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fileSharing readOnlyRecommended="1"/>
  <workbookPr codeName="ThisWorkbook" defaultThemeVersion="124226"/>
  <mc:AlternateContent xmlns:mc="http://schemas.openxmlformats.org/markup-compatibility/2006">
    <mc:Choice Requires="x15">
      <x15ac:absPath xmlns:x15ac="http://schemas.microsoft.com/office/spreadsheetml/2010/11/ac" url="https://eclipsepower.sharepoint.com/sites/DNUVNLChargingandRegulation/Shared Documents/02 Charging/02 Charging Statements (LC14)/2027_2028/v1.0 without Annex 5/"/>
    </mc:Choice>
  </mc:AlternateContent>
  <xr:revisionPtr revIDLastSave="6" documentId="13_ncr:1_{3AA05582-6F02-4CD4-886A-4A218C19DDFF}" xr6:coauthVersionLast="47" xr6:coauthVersionMax="47" xr10:uidLastSave="{EA42790B-FD80-4DA7-9996-A4632C44FB4D}"/>
  <bookViews>
    <workbookView xWindow="-108" yWindow="-108" windowWidth="23256" windowHeight="13896" tabRatio="862" firstSheet="1" activeTab="6"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charges'!$A$10:$Q$11</definedName>
    <definedName name="_xlnm._FilterDatabase" localSheetId="6" hidden="1">'Annex 4 LDNO charges'!$A$13:$K$203</definedName>
    <definedName name="_xlnm._FilterDatabase" localSheetId="9" hidden="1">'Annex 7 Pass-Through Costs'!$A$4:$E$164</definedName>
    <definedName name="_xlnm._FilterDatabase" localSheetId="10" hidden="1">'Nodal prices'!$A$4:$D$4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charges'!$A$2:$P$11</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charges'!$A$2:$J$203</definedName>
    <definedName name="_xlnm.Print_Area" localSheetId="7">'Annex 5 LLFs'!$A$2:$G$47</definedName>
    <definedName name="_xlnm.Print_Area" localSheetId="8">'Annex 6 New or Amended EHV'!$A$2:$S$28</definedName>
    <definedName name="_xlnm.Print_Area" localSheetId="9">'Annex 7 Pass-Through Costs'!$A$2:$E$164</definedName>
    <definedName name="_xlnm.Print_Area" localSheetId="10">'Nodal prices'!$A$2:$D$27</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7">'Annex 5 LLFs'!$25:$25</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charges'!$A$2:$I$11</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LLFs'!$A$3:$F$39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24" l="1"/>
  <c r="C9" i="15"/>
  <c r="T10" i="15" l="1"/>
  <c r="S10" i="15"/>
  <c r="R10" i="15"/>
  <c r="Q10" i="15"/>
  <c r="P10" i="15"/>
  <c r="O10" i="15"/>
  <c r="N10" i="15"/>
  <c r="M10" i="15"/>
  <c r="M9" i="15"/>
  <c r="I9" i="15"/>
  <c r="D9" i="15"/>
  <c r="E9" i="15"/>
  <c r="F9" i="15"/>
  <c r="G9" i="15"/>
  <c r="H9" i="15"/>
  <c r="B6" i="24" l="1"/>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C5" i="24"/>
  <c r="A5" i="13" l="1" a="1"/>
  <c r="A5" i="13" s="1"/>
  <c r="I14" i="15" l="1"/>
  <c r="A2" i="27" l="1"/>
  <c r="A2" i="14" l="1"/>
  <c r="A2" i="13"/>
  <c r="A2" i="12" l="1"/>
  <c r="B37" i="27"/>
  <c r="B36" i="27"/>
  <c r="B35" i="27"/>
  <c r="B34" i="27"/>
  <c r="B33" i="27"/>
  <c r="B32" i="27"/>
  <c r="B31" i="27"/>
  <c r="B30" i="27"/>
  <c r="B29" i="27"/>
  <c r="B23" i="27"/>
  <c r="B18" i="27"/>
  <c r="B13" i="27"/>
  <c r="B12" i="27"/>
  <c r="B7" i="27"/>
  <c r="A2" i="26"/>
  <c r="H5" i="13" l="1"/>
  <c r="E5" i="13"/>
  <c r="F5" i="13"/>
  <c r="G5" i="13"/>
  <c r="A2" i="24"/>
  <c r="E12" i="15" l="1"/>
  <c r="D12" i="15"/>
  <c r="C12" i="15"/>
  <c r="B13" i="1" l="1"/>
  <c r="H14" i="15" l="1"/>
  <c r="B2" i="15" l="1"/>
  <c r="A2" i="7"/>
  <c r="A17" i="8"/>
  <c r="A4" i="8"/>
  <c r="A3" i="6"/>
  <c r="A2" i="5"/>
  <c r="A2" i="4" l="1"/>
  <c r="A2" i="2" l="1"/>
  <c r="G10" i="15" s="1"/>
  <c r="I10" i="15" l="1"/>
  <c r="H10" i="15"/>
  <c r="B11" i="1"/>
  <c r="B9" i="1"/>
  <c r="H17" i="15" l="1"/>
  <c r="R9" i="15"/>
  <c r="S9" i="15"/>
  <c r="T9" i="15"/>
  <c r="Q9" i="15"/>
  <c r="N9" i="15"/>
  <c r="O9" i="15"/>
  <c r="P9" i="15"/>
  <c r="Q5" i="8" l="1"/>
  <c r="K5" i="8"/>
  <c r="L5" i="8"/>
  <c r="M5" i="8"/>
  <c r="N5" i="8"/>
  <c r="O5" i="8"/>
  <c r="P5" i="8"/>
  <c r="J5" i="8"/>
  <c r="F4" i="14"/>
  <c r="G4" i="14"/>
  <c r="H4" i="14"/>
  <c r="E4" i="14"/>
  <c r="F4" i="13"/>
  <c r="G4" i="13"/>
  <c r="H4" i="13"/>
  <c r="E4" i="13"/>
  <c r="C14" i="15" l="1"/>
  <c r="A5" i="14" a="1"/>
  <c r="A5" i="14" s="1"/>
  <c r="F5" i="14" l="1"/>
  <c r="G5" i="14"/>
  <c r="E5" i="14"/>
  <c r="H5" i="14"/>
  <c r="D5" i="14"/>
  <c r="A6" i="14" a="1"/>
  <c r="A6" i="14" s="1"/>
  <c r="B5" i="14"/>
  <c r="C5" i="14"/>
  <c r="D5" i="13"/>
  <c r="C5" i="13"/>
  <c r="B5" i="13"/>
  <c r="A6" i="13" a="1"/>
  <c r="A6" i="13" s="1"/>
  <c r="B6" i="14" l="1"/>
  <c r="C6" i="14"/>
  <c r="D6" i="14"/>
  <c r="E6" i="14"/>
  <c r="F6" i="14"/>
  <c r="G6" i="14"/>
  <c r="H6" i="14"/>
  <c r="B6" i="13"/>
  <c r="C6" i="13"/>
  <c r="D6" i="13"/>
  <c r="E6" i="13"/>
  <c r="F6" i="13"/>
  <c r="G6" i="13"/>
  <c r="H6" i="13"/>
  <c r="A7" i="14" a="1"/>
  <c r="A7" i="14" s="1"/>
  <c r="A7" i="13" a="1"/>
  <c r="A7" i="13" s="1"/>
  <c r="R13" i="15"/>
  <c r="R14" i="15" s="1"/>
  <c r="N14" i="15"/>
  <c r="O14" i="15"/>
  <c r="P14" i="15"/>
  <c r="Q14" i="15"/>
  <c r="S14" i="15"/>
  <c r="T14" i="15"/>
  <c r="M14" i="15"/>
  <c r="Q17" i="15"/>
  <c r="P17" i="15"/>
  <c r="O17" i="15"/>
  <c r="N17" i="15"/>
  <c r="M17" i="15"/>
  <c r="D14" i="15"/>
  <c r="E14" i="15"/>
  <c r="F14" i="15"/>
  <c r="H18" i="15" s="1"/>
  <c r="G14" i="15"/>
  <c r="B7" i="14" l="1"/>
  <c r="C7" i="14"/>
  <c r="D7" i="14"/>
  <c r="G7" i="14"/>
  <c r="H7" i="14"/>
  <c r="E7" i="14"/>
  <c r="F7" i="14"/>
  <c r="B7" i="13"/>
  <c r="C7" i="13"/>
  <c r="D7" i="13"/>
  <c r="E7" i="13"/>
  <c r="F7" i="13"/>
  <c r="G7" i="13"/>
  <c r="H7" i="13"/>
  <c r="A8" i="14" a="1"/>
  <c r="A8" i="14" s="1"/>
  <c r="A8" i="13" a="1"/>
  <c r="A8" i="13" s="1"/>
  <c r="S17" i="15"/>
  <c r="T18" i="15"/>
  <c r="R17" i="15"/>
  <c r="P18" i="15"/>
  <c r="M21" i="15"/>
  <c r="T17" i="15"/>
  <c r="M18" i="15"/>
  <c r="Q18" i="15"/>
  <c r="N18" i="15"/>
  <c r="S18" i="15"/>
  <c r="O18" i="15"/>
  <c r="R18" i="15"/>
  <c r="D8" i="14" l="1"/>
  <c r="B8" i="14"/>
  <c r="C8" i="14"/>
  <c r="E8" i="14"/>
  <c r="F8" i="14"/>
  <c r="G8" i="14"/>
  <c r="H8" i="14"/>
  <c r="C8" i="13"/>
  <c r="D8" i="13"/>
  <c r="B8" i="13"/>
  <c r="E8" i="13"/>
  <c r="F8" i="13"/>
  <c r="G8" i="13"/>
  <c r="H8" i="13"/>
  <c r="A9" i="14" a="1"/>
  <c r="A9" i="14" s="1"/>
  <c r="A9" i="13" a="1"/>
  <c r="A9" i="13" s="1"/>
  <c r="N21" i="15"/>
  <c r="M22" i="15"/>
  <c r="N22" i="15"/>
  <c r="E10" i="15"/>
  <c r="C10" i="15"/>
  <c r="C17" i="15" s="1"/>
  <c r="F10" i="15"/>
  <c r="D10" i="15"/>
  <c r="C9" i="14" l="1"/>
  <c r="D9" i="14"/>
  <c r="B9" i="14"/>
  <c r="G9" i="14"/>
  <c r="H9" i="14"/>
  <c r="E9" i="14"/>
  <c r="F9" i="14"/>
  <c r="B9" i="13"/>
  <c r="C9" i="13"/>
  <c r="D9" i="13"/>
  <c r="E9" i="13"/>
  <c r="F9" i="13"/>
  <c r="G9" i="13"/>
  <c r="H9" i="13"/>
  <c r="A10" i="14" a="1"/>
  <c r="A10" i="14" s="1"/>
  <c r="A10" i="13" a="1"/>
  <c r="A10" i="13" s="1"/>
  <c r="C18" i="15"/>
  <c r="G17" i="15"/>
  <c r="G18" i="15"/>
  <c r="D17" i="15"/>
  <c r="D18" i="15"/>
  <c r="E18" i="15"/>
  <c r="E17" i="15"/>
  <c r="F17" i="15"/>
  <c r="F18" i="15"/>
  <c r="I17" i="15"/>
  <c r="I18" i="15"/>
  <c r="B10" i="14" l="1"/>
  <c r="C10" i="14"/>
  <c r="D10" i="14"/>
  <c r="E10" i="14"/>
  <c r="F10" i="14"/>
  <c r="G10" i="14"/>
  <c r="H10" i="14"/>
  <c r="B10" i="13"/>
  <c r="C10" i="13"/>
  <c r="D10" i="13"/>
  <c r="E10" i="13"/>
  <c r="F10" i="13"/>
  <c r="G10" i="13"/>
  <c r="H10" i="13"/>
  <c r="C21" i="15"/>
  <c r="C22" i="15"/>
  <c r="A11" i="14" a="1"/>
  <c r="A11" i="14" s="1"/>
  <c r="A11" i="13" a="1"/>
  <c r="A11" i="13" s="1"/>
  <c r="A12" i="14" l="1" a="1"/>
  <c r="A12" i="14" s="1"/>
  <c r="A13" i="14" s="1" a="1"/>
  <c r="A13" i="14" s="1"/>
  <c r="C11" i="14"/>
  <c r="B11" i="14"/>
  <c r="G11" i="14"/>
  <c r="D11" i="14"/>
  <c r="H11" i="14"/>
  <c r="E11" i="14"/>
  <c r="F11" i="14"/>
  <c r="A12" i="13" a="1"/>
  <c r="A12" i="13" s="1"/>
  <c r="A13" i="13" s="1" a="1"/>
  <c r="A13" i="13" s="1"/>
  <c r="B11" i="13"/>
  <c r="C11" i="13"/>
  <c r="D11" i="13"/>
  <c r="E11" i="13"/>
  <c r="F11" i="13"/>
  <c r="G11" i="13"/>
  <c r="H11" i="13"/>
  <c r="B13" i="14" l="1"/>
  <c r="C13" i="14"/>
  <c r="D13" i="14"/>
  <c r="G13" i="14"/>
  <c r="H13" i="14"/>
  <c r="E13" i="14"/>
  <c r="F13" i="14"/>
  <c r="B12" i="14"/>
  <c r="C12" i="14"/>
  <c r="D12" i="14"/>
  <c r="E12" i="14"/>
  <c r="F12" i="14"/>
  <c r="G12" i="14"/>
  <c r="H12" i="14"/>
  <c r="D13" i="13"/>
  <c r="B13" i="13"/>
  <c r="E13" i="13"/>
  <c r="F13" i="13"/>
  <c r="G13" i="13"/>
  <c r="C13" i="13"/>
  <c r="H13" i="13"/>
  <c r="B12" i="13"/>
  <c r="C12" i="13"/>
  <c r="D12" i="13"/>
  <c r="E12" i="13"/>
  <c r="F12" i="13"/>
  <c r="G12" i="13"/>
  <c r="H12" i="13"/>
  <c r="A14" i="14" a="1"/>
  <c r="A14" i="14" s="1"/>
  <c r="A14" i="13" a="1"/>
  <c r="A14" i="13" s="1"/>
  <c r="B14" i="14" l="1"/>
  <c r="D14" i="14"/>
  <c r="C14" i="14"/>
  <c r="E14" i="14"/>
  <c r="F14" i="14"/>
  <c r="G14" i="14"/>
  <c r="H14" i="14"/>
  <c r="B14" i="13"/>
  <c r="C14" i="13"/>
  <c r="D14" i="13"/>
  <c r="E14" i="13"/>
  <c r="F14" i="13"/>
  <c r="G14" i="13"/>
  <c r="H14" i="13"/>
  <c r="A15" i="14" a="1"/>
  <c r="A15" i="14" s="1"/>
  <c r="A15" i="13" a="1"/>
  <c r="A15" i="13" s="1"/>
  <c r="B15" i="14" l="1"/>
  <c r="C15" i="14"/>
  <c r="D15" i="14"/>
  <c r="G15" i="14"/>
  <c r="H15" i="14"/>
  <c r="E15" i="14"/>
  <c r="F15" i="14"/>
  <c r="B15" i="13"/>
  <c r="C15" i="13"/>
  <c r="D15" i="13"/>
  <c r="E15" i="13"/>
  <c r="F15" i="13"/>
  <c r="G15" i="13"/>
  <c r="H15" i="13"/>
  <c r="A16" i="14" a="1"/>
  <c r="A16" i="14" s="1"/>
  <c r="A16" i="13" a="1"/>
  <c r="A16" i="13" s="1"/>
  <c r="D16" i="14" l="1"/>
  <c r="B16" i="14"/>
  <c r="C16" i="14"/>
  <c r="E16" i="14"/>
  <c r="F16" i="14"/>
  <c r="G16" i="14"/>
  <c r="H16" i="14"/>
  <c r="C16" i="13"/>
  <c r="D16" i="13"/>
  <c r="B16" i="13"/>
  <c r="E16" i="13"/>
  <c r="F16" i="13"/>
  <c r="G16" i="13"/>
  <c r="H16" i="13"/>
  <c r="A17" i="14" a="1"/>
  <c r="A17" i="14" s="1"/>
  <c r="A17" i="13" a="1"/>
  <c r="A17" i="13" s="1"/>
  <c r="C17" i="14" l="1"/>
  <c r="D17" i="14"/>
  <c r="G17" i="14"/>
  <c r="H17" i="14"/>
  <c r="B17" i="14"/>
  <c r="E17" i="14"/>
  <c r="F17" i="14"/>
  <c r="B17" i="13"/>
  <c r="C17" i="13"/>
  <c r="D17" i="13"/>
  <c r="E17" i="13"/>
  <c r="F17" i="13"/>
  <c r="G17" i="13"/>
  <c r="H17" i="13"/>
  <c r="A18" i="14" a="1"/>
  <c r="A18" i="14" s="1"/>
  <c r="A18" i="13" a="1"/>
  <c r="A18" i="13" s="1"/>
  <c r="B18" i="14" l="1"/>
  <c r="C18" i="14"/>
  <c r="D18" i="14"/>
  <c r="E18" i="14"/>
  <c r="F18" i="14"/>
  <c r="G18" i="14"/>
  <c r="H18" i="14"/>
  <c r="B18" i="13"/>
  <c r="C18" i="13"/>
  <c r="E18" i="13"/>
  <c r="D18" i="13"/>
  <c r="F18" i="13"/>
  <c r="G18" i="13"/>
  <c r="H18" i="13"/>
  <c r="A19" i="14" a="1"/>
  <c r="A19" i="14" s="1"/>
  <c r="A19" i="13" a="1"/>
  <c r="A19" i="13" s="1"/>
  <c r="C19" i="14" l="1"/>
  <c r="B19" i="14"/>
  <c r="G19" i="14"/>
  <c r="H19" i="14"/>
  <c r="D19" i="14"/>
  <c r="E19" i="14"/>
  <c r="F19" i="14"/>
  <c r="B19" i="13"/>
  <c r="C19" i="13"/>
  <c r="D19" i="13"/>
  <c r="E19" i="13"/>
  <c r="F19" i="13"/>
  <c r="G19" i="13"/>
  <c r="H19" i="13"/>
  <c r="A20" i="14" a="1"/>
  <c r="A20" i="14" s="1"/>
  <c r="A20" i="13" a="1"/>
  <c r="A20" i="13" s="1"/>
  <c r="B20" i="14" l="1"/>
  <c r="C20" i="14"/>
  <c r="D20" i="14"/>
  <c r="E20" i="14"/>
  <c r="F20" i="14"/>
  <c r="G20" i="14"/>
  <c r="H20" i="14"/>
  <c r="B20" i="13"/>
  <c r="C20" i="13"/>
  <c r="D20" i="13"/>
  <c r="E20" i="13"/>
  <c r="F20" i="13"/>
  <c r="G20" i="13"/>
  <c r="H20" i="13"/>
  <c r="A21" i="14" a="1"/>
  <c r="A21" i="14" s="1"/>
  <c r="A21" i="13" a="1"/>
  <c r="A21" i="13" s="1"/>
  <c r="B21" i="14" l="1"/>
  <c r="C21" i="14"/>
  <c r="D21" i="14"/>
  <c r="G21" i="14"/>
  <c r="H21" i="14"/>
  <c r="E21" i="14"/>
  <c r="F21" i="14"/>
  <c r="D21" i="13"/>
  <c r="B21" i="13"/>
  <c r="E21" i="13"/>
  <c r="F21" i="13"/>
  <c r="G21" i="13"/>
  <c r="H21" i="13"/>
  <c r="C21" i="13"/>
  <c r="A22" i="14" a="1"/>
  <c r="A22" i="14" s="1"/>
  <c r="A22" i="13" a="1"/>
  <c r="A22" i="13" s="1"/>
  <c r="B22" i="14" l="1"/>
  <c r="D22" i="14"/>
  <c r="E22" i="14"/>
  <c r="F22" i="14"/>
  <c r="G22" i="14"/>
  <c r="C22" i="14"/>
  <c r="H22" i="14"/>
  <c r="B22" i="13"/>
  <c r="C22" i="13"/>
  <c r="D22" i="13"/>
  <c r="E22" i="13"/>
  <c r="F22" i="13"/>
  <c r="G22" i="13"/>
  <c r="H22" i="13"/>
  <c r="A23" i="14" a="1"/>
  <c r="A23" i="14" s="1"/>
  <c r="A23" i="13" a="1"/>
  <c r="A23" i="13" s="1"/>
  <c r="B23" i="14" l="1"/>
  <c r="C23" i="14"/>
  <c r="D23" i="14"/>
  <c r="G23" i="14"/>
  <c r="H23" i="14"/>
  <c r="E23" i="14"/>
  <c r="F23" i="14"/>
  <c r="B23" i="13"/>
  <c r="C23" i="13"/>
  <c r="D23" i="13"/>
  <c r="E23" i="13"/>
  <c r="F23" i="13"/>
  <c r="G23" i="13"/>
  <c r="H23" i="13"/>
  <c r="A24" i="14" a="1"/>
  <c r="A24" i="14" s="1"/>
  <c r="A24" i="13" a="1"/>
  <c r="A24" i="13" s="1"/>
  <c r="D24" i="14" l="1"/>
  <c r="B24" i="14"/>
  <c r="C24" i="14"/>
  <c r="E24" i="14"/>
  <c r="F24" i="14"/>
  <c r="G24" i="14"/>
  <c r="H24" i="14"/>
  <c r="A25" i="13" a="1"/>
  <c r="A25" i="13" s="1"/>
  <c r="A26" i="13" s="1" a="1"/>
  <c r="A26" i="13" s="1"/>
  <c r="C24" i="13"/>
  <c r="D24" i="13"/>
  <c r="E24" i="13"/>
  <c r="F24" i="13"/>
  <c r="G24" i="13"/>
  <c r="B24" i="13"/>
  <c r="H24" i="13"/>
  <c r="A25" i="14" a="1"/>
  <c r="A25" i="14" s="1"/>
  <c r="C25" i="14" l="1"/>
  <c r="D25" i="14"/>
  <c r="G25" i="14"/>
  <c r="H25" i="14"/>
  <c r="B25" i="14"/>
  <c r="E25" i="14"/>
  <c r="F25" i="14"/>
  <c r="B26" i="13"/>
  <c r="C26" i="13"/>
  <c r="D26" i="13"/>
  <c r="E26" i="13"/>
  <c r="F26" i="13"/>
  <c r="G26" i="13"/>
  <c r="H26" i="13"/>
  <c r="B25" i="13"/>
  <c r="C25" i="13"/>
  <c r="D25" i="13"/>
  <c r="E25" i="13"/>
  <c r="F25" i="13"/>
  <c r="G25" i="13"/>
  <c r="H25" i="13"/>
  <c r="A26" i="14" a="1"/>
  <c r="A26" i="14" s="1"/>
  <c r="A27" i="13" a="1"/>
  <c r="A27" i="13" s="1"/>
  <c r="B26" i="14" l="1"/>
  <c r="C26" i="14"/>
  <c r="D26" i="14"/>
  <c r="E26" i="14"/>
  <c r="F26" i="14"/>
  <c r="G26" i="14"/>
  <c r="H26" i="14"/>
  <c r="B27" i="13"/>
  <c r="C27" i="13"/>
  <c r="D27" i="13"/>
  <c r="E27" i="13"/>
  <c r="F27" i="13"/>
  <c r="G27" i="13"/>
  <c r="H27" i="13"/>
  <c r="A27" i="14" a="1"/>
  <c r="A27" i="14" s="1"/>
  <c r="A28" i="13" a="1"/>
  <c r="A28" i="13" s="1"/>
  <c r="C27" i="14" l="1"/>
  <c r="B27" i="14"/>
  <c r="G27" i="14"/>
  <c r="H27" i="14"/>
  <c r="D27" i="14"/>
  <c r="E27" i="14"/>
  <c r="F27" i="14"/>
  <c r="B28" i="13"/>
  <c r="C28" i="13"/>
  <c r="D28" i="13"/>
  <c r="E28" i="13"/>
  <c r="F28" i="13"/>
  <c r="G28" i="13"/>
  <c r="H28" i="13"/>
  <c r="A28" i="14" a="1"/>
  <c r="A28" i="14" s="1"/>
  <c r="A29" i="13" a="1"/>
  <c r="A29" i="13" s="1"/>
  <c r="B28" i="14" l="1"/>
  <c r="C28" i="14"/>
  <c r="D28" i="14"/>
  <c r="E28" i="14"/>
  <c r="F28" i="14"/>
  <c r="G28" i="14"/>
  <c r="H28" i="14"/>
  <c r="D29" i="13"/>
  <c r="B29" i="13"/>
  <c r="E29" i="13"/>
  <c r="C29" i="13"/>
  <c r="F29" i="13"/>
  <c r="G29" i="13"/>
  <c r="H29" i="13"/>
  <c r="A29" i="14" a="1"/>
  <c r="A29" i="14" s="1"/>
  <c r="A30" i="13" a="1"/>
  <c r="A30" i="13" s="1"/>
  <c r="B29" i="14" l="1"/>
  <c r="C29" i="14"/>
  <c r="D29" i="14"/>
  <c r="G29" i="14"/>
  <c r="H29" i="14"/>
  <c r="E29" i="14"/>
  <c r="F29" i="14"/>
  <c r="B30" i="13"/>
  <c r="C30" i="13"/>
  <c r="D30" i="13"/>
  <c r="E30" i="13"/>
  <c r="F30" i="13"/>
  <c r="G30" i="13"/>
  <c r="H30" i="13"/>
  <c r="A30" i="14" a="1"/>
  <c r="A30" i="14" s="1"/>
  <c r="A31" i="13" a="1"/>
  <c r="A31" i="13" s="1"/>
  <c r="B30" i="14" l="1"/>
  <c r="D30" i="14"/>
  <c r="C30" i="14"/>
  <c r="E30" i="14"/>
  <c r="F30" i="14"/>
  <c r="G30" i="14"/>
  <c r="H30" i="14"/>
  <c r="B31" i="13"/>
  <c r="C31" i="13"/>
  <c r="D31" i="13"/>
  <c r="E31" i="13"/>
  <c r="F31" i="13"/>
  <c r="G31" i="13"/>
  <c r="H31" i="13"/>
  <c r="A31" i="14" a="1"/>
  <c r="A31" i="14" s="1"/>
  <c r="A32" i="13" a="1"/>
  <c r="A32" i="13" s="1"/>
  <c r="B31" i="14" l="1"/>
  <c r="C31" i="14"/>
  <c r="D31" i="14"/>
  <c r="G31" i="14"/>
  <c r="H31" i="14"/>
  <c r="E31" i="14"/>
  <c r="F31" i="14"/>
  <c r="C32" i="13"/>
  <c r="D32" i="13"/>
  <c r="B32" i="13"/>
  <c r="E32" i="13"/>
  <c r="F32" i="13"/>
  <c r="G32" i="13"/>
  <c r="H32" i="13"/>
  <c r="A32" i="14" a="1"/>
  <c r="A32" i="14" s="1"/>
  <c r="A33" i="13" a="1"/>
  <c r="A33" i="13" s="1"/>
  <c r="D32" i="14" l="1"/>
  <c r="B32" i="14"/>
  <c r="C32" i="14"/>
  <c r="E32" i="14"/>
  <c r="F32" i="14"/>
  <c r="G32" i="14"/>
  <c r="H32" i="14"/>
  <c r="B33" i="13"/>
  <c r="C33" i="13"/>
  <c r="D33" i="13"/>
  <c r="E33" i="13"/>
  <c r="F33" i="13"/>
  <c r="G33" i="13"/>
  <c r="H33" i="13"/>
  <c r="A33" i="14" a="1"/>
  <c r="A33" i="14" s="1"/>
  <c r="A34" i="13" a="1"/>
  <c r="A34" i="13" s="1"/>
  <c r="C33" i="14" l="1"/>
  <c r="D33" i="14"/>
  <c r="G33" i="14"/>
  <c r="B33" i="14"/>
  <c r="H33" i="14"/>
  <c r="E33" i="14"/>
  <c r="F33" i="14"/>
  <c r="B34" i="13"/>
  <c r="C34" i="13"/>
  <c r="D34" i="13"/>
  <c r="E34" i="13"/>
  <c r="F34" i="13"/>
  <c r="G34" i="13"/>
  <c r="H34" i="13"/>
  <c r="A34" i="14" a="1"/>
  <c r="A34" i="14" s="1"/>
  <c r="A35" i="13" a="1"/>
  <c r="A35" i="13" s="1"/>
  <c r="B34" i="14" l="1"/>
  <c r="C34" i="14"/>
  <c r="D34" i="14"/>
  <c r="E34" i="14"/>
  <c r="F34" i="14"/>
  <c r="G34" i="14"/>
  <c r="H34" i="14"/>
  <c r="B35" i="13"/>
  <c r="C35" i="13"/>
  <c r="D35" i="13"/>
  <c r="E35" i="13"/>
  <c r="F35" i="13"/>
  <c r="G35" i="13"/>
  <c r="H35" i="13"/>
  <c r="A35" i="14" a="1"/>
  <c r="A35" i="14" s="1"/>
  <c r="A36" i="13" a="1"/>
  <c r="A36" i="13" s="1"/>
  <c r="C35" i="14" l="1"/>
  <c r="B35" i="14"/>
  <c r="G35" i="14"/>
  <c r="H35" i="14"/>
  <c r="D35" i="14"/>
  <c r="E35" i="14"/>
  <c r="F35" i="14"/>
  <c r="B36" i="13"/>
  <c r="C36" i="13"/>
  <c r="D36" i="13"/>
  <c r="E36" i="13"/>
  <c r="F36" i="13"/>
  <c r="G36" i="13"/>
  <c r="H36" i="13"/>
  <c r="A36" i="14" a="1"/>
  <c r="A36" i="14" s="1"/>
  <c r="A37" i="13" a="1"/>
  <c r="A37" i="13" s="1"/>
  <c r="B36" i="14" l="1"/>
  <c r="C36" i="14"/>
  <c r="D36" i="14"/>
  <c r="E36" i="14"/>
  <c r="F36" i="14"/>
  <c r="G36" i="14"/>
  <c r="H36" i="14"/>
  <c r="A38" i="13" a="1"/>
  <c r="A38" i="13" s="1"/>
  <c r="A39" i="13" s="1" a="1"/>
  <c r="A39" i="13" s="1"/>
  <c r="D37" i="13"/>
  <c r="B37" i="13"/>
  <c r="E37" i="13"/>
  <c r="F37" i="13"/>
  <c r="G37" i="13"/>
  <c r="H37" i="13"/>
  <c r="C37" i="13"/>
  <c r="A37" i="14" a="1"/>
  <c r="A37" i="14" s="1"/>
  <c r="B37" i="14" l="1"/>
  <c r="C37" i="14"/>
  <c r="D37" i="14"/>
  <c r="G37" i="14"/>
  <c r="H37" i="14"/>
  <c r="E37" i="14"/>
  <c r="F37" i="14"/>
  <c r="B39" i="13"/>
  <c r="C39" i="13"/>
  <c r="D39" i="13"/>
  <c r="E39" i="13"/>
  <c r="F39" i="13"/>
  <c r="G39" i="13"/>
  <c r="H39" i="13"/>
  <c r="B38" i="13"/>
  <c r="C38" i="13"/>
  <c r="D38" i="13"/>
  <c r="E38" i="13"/>
  <c r="F38" i="13"/>
  <c r="G38" i="13"/>
  <c r="H38" i="13"/>
  <c r="A38" i="14" a="1"/>
  <c r="A38" i="14" s="1"/>
  <c r="A40" i="13" a="1"/>
  <c r="A40" i="13" s="1"/>
  <c r="B38" i="14" l="1"/>
  <c r="D38" i="14"/>
  <c r="E38" i="14"/>
  <c r="C38" i="14"/>
  <c r="F38" i="14"/>
  <c r="G38" i="14"/>
  <c r="H38" i="14"/>
  <c r="C40" i="13"/>
  <c r="D40" i="13"/>
  <c r="B40" i="13"/>
  <c r="F40" i="13"/>
  <c r="H40" i="13"/>
  <c r="E40" i="13"/>
  <c r="G40" i="13"/>
  <c r="A39" i="14" a="1"/>
  <c r="A39" i="14" s="1"/>
  <c r="A41" i="13" a="1"/>
  <c r="A41" i="13" s="1"/>
  <c r="B39" i="14" l="1"/>
  <c r="C39" i="14"/>
  <c r="D39" i="14"/>
  <c r="G39" i="14"/>
  <c r="H39" i="14"/>
  <c r="E39" i="14"/>
  <c r="F39" i="14"/>
  <c r="B41" i="13"/>
  <c r="C41" i="13"/>
  <c r="D41" i="13"/>
  <c r="E41" i="13"/>
  <c r="F41" i="13"/>
  <c r="G41" i="13"/>
  <c r="H41" i="13"/>
  <c r="A40" i="14" a="1"/>
  <c r="A40" i="14" s="1"/>
  <c r="A42" i="13" a="1"/>
  <c r="A42" i="13" s="1"/>
  <c r="D40" i="14" l="1"/>
  <c r="B40" i="14"/>
  <c r="C40" i="14"/>
  <c r="E40" i="14"/>
  <c r="F40" i="14"/>
  <c r="G40" i="14"/>
  <c r="H40" i="14"/>
  <c r="B42" i="13"/>
  <c r="C42" i="13"/>
  <c r="F42" i="13"/>
  <c r="D42" i="13"/>
  <c r="H42" i="13"/>
  <c r="E42" i="13"/>
  <c r="G42" i="13"/>
  <c r="A41" i="14" a="1"/>
  <c r="A41" i="14" s="1"/>
  <c r="A43" i="13" a="1"/>
  <c r="A43" i="13" s="1"/>
  <c r="C41" i="14" l="1"/>
  <c r="D41" i="14"/>
  <c r="G41" i="14"/>
  <c r="H41" i="14"/>
  <c r="B41" i="14"/>
  <c r="E41" i="14"/>
  <c r="F41" i="14"/>
  <c r="B43" i="13"/>
  <c r="C43" i="13"/>
  <c r="D43" i="13"/>
  <c r="F43" i="13"/>
  <c r="G43" i="13"/>
  <c r="H43" i="13"/>
  <c r="E43" i="13"/>
  <c r="A42" i="14" a="1"/>
  <c r="A42" i="14" s="1"/>
  <c r="A44" i="13" a="1"/>
  <c r="A44" i="13" s="1"/>
  <c r="B42" i="14" l="1"/>
  <c r="C42" i="14"/>
  <c r="D42" i="14"/>
  <c r="F42" i="14"/>
  <c r="G42" i="14"/>
  <c r="H42" i="14"/>
  <c r="E42" i="14"/>
  <c r="B44" i="13"/>
  <c r="C44" i="13"/>
  <c r="D44" i="13"/>
  <c r="F44" i="13"/>
  <c r="H44" i="13"/>
  <c r="E44" i="13"/>
  <c r="G44" i="13"/>
  <c r="A43" i="14" a="1"/>
  <c r="A43" i="14" s="1"/>
  <c r="A45" i="13" a="1"/>
  <c r="A45" i="13" s="1"/>
  <c r="C43" i="14" l="1"/>
  <c r="B43" i="14"/>
  <c r="G43" i="14"/>
  <c r="H43" i="14"/>
  <c r="D43" i="14"/>
  <c r="E43" i="14"/>
  <c r="F43" i="14"/>
  <c r="D45" i="13"/>
  <c r="B45" i="13"/>
  <c r="F45" i="13"/>
  <c r="G45" i="13"/>
  <c r="H45" i="13"/>
  <c r="C45" i="13"/>
  <c r="E45" i="13"/>
  <c r="A44" i="14" a="1"/>
  <c r="A44" i="14" s="1"/>
  <c r="A46" i="13" a="1"/>
  <c r="A46" i="13" s="1"/>
  <c r="B44" i="14" l="1"/>
  <c r="C44" i="14"/>
  <c r="D44" i="14"/>
  <c r="F44" i="14"/>
  <c r="H44" i="14"/>
  <c r="E44" i="14"/>
  <c r="G44" i="14"/>
  <c r="B46" i="13"/>
  <c r="C46" i="13"/>
  <c r="D46" i="13"/>
  <c r="F46" i="13"/>
  <c r="H46" i="13"/>
  <c r="E46" i="13"/>
  <c r="G46" i="13"/>
  <c r="A45" i="14" a="1"/>
  <c r="A45" i="14" s="1"/>
  <c r="A47" i="13" a="1"/>
  <c r="A47" i="13" s="1"/>
  <c r="B45" i="14" l="1"/>
  <c r="C45" i="14"/>
  <c r="D45" i="14"/>
  <c r="G45" i="14"/>
  <c r="H45" i="14"/>
  <c r="F45" i="14"/>
  <c r="E45" i="14"/>
  <c r="B47" i="13"/>
  <c r="C47" i="13"/>
  <c r="D47" i="13"/>
  <c r="F47" i="13"/>
  <c r="G47" i="13"/>
  <c r="H47" i="13"/>
  <c r="E47" i="13"/>
  <c r="A46" i="14" a="1"/>
  <c r="A46" i="14" s="1"/>
  <c r="A48" i="13" a="1"/>
  <c r="A48" i="13" s="1"/>
  <c r="B46" i="14" l="1"/>
  <c r="D46" i="14"/>
  <c r="F46" i="14"/>
  <c r="H46" i="14"/>
  <c r="C46" i="14"/>
  <c r="E46" i="14"/>
  <c r="G46" i="14"/>
  <c r="C48" i="13"/>
  <c r="D48" i="13"/>
  <c r="B48" i="13"/>
  <c r="F48" i="13"/>
  <c r="H48" i="13"/>
  <c r="E48" i="13"/>
  <c r="G48" i="13"/>
  <c r="A47" i="14" a="1"/>
  <c r="A47" i="14" s="1"/>
  <c r="A49" i="13" a="1"/>
  <c r="A49" i="13" s="1"/>
  <c r="B47" i="14" l="1"/>
  <c r="C47" i="14"/>
  <c r="D47" i="14"/>
  <c r="G47" i="14"/>
  <c r="H47" i="14"/>
  <c r="E47" i="14"/>
  <c r="F47" i="14"/>
  <c r="B49" i="13"/>
  <c r="C49" i="13"/>
  <c r="D49" i="13"/>
  <c r="F49" i="13"/>
  <c r="G49" i="13"/>
  <c r="H49" i="13"/>
  <c r="E49" i="13"/>
  <c r="A48" i="14" a="1"/>
  <c r="A48" i="14" s="1"/>
  <c r="A50" i="13" a="1"/>
  <c r="A50" i="13" s="1"/>
  <c r="D48" i="14" l="1"/>
  <c r="B48" i="14"/>
  <c r="C48" i="14"/>
  <c r="F48" i="14"/>
  <c r="H48" i="14"/>
  <c r="E48" i="14"/>
  <c r="G48" i="14"/>
  <c r="B50" i="13"/>
  <c r="C50" i="13"/>
  <c r="D50" i="13"/>
  <c r="F50" i="13"/>
  <c r="H50" i="13"/>
  <c r="G50" i="13"/>
  <c r="E50" i="13"/>
  <c r="A49" i="14" a="1"/>
  <c r="A49" i="14" s="1"/>
  <c r="A51" i="13" a="1"/>
  <c r="A51" i="13" s="1"/>
  <c r="C49" i="14" l="1"/>
  <c r="D49" i="14"/>
  <c r="G49" i="14"/>
  <c r="H49" i="14"/>
  <c r="F49" i="14"/>
  <c r="B49" i="14"/>
  <c r="E49" i="14"/>
  <c r="B51" i="13"/>
  <c r="C51" i="13"/>
  <c r="D51" i="13"/>
  <c r="F51" i="13"/>
  <c r="G51" i="13"/>
  <c r="H51" i="13"/>
  <c r="E51" i="13"/>
  <c r="A50" i="14" a="1"/>
  <c r="A50" i="14" s="1"/>
  <c r="A52" i="13" a="1"/>
  <c r="A52" i="13" s="1"/>
  <c r="B50" i="14" l="1"/>
  <c r="C50" i="14"/>
  <c r="D50" i="14"/>
  <c r="F50" i="14"/>
  <c r="H50" i="14"/>
  <c r="E50" i="14"/>
  <c r="G50" i="14"/>
  <c r="B52" i="13"/>
  <c r="C52" i="13"/>
  <c r="D52" i="13"/>
  <c r="F52" i="13"/>
  <c r="H52" i="13"/>
  <c r="E52" i="13"/>
  <c r="G52" i="13"/>
  <c r="A51" i="14" a="1"/>
  <c r="A51" i="14" s="1"/>
  <c r="A53" i="13" a="1"/>
  <c r="A53" i="13" s="1"/>
  <c r="C51" i="14" l="1"/>
  <c r="B51" i="14"/>
  <c r="D51" i="14"/>
  <c r="G51" i="14"/>
  <c r="H51" i="14"/>
  <c r="E51" i="14"/>
  <c r="F51" i="14"/>
  <c r="D53" i="13"/>
  <c r="B53" i="13"/>
  <c r="F53" i="13"/>
  <c r="C53" i="13"/>
  <c r="G53" i="13"/>
  <c r="H53" i="13"/>
  <c r="E53" i="13"/>
  <c r="A52" i="14" a="1"/>
  <c r="A52" i="14" s="1"/>
  <c r="A54" i="13" a="1"/>
  <c r="A54" i="13" s="1"/>
  <c r="B52" i="14" l="1"/>
  <c r="C52" i="14"/>
  <c r="D52" i="14"/>
  <c r="F52" i="14"/>
  <c r="H52" i="14"/>
  <c r="E52" i="14"/>
  <c r="G52" i="14"/>
  <c r="B54" i="13"/>
  <c r="C54" i="13"/>
  <c r="D54" i="13"/>
  <c r="F54" i="13"/>
  <c r="H54" i="13"/>
  <c r="E54" i="13"/>
  <c r="G54" i="13"/>
  <c r="A53" i="14" a="1"/>
  <c r="A53" i="14" s="1"/>
  <c r="A55" i="13" a="1"/>
  <c r="A55" i="13" s="1"/>
  <c r="B53" i="14" l="1"/>
  <c r="C53" i="14"/>
  <c r="D53" i="14"/>
  <c r="G53" i="14"/>
  <c r="H53" i="14"/>
  <c r="F53" i="14"/>
  <c r="E53" i="14"/>
  <c r="B55" i="13"/>
  <c r="C55" i="13"/>
  <c r="D55" i="13"/>
  <c r="F55" i="13"/>
  <c r="G55" i="13"/>
  <c r="H55" i="13"/>
  <c r="E55" i="13"/>
  <c r="A54" i="14" a="1"/>
  <c r="A54" i="14" s="1"/>
  <c r="A56" i="13" a="1"/>
  <c r="A56" i="13" s="1"/>
  <c r="B54" i="14" l="1"/>
  <c r="D54" i="14"/>
  <c r="C54" i="14"/>
  <c r="F54" i="14"/>
  <c r="H54" i="14"/>
  <c r="E54" i="14"/>
  <c r="G54" i="14"/>
  <c r="C56" i="13"/>
  <c r="D56" i="13"/>
  <c r="B56" i="13"/>
  <c r="F56" i="13"/>
  <c r="H56" i="13"/>
  <c r="E56" i="13"/>
  <c r="G56" i="13"/>
  <c r="A55" i="14" a="1"/>
  <c r="A55" i="14" s="1"/>
  <c r="A57" i="13" a="1"/>
  <c r="A57" i="13" s="1"/>
  <c r="B55" i="14" l="1"/>
  <c r="C55" i="14"/>
  <c r="D55" i="14"/>
  <c r="G55" i="14"/>
  <c r="H55" i="14"/>
  <c r="E55" i="14"/>
  <c r="F55" i="14"/>
  <c r="B57" i="13"/>
  <c r="C57" i="13"/>
  <c r="D57" i="13"/>
  <c r="F57" i="13"/>
  <c r="G57" i="13"/>
  <c r="H57" i="13"/>
  <c r="E57" i="13"/>
  <c r="A56" i="14" a="1"/>
  <c r="A56" i="14" s="1"/>
  <c r="A58" i="13" a="1"/>
  <c r="A58" i="13" s="1"/>
  <c r="D56" i="14" l="1"/>
  <c r="B56" i="14"/>
  <c r="C56" i="14"/>
  <c r="F56" i="14"/>
  <c r="H56" i="14"/>
  <c r="E56" i="14"/>
  <c r="G56" i="14"/>
  <c r="B58" i="13"/>
  <c r="C58" i="13"/>
  <c r="D58" i="13"/>
  <c r="F58" i="13"/>
  <c r="H58" i="13"/>
  <c r="E58" i="13"/>
  <c r="G58" i="13"/>
  <c r="A57" i="14" a="1"/>
  <c r="A57" i="14" s="1"/>
  <c r="A59" i="13" a="1"/>
  <c r="A59" i="13" s="1"/>
  <c r="C57" i="14" l="1"/>
  <c r="D57" i="14"/>
  <c r="G57" i="14"/>
  <c r="H57" i="14"/>
  <c r="B57" i="14"/>
  <c r="F57" i="14"/>
  <c r="E57" i="14"/>
  <c r="B59" i="13"/>
  <c r="C59" i="13"/>
  <c r="D59" i="13"/>
  <c r="F59" i="13"/>
  <c r="G59" i="13"/>
  <c r="H59" i="13"/>
  <c r="E59" i="13"/>
  <c r="A58" i="14" a="1"/>
  <c r="A58" i="14" s="1"/>
  <c r="A60" i="13" a="1"/>
  <c r="A60" i="13" s="1"/>
  <c r="B58" i="14" l="1"/>
  <c r="C58" i="14"/>
  <c r="D58" i="14"/>
  <c r="F58" i="14"/>
  <c r="H58" i="14"/>
  <c r="E58" i="14"/>
  <c r="G58" i="14"/>
  <c r="B60" i="13"/>
  <c r="C60" i="13"/>
  <c r="D60" i="13"/>
  <c r="F60" i="13"/>
  <c r="H60" i="13"/>
  <c r="E60" i="13"/>
  <c r="G60" i="13"/>
  <c r="A59" i="14" a="1"/>
  <c r="A59" i="14" s="1"/>
  <c r="A61" i="13" a="1"/>
  <c r="A61" i="13" s="1"/>
  <c r="C59" i="14" l="1"/>
  <c r="B59" i="14"/>
  <c r="G59" i="14"/>
  <c r="H59" i="14"/>
  <c r="D59" i="14"/>
  <c r="E59" i="14"/>
  <c r="F59" i="14"/>
  <c r="D61" i="13"/>
  <c r="B61" i="13"/>
  <c r="F61" i="13"/>
  <c r="H61" i="13"/>
  <c r="C61" i="13"/>
  <c r="E61" i="13"/>
  <c r="G61" i="13"/>
  <c r="A60" i="14" a="1"/>
  <c r="A60" i="14" s="1"/>
  <c r="A62" i="13" a="1"/>
  <c r="A62" i="13" s="1"/>
  <c r="B60" i="14" l="1"/>
  <c r="C60" i="14"/>
  <c r="D60" i="14"/>
  <c r="F60" i="14"/>
  <c r="E60" i="14"/>
  <c r="G60" i="14"/>
  <c r="H60" i="14"/>
  <c r="B62" i="13"/>
  <c r="C62" i="13"/>
  <c r="D62" i="13"/>
  <c r="F62" i="13"/>
  <c r="H62" i="13"/>
  <c r="E62" i="13"/>
  <c r="G62" i="13"/>
  <c r="A61" i="14" a="1"/>
  <c r="A61" i="14" s="1"/>
  <c r="A63" i="13" a="1"/>
  <c r="A63" i="13" s="1"/>
  <c r="B61" i="14" l="1"/>
  <c r="C61" i="14"/>
  <c r="D61" i="14"/>
  <c r="G61" i="14"/>
  <c r="H61" i="14"/>
  <c r="E61" i="14"/>
  <c r="F61" i="14"/>
  <c r="B63" i="13"/>
  <c r="C63" i="13"/>
  <c r="D63" i="13"/>
  <c r="F63" i="13"/>
  <c r="H63" i="13"/>
  <c r="E63" i="13"/>
  <c r="G63" i="13"/>
  <c r="A62" i="14" a="1"/>
  <c r="A62" i="14" s="1"/>
  <c r="A64" i="13" a="1"/>
  <c r="A64" i="13" s="1"/>
  <c r="B62" i="14" l="1"/>
  <c r="D62" i="14"/>
  <c r="F62" i="14"/>
  <c r="C62" i="14"/>
  <c r="E62" i="14"/>
  <c r="G62" i="14"/>
  <c r="H62" i="14"/>
  <c r="C64" i="13"/>
  <c r="D64" i="13"/>
  <c r="F64" i="13"/>
  <c r="B64" i="13"/>
  <c r="H64" i="13"/>
  <c r="E64" i="13"/>
  <c r="G64" i="13"/>
  <c r="A63" i="14" a="1"/>
  <c r="A63" i="14" s="1"/>
  <c r="A65" i="13" a="1"/>
  <c r="A65" i="13" s="1"/>
  <c r="B63" i="14" l="1"/>
  <c r="C63" i="14"/>
  <c r="D63" i="14"/>
  <c r="G63" i="14"/>
  <c r="H63" i="14"/>
  <c r="E63" i="14"/>
  <c r="F63" i="14"/>
  <c r="B65" i="13"/>
  <c r="C65" i="13"/>
  <c r="D65" i="13"/>
  <c r="F65" i="13"/>
  <c r="H65" i="13"/>
  <c r="E65" i="13"/>
  <c r="G65" i="13"/>
  <c r="A64" i="14" a="1"/>
  <c r="A64" i="14" s="1"/>
  <c r="A66" i="13" a="1"/>
  <c r="A66" i="13" s="1"/>
  <c r="D64" i="14" l="1"/>
  <c r="B64" i="14"/>
  <c r="C64" i="14"/>
  <c r="F64" i="14"/>
  <c r="G64" i="14"/>
  <c r="H64" i="14"/>
  <c r="E64" i="14"/>
  <c r="B66" i="13"/>
  <c r="C66" i="13"/>
  <c r="F66" i="13"/>
  <c r="D66" i="13"/>
  <c r="H66" i="13"/>
  <c r="E66" i="13"/>
  <c r="G66" i="13"/>
  <c r="A65" i="14" a="1"/>
  <c r="A65" i="14" s="1"/>
  <c r="A67" i="13" a="1"/>
  <c r="A67" i="13" s="1"/>
  <c r="C65" i="14" l="1"/>
  <c r="D65" i="14"/>
  <c r="G65" i="14"/>
  <c r="H65" i="14"/>
  <c r="B65" i="14"/>
  <c r="E65" i="14"/>
  <c r="F65" i="14"/>
  <c r="B67" i="13"/>
  <c r="C67" i="13"/>
  <c r="D67" i="13"/>
  <c r="F67" i="13"/>
  <c r="H67" i="13"/>
  <c r="E67" i="13"/>
  <c r="G67" i="13"/>
  <c r="A66" i="14" a="1"/>
  <c r="A66" i="14" s="1"/>
  <c r="A68" i="13" a="1"/>
  <c r="A68" i="13" s="1"/>
  <c r="B66" i="14" l="1"/>
  <c r="C66" i="14"/>
  <c r="D66" i="14"/>
  <c r="E66" i="14"/>
  <c r="F66" i="14"/>
  <c r="G66" i="14"/>
  <c r="H66" i="14"/>
  <c r="B68" i="13"/>
  <c r="C68" i="13"/>
  <c r="D68" i="13"/>
  <c r="F68" i="13"/>
  <c r="H68" i="13"/>
  <c r="E68" i="13"/>
  <c r="G68" i="13"/>
  <c r="A67" i="14" a="1"/>
  <c r="A67" i="14" s="1"/>
  <c r="A69" i="13" a="1"/>
  <c r="A69" i="13" s="1"/>
  <c r="C67" i="14" l="1"/>
  <c r="B67" i="14"/>
  <c r="G67" i="14"/>
  <c r="H67" i="14"/>
  <c r="D67" i="14"/>
  <c r="E67" i="14"/>
  <c r="F67" i="14"/>
  <c r="D69" i="13"/>
  <c r="B69" i="13"/>
  <c r="C69" i="13"/>
  <c r="F69" i="13"/>
  <c r="H69" i="13"/>
  <c r="E69" i="13"/>
  <c r="G69" i="13"/>
  <c r="A68" i="14" a="1"/>
  <c r="A68" i="14" s="1"/>
  <c r="A70" i="13" a="1"/>
  <c r="A70" i="13" s="1"/>
  <c r="B68" i="14" l="1"/>
  <c r="C68" i="14"/>
  <c r="D68" i="14"/>
  <c r="E68" i="14"/>
  <c r="F68" i="14"/>
  <c r="G68" i="14"/>
  <c r="H68" i="14"/>
  <c r="B70" i="13"/>
  <c r="C70" i="13"/>
  <c r="D70" i="13"/>
  <c r="F70" i="13"/>
  <c r="H70" i="13"/>
  <c r="E70" i="13"/>
  <c r="G70" i="13"/>
  <c r="A69" i="14" a="1"/>
  <c r="A69" i="14" s="1"/>
  <c r="A71" i="13" a="1"/>
  <c r="A71" i="13" s="1"/>
  <c r="B69" i="14" l="1"/>
  <c r="C69" i="14"/>
  <c r="D69" i="14"/>
  <c r="G69" i="14"/>
  <c r="H69" i="14"/>
  <c r="E69" i="14"/>
  <c r="F69" i="14"/>
  <c r="B71" i="13"/>
  <c r="C71" i="13"/>
  <c r="D71" i="13"/>
  <c r="F71" i="13"/>
  <c r="H71" i="13"/>
  <c r="E71" i="13"/>
  <c r="G71" i="13"/>
  <c r="A70" i="14" a="1"/>
  <c r="A70" i="14" s="1"/>
  <c r="A72" i="13" a="1"/>
  <c r="A72" i="13" s="1"/>
  <c r="B70" i="14" l="1"/>
  <c r="D70" i="14"/>
  <c r="E70" i="14"/>
  <c r="F70" i="14"/>
  <c r="C70" i="14"/>
  <c r="G70" i="14"/>
  <c r="H70" i="14"/>
  <c r="C72" i="13"/>
  <c r="D72" i="13"/>
  <c r="B72" i="13"/>
  <c r="F72" i="13"/>
  <c r="H72" i="13"/>
  <c r="E72" i="13"/>
  <c r="G72" i="13"/>
  <c r="A71" i="14" a="1"/>
  <c r="A71" i="14" s="1"/>
  <c r="A73" i="13" a="1"/>
  <c r="A73" i="13" s="1"/>
  <c r="B71" i="14" l="1"/>
  <c r="C71" i="14"/>
  <c r="D71" i="14"/>
  <c r="G71" i="14"/>
  <c r="H71" i="14"/>
  <c r="E71" i="14"/>
  <c r="F71" i="14"/>
  <c r="B73" i="13"/>
  <c r="C73" i="13"/>
  <c r="D73" i="13"/>
  <c r="F73" i="13"/>
  <c r="H73" i="13"/>
  <c r="E73" i="13"/>
  <c r="G73" i="13"/>
  <c r="A72" i="14" a="1"/>
  <c r="A72" i="14" s="1"/>
  <c r="A74" i="13" a="1"/>
  <c r="A74" i="13" s="1"/>
  <c r="D72" i="14" l="1"/>
  <c r="B72" i="14"/>
  <c r="C72" i="14"/>
  <c r="G72" i="14"/>
  <c r="H72" i="14"/>
  <c r="E72" i="14"/>
  <c r="F72" i="14"/>
  <c r="B74" i="13"/>
  <c r="C74" i="13"/>
  <c r="D74" i="13"/>
  <c r="F74" i="13"/>
  <c r="H74" i="13"/>
  <c r="E74" i="13"/>
  <c r="G74" i="13"/>
  <c r="A73" i="14" a="1"/>
  <c r="A73" i="14" s="1"/>
  <c r="A75" i="13" a="1"/>
  <c r="A75" i="13" s="1"/>
  <c r="C73" i="14" l="1"/>
  <c r="D73" i="14"/>
  <c r="B73" i="14"/>
  <c r="G73" i="14"/>
  <c r="H73" i="14"/>
  <c r="E73" i="14"/>
  <c r="F73" i="14"/>
  <c r="B75" i="13"/>
  <c r="C75" i="13"/>
  <c r="D75" i="13"/>
  <c r="F75" i="13"/>
  <c r="H75" i="13"/>
  <c r="E75" i="13"/>
  <c r="G75" i="13"/>
  <c r="A74" i="14" a="1"/>
  <c r="A74" i="14" s="1"/>
  <c r="A76" i="13" a="1"/>
  <c r="A76" i="13" s="1"/>
  <c r="B74" i="14" l="1"/>
  <c r="C74" i="14"/>
  <c r="D74" i="14"/>
  <c r="E74" i="14"/>
  <c r="F74" i="14"/>
  <c r="G74" i="14"/>
  <c r="H74" i="14"/>
  <c r="B76" i="13"/>
  <c r="C76" i="13"/>
  <c r="D76" i="13"/>
  <c r="F76" i="13"/>
  <c r="H76" i="13"/>
  <c r="E76" i="13"/>
  <c r="G76" i="13"/>
  <c r="A75" i="14" a="1"/>
  <c r="A75" i="14" s="1"/>
  <c r="A77" i="13" a="1"/>
  <c r="A77" i="13" s="1"/>
  <c r="C75" i="14" l="1"/>
  <c r="B75" i="14"/>
  <c r="G75" i="14"/>
  <c r="D75" i="14"/>
  <c r="H75" i="14"/>
  <c r="E75" i="14"/>
  <c r="F75" i="14"/>
  <c r="D77" i="13"/>
  <c r="B77" i="13"/>
  <c r="F77" i="13"/>
  <c r="C77" i="13"/>
  <c r="H77" i="13"/>
  <c r="E77" i="13"/>
  <c r="G77" i="13"/>
  <c r="A76" i="14" a="1"/>
  <c r="A76" i="14" s="1"/>
  <c r="A78" i="13" a="1"/>
  <c r="A78" i="13" s="1"/>
  <c r="B76" i="14" l="1"/>
  <c r="C76" i="14"/>
  <c r="D76" i="14"/>
  <c r="E76" i="14"/>
  <c r="F76" i="14"/>
  <c r="G76" i="14"/>
  <c r="H76" i="14"/>
  <c r="B78" i="13"/>
  <c r="C78" i="13"/>
  <c r="D78" i="13"/>
  <c r="F78" i="13"/>
  <c r="H78" i="13"/>
  <c r="E78" i="13"/>
  <c r="G78" i="13"/>
  <c r="A77" i="14" a="1"/>
  <c r="A77" i="14" s="1"/>
  <c r="A79" i="13" a="1"/>
  <c r="A79" i="13" s="1"/>
  <c r="B77" i="14" l="1"/>
  <c r="C77" i="14"/>
  <c r="D77" i="14"/>
  <c r="G77" i="14"/>
  <c r="H77" i="14"/>
  <c r="E77" i="14"/>
  <c r="F77" i="14"/>
  <c r="B79" i="13"/>
  <c r="C79" i="13"/>
  <c r="D79" i="13"/>
  <c r="F79" i="13"/>
  <c r="H79" i="13"/>
  <c r="E79" i="13"/>
  <c r="G79" i="13"/>
  <c r="A78" i="14" a="1"/>
  <c r="A78" i="14" s="1"/>
  <c r="A80" i="13" a="1"/>
  <c r="A80" i="13" s="1"/>
  <c r="B78" i="14" l="1"/>
  <c r="D78" i="14"/>
  <c r="C78" i="14"/>
  <c r="E78" i="14"/>
  <c r="F78" i="14"/>
  <c r="G78" i="14"/>
  <c r="H78" i="14"/>
  <c r="C80" i="13"/>
  <c r="D80" i="13"/>
  <c r="B80" i="13"/>
  <c r="F80" i="13"/>
  <c r="H80" i="13"/>
  <c r="E80" i="13"/>
  <c r="G80" i="13"/>
  <c r="A79" i="14" a="1"/>
  <c r="A79" i="14" s="1"/>
  <c r="A81" i="13" a="1"/>
  <c r="A81" i="13" s="1"/>
  <c r="B79" i="14" l="1"/>
  <c r="C79" i="14"/>
  <c r="D79" i="14"/>
  <c r="G79" i="14"/>
  <c r="E79" i="14"/>
  <c r="F79" i="14"/>
  <c r="H79" i="14"/>
  <c r="B81" i="13"/>
  <c r="C81" i="13"/>
  <c r="D81" i="13"/>
  <c r="F81" i="13"/>
  <c r="H81" i="13"/>
  <c r="E81" i="13"/>
  <c r="G81" i="13"/>
  <c r="A80" i="14" a="1"/>
  <c r="A80" i="14" s="1"/>
  <c r="A82" i="13" a="1"/>
  <c r="A82" i="13" s="1"/>
  <c r="D80" i="14" l="1"/>
  <c r="B80" i="14"/>
  <c r="C80" i="14"/>
  <c r="F80" i="14"/>
  <c r="G80" i="14"/>
  <c r="H80" i="14"/>
  <c r="E80" i="14"/>
  <c r="B82" i="13"/>
  <c r="C82" i="13"/>
  <c r="D82" i="13"/>
  <c r="F82" i="13"/>
  <c r="H82" i="13"/>
  <c r="E82" i="13"/>
  <c r="G82" i="13"/>
  <c r="A81" i="14" a="1"/>
  <c r="A81" i="14" s="1"/>
  <c r="A83" i="13" a="1"/>
  <c r="A83" i="13" s="1"/>
  <c r="C81" i="14" l="1"/>
  <c r="D81" i="14"/>
  <c r="G81" i="14"/>
  <c r="B81" i="14"/>
  <c r="E81" i="14"/>
  <c r="F81" i="14"/>
  <c r="H81" i="14"/>
  <c r="B83" i="13"/>
  <c r="C83" i="13"/>
  <c r="D83" i="13"/>
  <c r="F83" i="13"/>
  <c r="H83" i="13"/>
  <c r="E83" i="13"/>
  <c r="G83" i="13"/>
  <c r="A82" i="14" a="1"/>
  <c r="A82" i="14" s="1"/>
  <c r="A84" i="13" a="1"/>
  <c r="A84" i="13" s="1"/>
  <c r="B82" i="14" l="1"/>
  <c r="C82" i="14"/>
  <c r="D82" i="14"/>
  <c r="G82" i="14"/>
  <c r="H82" i="14"/>
  <c r="E82" i="14"/>
  <c r="F82" i="14"/>
  <c r="B84" i="13"/>
  <c r="C84" i="13"/>
  <c r="D84" i="13"/>
  <c r="F84" i="13"/>
  <c r="H84" i="13"/>
  <c r="E84" i="13"/>
  <c r="G84" i="13"/>
  <c r="A83" i="14" a="1"/>
  <c r="A83" i="14" s="1"/>
  <c r="A85" i="13" a="1"/>
  <c r="A85" i="13" s="1"/>
  <c r="C83" i="14" l="1"/>
  <c r="B83" i="14"/>
  <c r="G83" i="14"/>
  <c r="D83" i="14"/>
  <c r="E83" i="14"/>
  <c r="F83" i="14"/>
  <c r="H83" i="14"/>
  <c r="D85" i="13"/>
  <c r="B85" i="13"/>
  <c r="F85" i="13"/>
  <c r="H85" i="13"/>
  <c r="C85" i="13"/>
  <c r="E85" i="13"/>
  <c r="G85" i="13"/>
  <c r="A84" i="14" a="1"/>
  <c r="A84" i="14" s="1"/>
  <c r="A86" i="13" a="1"/>
  <c r="A86" i="13" s="1"/>
  <c r="B84" i="14" l="1"/>
  <c r="C84" i="14"/>
  <c r="D84" i="14"/>
  <c r="H84" i="14"/>
  <c r="E84" i="14"/>
  <c r="F84" i="14"/>
  <c r="G84" i="14"/>
  <c r="B86" i="13"/>
  <c r="C86" i="13"/>
  <c r="D86" i="13"/>
  <c r="F86" i="13"/>
  <c r="H86" i="13"/>
  <c r="E86" i="13"/>
  <c r="G86" i="13"/>
  <c r="A85" i="14" a="1"/>
  <c r="A85" i="14" s="1"/>
  <c r="A87" i="13" a="1"/>
  <c r="A87" i="13" s="1"/>
  <c r="B85" i="14" l="1"/>
  <c r="C85" i="14"/>
  <c r="D85" i="14"/>
  <c r="G85" i="14"/>
  <c r="E85" i="14"/>
  <c r="F85" i="14"/>
  <c r="H85" i="14"/>
  <c r="B87" i="13"/>
  <c r="C87" i="13"/>
  <c r="D87" i="13"/>
  <c r="F87" i="13"/>
  <c r="H87" i="13"/>
  <c r="E87" i="13"/>
  <c r="G87" i="13"/>
  <c r="A86" i="14" a="1"/>
  <c r="A86" i="14" s="1"/>
  <c r="A88" i="13" a="1"/>
  <c r="A88" i="13" s="1"/>
  <c r="B86" i="14" l="1"/>
  <c r="D86" i="14"/>
  <c r="C86" i="14"/>
  <c r="E86" i="14"/>
  <c r="F86" i="14"/>
  <c r="G86" i="14"/>
  <c r="H86" i="14"/>
  <c r="C88" i="13"/>
  <c r="D88" i="13"/>
  <c r="F88" i="13"/>
  <c r="B88" i="13"/>
  <c r="H88" i="13"/>
  <c r="E88" i="13"/>
  <c r="G88" i="13"/>
  <c r="A87" i="14" a="1"/>
  <c r="A87" i="14" s="1"/>
  <c r="A89" i="13" a="1"/>
  <c r="A89" i="13" s="1"/>
  <c r="B87" i="14" l="1"/>
  <c r="C87" i="14"/>
  <c r="D87" i="14"/>
  <c r="G87" i="14"/>
  <c r="E87" i="14"/>
  <c r="F87" i="14"/>
  <c r="H87" i="14"/>
  <c r="B89" i="13"/>
  <c r="C89" i="13"/>
  <c r="D89" i="13"/>
  <c r="F89" i="13"/>
  <c r="H89" i="13"/>
  <c r="E89" i="13"/>
  <c r="G89" i="13"/>
  <c r="A88" i="14" a="1"/>
  <c r="A88" i="14" s="1"/>
  <c r="A90" i="13" a="1"/>
  <c r="A90" i="13" s="1"/>
  <c r="D88" i="14" l="1"/>
  <c r="B88" i="14"/>
  <c r="C88" i="14"/>
  <c r="E88" i="14"/>
  <c r="F88" i="14"/>
  <c r="G88" i="14"/>
  <c r="H88" i="14"/>
  <c r="B90" i="13"/>
  <c r="C90" i="13"/>
  <c r="D90" i="13"/>
  <c r="F90" i="13"/>
  <c r="H90" i="13"/>
  <c r="E90" i="13"/>
  <c r="G90" i="13"/>
  <c r="A89" i="14" a="1"/>
  <c r="A89" i="14" s="1"/>
  <c r="A91" i="13" a="1"/>
  <c r="A91" i="13" s="1"/>
  <c r="C89" i="14" l="1"/>
  <c r="D89" i="14"/>
  <c r="G89" i="14"/>
  <c r="B89" i="14"/>
  <c r="F89" i="14"/>
  <c r="H89" i="14"/>
  <c r="E89" i="14"/>
  <c r="B91" i="13"/>
  <c r="C91" i="13"/>
  <c r="D91" i="13"/>
  <c r="F91" i="13"/>
  <c r="H91" i="13"/>
  <c r="E91" i="13"/>
  <c r="G91" i="13"/>
  <c r="A90" i="14" a="1"/>
  <c r="A90" i="14" s="1"/>
  <c r="A92" i="13" a="1"/>
  <c r="A92" i="13" s="1"/>
  <c r="B90" i="14" l="1"/>
  <c r="C90" i="14"/>
  <c r="D90" i="14"/>
  <c r="E90" i="14"/>
  <c r="F90" i="14"/>
  <c r="G90" i="14"/>
  <c r="H90" i="14"/>
  <c r="B92" i="13"/>
  <c r="C92" i="13"/>
  <c r="D92" i="13"/>
  <c r="H92" i="13"/>
  <c r="G92" i="13"/>
  <c r="E92" i="13"/>
  <c r="F92" i="13"/>
  <c r="A91" i="14" a="1"/>
  <c r="A91" i="14" s="1"/>
  <c r="A93" i="13" a="1"/>
  <c r="A93" i="13" s="1"/>
  <c r="C91" i="14" l="1"/>
  <c r="B91" i="14"/>
  <c r="G91" i="14"/>
  <c r="H91" i="14"/>
  <c r="D91" i="14"/>
  <c r="E91" i="14"/>
  <c r="F91" i="14"/>
  <c r="D93" i="13"/>
  <c r="B93" i="13"/>
  <c r="C93" i="13"/>
  <c r="F93" i="13"/>
  <c r="H93" i="13"/>
  <c r="E93" i="13"/>
  <c r="G93" i="13"/>
  <c r="A92" i="14" a="1"/>
  <c r="A92" i="14" s="1"/>
  <c r="A94" i="13" a="1"/>
  <c r="A94" i="13" s="1"/>
  <c r="B92" i="14" l="1"/>
  <c r="C92" i="14"/>
  <c r="D92" i="14"/>
  <c r="E92" i="14"/>
  <c r="F92" i="14"/>
  <c r="G92" i="14"/>
  <c r="H92" i="14"/>
  <c r="B94" i="13"/>
  <c r="C94" i="13"/>
  <c r="D94" i="13"/>
  <c r="H94" i="13"/>
  <c r="E94" i="13"/>
  <c r="F94" i="13"/>
  <c r="G94" i="13"/>
  <c r="A93" i="14" a="1"/>
  <c r="A93" i="14" s="1"/>
  <c r="A95" i="13" a="1"/>
  <c r="A95" i="13" s="1"/>
  <c r="B93" i="14" l="1"/>
  <c r="C93" i="14"/>
  <c r="D93" i="14"/>
  <c r="G93" i="14"/>
  <c r="E93" i="14"/>
  <c r="F93" i="14"/>
  <c r="H93" i="14"/>
  <c r="B95" i="13"/>
  <c r="C95" i="13"/>
  <c r="D95" i="13"/>
  <c r="F95" i="13"/>
  <c r="H95" i="13"/>
  <c r="E95" i="13"/>
  <c r="G95" i="13"/>
  <c r="A94" i="14" a="1"/>
  <c r="A94" i="14" s="1"/>
  <c r="A96" i="13" a="1"/>
  <c r="A96" i="13" s="1"/>
  <c r="B94" i="14" l="1"/>
  <c r="D94" i="14"/>
  <c r="C94" i="14"/>
  <c r="E94" i="14"/>
  <c r="F94" i="14"/>
  <c r="G94" i="14"/>
  <c r="H94" i="14"/>
  <c r="C96" i="13"/>
  <c r="D96" i="13"/>
  <c r="B96" i="13"/>
  <c r="H96" i="13"/>
  <c r="E96" i="13"/>
  <c r="F96" i="13"/>
  <c r="G96" i="13"/>
  <c r="A95" i="14" a="1"/>
  <c r="A95" i="14" s="1"/>
  <c r="A97" i="13" a="1"/>
  <c r="A97" i="13" s="1"/>
  <c r="B95" i="14" l="1"/>
  <c r="C95" i="14"/>
  <c r="D95" i="14"/>
  <c r="G95" i="14"/>
  <c r="E95" i="14"/>
  <c r="F95" i="14"/>
  <c r="H95" i="14"/>
  <c r="B97" i="13"/>
  <c r="C97" i="13"/>
  <c r="D97" i="13"/>
  <c r="F97" i="13"/>
  <c r="H97" i="13"/>
  <c r="E97" i="13"/>
  <c r="G97" i="13"/>
  <c r="A96" i="14" a="1"/>
  <c r="A96" i="14" s="1"/>
  <c r="A98" i="13" a="1"/>
  <c r="A98" i="13" s="1"/>
  <c r="D96" i="14" l="1"/>
  <c r="B96" i="14"/>
  <c r="C96" i="14"/>
  <c r="F96" i="14"/>
  <c r="G96" i="14"/>
  <c r="H96" i="14"/>
  <c r="E96" i="14"/>
  <c r="B98" i="13"/>
  <c r="C98" i="13"/>
  <c r="D98" i="13"/>
  <c r="H98" i="13"/>
  <c r="E98" i="13"/>
  <c r="F98" i="13"/>
  <c r="G98" i="13"/>
  <c r="A97" i="14" a="1"/>
  <c r="A97" i="14" s="1"/>
  <c r="A99" i="13" a="1"/>
  <c r="A99" i="13" s="1"/>
  <c r="C97" i="14" l="1"/>
  <c r="D97" i="14"/>
  <c r="G97" i="14"/>
  <c r="B97" i="14"/>
  <c r="E97" i="14"/>
  <c r="F97" i="14"/>
  <c r="H97" i="14"/>
  <c r="B99" i="13"/>
  <c r="C99" i="13"/>
  <c r="D99" i="13"/>
  <c r="F99" i="13"/>
  <c r="H99" i="13"/>
  <c r="E99" i="13"/>
  <c r="G99" i="13"/>
  <c r="A98" i="14" a="1"/>
  <c r="A98" i="14" s="1"/>
  <c r="A100" i="13" a="1"/>
  <c r="A100" i="13" s="1"/>
  <c r="B98" i="14" l="1"/>
  <c r="C98" i="14"/>
  <c r="D98" i="14"/>
  <c r="G98" i="14"/>
  <c r="H98" i="14"/>
  <c r="E98" i="14"/>
  <c r="F98" i="14"/>
  <c r="B100" i="13"/>
  <c r="C100" i="13"/>
  <c r="D100" i="13"/>
  <c r="H100" i="13"/>
  <c r="E100" i="13"/>
  <c r="F100" i="13"/>
  <c r="G100" i="13"/>
  <c r="A99" i="14" a="1"/>
  <c r="A99" i="14" s="1"/>
  <c r="A101" i="13" a="1"/>
  <c r="A101" i="13" s="1"/>
  <c r="C99" i="14" l="1"/>
  <c r="B99" i="14"/>
  <c r="G99" i="14"/>
  <c r="D99" i="14"/>
  <c r="E99" i="14"/>
  <c r="F99" i="14"/>
  <c r="H99" i="14"/>
  <c r="D101" i="13"/>
  <c r="B101" i="13"/>
  <c r="F101" i="13"/>
  <c r="H101" i="13"/>
  <c r="C101" i="13"/>
  <c r="E101" i="13"/>
  <c r="G101" i="13"/>
  <c r="A100" i="14" a="1"/>
  <c r="A100" i="14" s="1"/>
  <c r="A102" i="13" a="1"/>
  <c r="A102" i="13" s="1"/>
  <c r="B100" i="14" l="1"/>
  <c r="C100" i="14"/>
  <c r="D100" i="14"/>
  <c r="H100" i="14"/>
  <c r="E100" i="14"/>
  <c r="F100" i="14"/>
  <c r="G100" i="14"/>
  <c r="B102" i="13"/>
  <c r="C102" i="13"/>
  <c r="D102" i="13"/>
  <c r="H102" i="13"/>
  <c r="F102" i="13"/>
  <c r="G102" i="13"/>
  <c r="E102" i="13"/>
  <c r="A101" i="14" a="1"/>
  <c r="A101" i="14" s="1"/>
  <c r="A103" i="13" a="1"/>
  <c r="A103" i="13" s="1"/>
  <c r="B101" i="14" l="1"/>
  <c r="C101" i="14"/>
  <c r="D101" i="14"/>
  <c r="G101" i="14"/>
  <c r="E101" i="14"/>
  <c r="F101" i="14"/>
  <c r="H101" i="14"/>
  <c r="B103" i="13"/>
  <c r="C103" i="13"/>
  <c r="D103" i="13"/>
  <c r="F103" i="13"/>
  <c r="H103" i="13"/>
  <c r="E103" i="13"/>
  <c r="G103" i="13"/>
  <c r="A102" i="14" a="1"/>
  <c r="A102" i="14" s="1"/>
  <c r="A104" i="13" a="1"/>
  <c r="A104" i="13" s="1"/>
  <c r="B102" i="14" l="1"/>
  <c r="D102" i="14"/>
  <c r="C102" i="14"/>
  <c r="E102" i="14"/>
  <c r="F102" i="14"/>
  <c r="G102" i="14"/>
  <c r="H102" i="14"/>
  <c r="C104" i="13"/>
  <c r="D104" i="13"/>
  <c r="B104" i="13"/>
  <c r="H104" i="13"/>
  <c r="E104" i="13"/>
  <c r="F104" i="13"/>
  <c r="G104" i="13"/>
  <c r="A103" i="14" a="1"/>
  <c r="A103" i="14" s="1"/>
  <c r="A105" i="13" a="1"/>
  <c r="A105" i="13" s="1"/>
  <c r="B103" i="14" l="1"/>
  <c r="C103" i="14"/>
  <c r="D103" i="14"/>
  <c r="G103" i="14"/>
  <c r="E103" i="14"/>
  <c r="F103" i="14"/>
  <c r="H103" i="14"/>
  <c r="B105" i="13"/>
  <c r="C105" i="13"/>
  <c r="D105" i="13"/>
  <c r="F105" i="13"/>
  <c r="H105" i="13"/>
  <c r="G105" i="13"/>
  <c r="E105" i="13"/>
  <c r="A104" i="14" a="1"/>
  <c r="A104" i="14" s="1"/>
  <c r="A106" i="13" a="1"/>
  <c r="A106" i="13" s="1"/>
  <c r="B104" i="14" l="1"/>
  <c r="C104" i="14"/>
  <c r="D104" i="14"/>
  <c r="E104" i="14"/>
  <c r="F104" i="14"/>
  <c r="G104" i="14"/>
  <c r="H104" i="14"/>
  <c r="B106" i="13"/>
  <c r="C106" i="13"/>
  <c r="D106" i="13"/>
  <c r="H106" i="13"/>
  <c r="E106" i="13"/>
  <c r="F106" i="13"/>
  <c r="G106" i="13"/>
  <c r="A105" i="14" a="1"/>
  <c r="A105" i="14" s="1"/>
  <c r="A107" i="13" a="1"/>
  <c r="A107" i="13" s="1"/>
  <c r="C105" i="14" l="1"/>
  <c r="D105" i="14"/>
  <c r="G105" i="14"/>
  <c r="B105" i="14"/>
  <c r="F105" i="14"/>
  <c r="H105" i="14"/>
  <c r="E105" i="14"/>
  <c r="B107" i="13"/>
  <c r="C107" i="13"/>
  <c r="D107" i="13"/>
  <c r="F107" i="13"/>
  <c r="H107" i="13"/>
  <c r="E107" i="13"/>
  <c r="G107" i="13"/>
  <c r="A106" i="14" a="1"/>
  <c r="A106" i="14" s="1"/>
  <c r="A108" i="13" a="1"/>
  <c r="A108" i="13" s="1"/>
  <c r="B106" i="14" l="1"/>
  <c r="C106" i="14"/>
  <c r="D106" i="14"/>
  <c r="E106" i="14"/>
  <c r="F106" i="14"/>
  <c r="G106" i="14"/>
  <c r="H106" i="14"/>
  <c r="B108" i="13"/>
  <c r="C108" i="13"/>
  <c r="D108" i="13"/>
  <c r="H108" i="13"/>
  <c r="G108" i="13"/>
  <c r="E108" i="13"/>
  <c r="F108" i="13"/>
  <c r="A107" i="14" a="1"/>
  <c r="A107" i="14" s="1"/>
  <c r="A109" i="13" a="1"/>
  <c r="A109" i="13" s="1"/>
  <c r="B107" i="14" l="1"/>
  <c r="G107" i="14"/>
  <c r="C107" i="14"/>
  <c r="H107" i="14"/>
  <c r="D107" i="14"/>
  <c r="E107" i="14"/>
  <c r="F107" i="14"/>
  <c r="D109" i="13"/>
  <c r="B109" i="13"/>
  <c r="F109" i="13"/>
  <c r="H109" i="13"/>
  <c r="C109" i="13"/>
  <c r="E109" i="13"/>
  <c r="G109" i="13"/>
  <c r="A108" i="14" a="1"/>
  <c r="A108" i="14" s="1"/>
  <c r="A110" i="13" a="1"/>
  <c r="A110" i="13" s="1"/>
  <c r="B108" i="14" l="1"/>
  <c r="C108" i="14"/>
  <c r="D108" i="14"/>
  <c r="E108" i="14"/>
  <c r="F108" i="14"/>
  <c r="G108" i="14"/>
  <c r="H108" i="14"/>
  <c r="B110" i="13"/>
  <c r="C110" i="13"/>
  <c r="D110" i="13"/>
  <c r="H110" i="13"/>
  <c r="E110" i="13"/>
  <c r="F110" i="13"/>
  <c r="G110" i="13"/>
  <c r="A109" i="14" a="1"/>
  <c r="A109" i="14" s="1"/>
  <c r="A111" i="13" a="1"/>
  <c r="A111" i="13" s="1"/>
  <c r="B109" i="14" l="1"/>
  <c r="C109" i="14"/>
  <c r="D109" i="14"/>
  <c r="G109" i="14"/>
  <c r="E109" i="14"/>
  <c r="F109" i="14"/>
  <c r="H109" i="14"/>
  <c r="B111" i="13"/>
  <c r="C111" i="13"/>
  <c r="D111" i="13"/>
  <c r="F111" i="13"/>
  <c r="H111" i="13"/>
  <c r="E111" i="13"/>
  <c r="G111" i="13"/>
  <c r="A110" i="14" a="1"/>
  <c r="A110" i="14" s="1"/>
  <c r="A112" i="13" a="1"/>
  <c r="A112" i="13" s="1"/>
  <c r="D110" i="14" l="1"/>
  <c r="B110" i="14"/>
  <c r="C110" i="14"/>
  <c r="E110" i="14"/>
  <c r="F110" i="14"/>
  <c r="G110" i="14"/>
  <c r="H110" i="14"/>
  <c r="C112" i="13"/>
  <c r="D112" i="13"/>
  <c r="B112" i="13"/>
  <c r="H112" i="13"/>
  <c r="E112" i="13"/>
  <c r="F112" i="13"/>
  <c r="G112" i="13"/>
  <c r="A111" i="14" a="1"/>
  <c r="A111" i="14" s="1"/>
  <c r="A113" i="13" a="1"/>
  <c r="A113" i="13" s="1"/>
  <c r="B111" i="14" l="1"/>
  <c r="C111" i="14"/>
  <c r="D111" i="14"/>
  <c r="G111" i="14"/>
  <c r="E111" i="14"/>
  <c r="F111" i="14"/>
  <c r="H111" i="14"/>
  <c r="B113" i="13"/>
  <c r="C113" i="13"/>
  <c r="D113" i="13"/>
  <c r="F113" i="13"/>
  <c r="H113" i="13"/>
  <c r="E113" i="13"/>
  <c r="G113" i="13"/>
  <c r="A112" i="14" a="1"/>
  <c r="A112" i="14" s="1"/>
  <c r="A114" i="13" a="1"/>
  <c r="A114" i="13" s="1"/>
  <c r="B112" i="14" l="1"/>
  <c r="C112" i="14"/>
  <c r="D112" i="14"/>
  <c r="F112" i="14"/>
  <c r="G112" i="14"/>
  <c r="H112" i="14"/>
  <c r="E112" i="14"/>
  <c r="B114" i="13"/>
  <c r="C114" i="13"/>
  <c r="D114" i="13"/>
  <c r="H114" i="13"/>
  <c r="E114" i="13"/>
  <c r="F114" i="13"/>
  <c r="G114" i="13"/>
  <c r="A113" i="14" a="1"/>
  <c r="A113" i="14" s="1"/>
  <c r="A115" i="13" a="1"/>
  <c r="A115" i="13" s="1"/>
  <c r="C113" i="14" l="1"/>
  <c r="D113" i="14"/>
  <c r="G113" i="14"/>
  <c r="B113" i="14"/>
  <c r="E113" i="14"/>
  <c r="F113" i="14"/>
  <c r="H113" i="14"/>
  <c r="B115" i="13"/>
  <c r="C115" i="13"/>
  <c r="D115" i="13"/>
  <c r="F115" i="13"/>
  <c r="H115" i="13"/>
  <c r="E115" i="13"/>
  <c r="G115" i="13"/>
  <c r="A114" i="14" a="1"/>
  <c r="A114" i="14" s="1"/>
  <c r="A116" i="13" a="1"/>
  <c r="A116" i="13" s="1"/>
  <c r="B114" i="14" l="1"/>
  <c r="C114" i="14"/>
  <c r="D114" i="14"/>
  <c r="G114" i="14"/>
  <c r="H114" i="14"/>
  <c r="E114" i="14"/>
  <c r="F114" i="14"/>
  <c r="B116" i="13"/>
  <c r="C116" i="13"/>
  <c r="D116" i="13"/>
  <c r="H116" i="13"/>
  <c r="E116" i="13"/>
  <c r="F116" i="13"/>
  <c r="G116" i="13"/>
  <c r="A115" i="14" a="1"/>
  <c r="A115" i="14" s="1"/>
  <c r="A117" i="13" a="1"/>
  <c r="A117" i="13" s="1"/>
  <c r="B115" i="14" l="1"/>
  <c r="G115" i="14"/>
  <c r="C115" i="14"/>
  <c r="D115" i="14"/>
  <c r="E115" i="14"/>
  <c r="F115" i="14"/>
  <c r="H115" i="14"/>
  <c r="D117" i="13"/>
  <c r="B117" i="13"/>
  <c r="F117" i="13"/>
  <c r="C117" i="13"/>
  <c r="H117" i="13"/>
  <c r="E117" i="13"/>
  <c r="G117" i="13"/>
  <c r="A116" i="14" a="1"/>
  <c r="A116" i="14" s="1"/>
  <c r="A118" i="13" a="1"/>
  <c r="A118" i="13" s="1"/>
  <c r="B116" i="14" l="1"/>
  <c r="C116" i="14"/>
  <c r="D116" i="14"/>
  <c r="H116" i="14"/>
  <c r="E116" i="14"/>
  <c r="F116" i="14"/>
  <c r="G116" i="14"/>
  <c r="B118" i="13"/>
  <c r="C118" i="13"/>
  <c r="D118" i="13"/>
  <c r="H118" i="13"/>
  <c r="F118" i="13"/>
  <c r="G118" i="13"/>
  <c r="E118" i="13"/>
  <c r="A117" i="14" a="1"/>
  <c r="A117" i="14" s="1"/>
  <c r="A119" i="13" a="1"/>
  <c r="A119" i="13" s="1"/>
  <c r="B117" i="14" l="1"/>
  <c r="C117" i="14"/>
  <c r="D117" i="14"/>
  <c r="G117" i="14"/>
  <c r="E117" i="14"/>
  <c r="F117" i="14"/>
  <c r="H117" i="14"/>
  <c r="A120" i="13" a="1"/>
  <c r="A120" i="13" s="1"/>
  <c r="A121" i="13" s="1" a="1"/>
  <c r="A121" i="13" s="1"/>
  <c r="B119" i="13"/>
  <c r="C119" i="13"/>
  <c r="D119" i="13"/>
  <c r="H119" i="13"/>
  <c r="E119" i="13"/>
  <c r="F119" i="13"/>
  <c r="G119" i="13"/>
  <c r="A118" i="14" a="1"/>
  <c r="A118" i="14" s="1"/>
  <c r="D118" i="14" l="1"/>
  <c r="B118" i="14"/>
  <c r="E118" i="14"/>
  <c r="C118" i="14"/>
  <c r="F118" i="14"/>
  <c r="G118" i="14"/>
  <c r="H118" i="14"/>
  <c r="B121" i="13"/>
  <c r="C121" i="13"/>
  <c r="D121" i="13"/>
  <c r="H121" i="13"/>
  <c r="E121" i="13"/>
  <c r="F121" i="13"/>
  <c r="G121" i="13"/>
  <c r="C120" i="13"/>
  <c r="D120" i="13"/>
  <c r="B120" i="13"/>
  <c r="H120" i="13"/>
  <c r="E120" i="13"/>
  <c r="F120" i="13"/>
  <c r="G120" i="13"/>
  <c r="A119" i="14" a="1"/>
  <c r="A119" i="14" s="1"/>
  <c r="A122" i="13" a="1"/>
  <c r="A122" i="13" s="1"/>
  <c r="B119" i="14" l="1"/>
  <c r="C119" i="14"/>
  <c r="D119" i="14"/>
  <c r="G119" i="14"/>
  <c r="E119" i="14"/>
  <c r="F119" i="14"/>
  <c r="H119" i="14"/>
  <c r="B122" i="13"/>
  <c r="C122" i="13"/>
  <c r="D122" i="13"/>
  <c r="H122" i="13"/>
  <c r="E122" i="13"/>
  <c r="F122" i="13"/>
  <c r="G122" i="13"/>
  <c r="A120" i="14" a="1"/>
  <c r="A120" i="14" s="1"/>
  <c r="A123" i="13" a="1"/>
  <c r="A123" i="13" s="1"/>
  <c r="B120" i="14" l="1"/>
  <c r="C120" i="14"/>
  <c r="D120" i="14"/>
  <c r="E120" i="14"/>
  <c r="F120" i="14"/>
  <c r="G120" i="14"/>
  <c r="H120" i="14"/>
  <c r="B123" i="13"/>
  <c r="C123" i="13"/>
  <c r="D123" i="13"/>
  <c r="H123" i="13"/>
  <c r="G123" i="13"/>
  <c r="E123" i="13"/>
  <c r="F123" i="13"/>
  <c r="A121" i="14" a="1"/>
  <c r="A121" i="14" s="1"/>
  <c r="A124" i="13" a="1"/>
  <c r="A124" i="13" s="1"/>
  <c r="C121" i="14" l="1"/>
  <c r="D121" i="14"/>
  <c r="G121" i="14"/>
  <c r="B121" i="14"/>
  <c r="F121" i="14"/>
  <c r="H121" i="14"/>
  <c r="E121" i="14"/>
  <c r="B124" i="13"/>
  <c r="C124" i="13"/>
  <c r="D124" i="13"/>
  <c r="H124" i="13"/>
  <c r="E124" i="13"/>
  <c r="F124" i="13"/>
  <c r="G124" i="13"/>
  <c r="A122" i="14" a="1"/>
  <c r="A122" i="14" s="1"/>
  <c r="A125" i="13" a="1"/>
  <c r="A125" i="13" s="1"/>
  <c r="B122" i="14" l="1"/>
  <c r="C122" i="14"/>
  <c r="D122" i="14"/>
  <c r="E122" i="14"/>
  <c r="F122" i="14"/>
  <c r="G122" i="14"/>
  <c r="H122" i="14"/>
  <c r="D125" i="13"/>
  <c r="B125" i="13"/>
  <c r="H125" i="13"/>
  <c r="C125" i="13"/>
  <c r="E125" i="13"/>
  <c r="F125" i="13"/>
  <c r="G125" i="13"/>
  <c r="A123" i="14" a="1"/>
  <c r="A123" i="14" s="1"/>
  <c r="A126" i="13" a="1"/>
  <c r="A126" i="13" s="1"/>
  <c r="B123" i="14" l="1"/>
  <c r="C123" i="14"/>
  <c r="D123" i="14"/>
  <c r="G123" i="14"/>
  <c r="H123" i="14"/>
  <c r="E123" i="14"/>
  <c r="F123" i="14"/>
  <c r="B126" i="13"/>
  <c r="C126" i="13"/>
  <c r="D126" i="13"/>
  <c r="H126" i="13"/>
  <c r="F126" i="13"/>
  <c r="G126" i="13"/>
  <c r="E126" i="13"/>
  <c r="A124" i="14" a="1"/>
  <c r="A124" i="14" s="1"/>
  <c r="A127" i="13" a="1"/>
  <c r="A127" i="13" s="1"/>
  <c r="B124" i="14" l="1"/>
  <c r="C124" i="14"/>
  <c r="D124" i="14"/>
  <c r="E124" i="14"/>
  <c r="F124" i="14"/>
  <c r="G124" i="14"/>
  <c r="H124" i="14"/>
  <c r="B127" i="13"/>
  <c r="C127" i="13"/>
  <c r="D127" i="13"/>
  <c r="H127" i="13"/>
  <c r="E127" i="13"/>
  <c r="F127" i="13"/>
  <c r="G127" i="13"/>
  <c r="A125" i="14" a="1"/>
  <c r="A125" i="14" s="1"/>
  <c r="A128" i="13" a="1"/>
  <c r="A128" i="13" s="1"/>
  <c r="B125" i="14" l="1"/>
  <c r="C125" i="14"/>
  <c r="D125" i="14"/>
  <c r="G125" i="14"/>
  <c r="H125" i="14"/>
  <c r="E125" i="14"/>
  <c r="F125" i="14"/>
  <c r="C128" i="13"/>
  <c r="D128" i="13"/>
  <c r="B128" i="13"/>
  <c r="H128" i="13"/>
  <c r="E128" i="13"/>
  <c r="F128" i="13"/>
  <c r="G128" i="13"/>
  <c r="A126" i="14" a="1"/>
  <c r="A126" i="14" s="1"/>
  <c r="A129" i="13" a="1"/>
  <c r="A129" i="13" s="1"/>
  <c r="D126" i="14" l="1"/>
  <c r="B126" i="14"/>
  <c r="C126" i="14"/>
  <c r="E126" i="14"/>
  <c r="F126" i="14"/>
  <c r="G126" i="14"/>
  <c r="H126" i="14"/>
  <c r="B129" i="13"/>
  <c r="C129" i="13"/>
  <c r="D129" i="13"/>
  <c r="E129" i="13"/>
  <c r="F129" i="13"/>
  <c r="G129" i="13"/>
  <c r="H129" i="13"/>
  <c r="A127" i="14" a="1"/>
  <c r="A127" i="14" s="1"/>
  <c r="A130" i="13" a="1"/>
  <c r="A130" i="13" s="1"/>
  <c r="B127" i="14" l="1"/>
  <c r="C127" i="14"/>
  <c r="D127" i="14"/>
  <c r="G127" i="14"/>
  <c r="H127" i="14"/>
  <c r="E127" i="14"/>
  <c r="F127" i="14"/>
  <c r="B130" i="13"/>
  <c r="C130" i="13"/>
  <c r="D130" i="13"/>
  <c r="H130" i="13"/>
  <c r="E130" i="13"/>
  <c r="F130" i="13"/>
  <c r="G130" i="13"/>
  <c r="A128" i="14" a="1"/>
  <c r="A128" i="14" s="1"/>
  <c r="A131" i="13" a="1"/>
  <c r="A131" i="13" s="1"/>
  <c r="B128" i="14" l="1"/>
  <c r="C128" i="14"/>
  <c r="D128" i="14"/>
  <c r="E128" i="14"/>
  <c r="F128" i="14"/>
  <c r="G128" i="14"/>
  <c r="H128" i="14"/>
  <c r="B131" i="13"/>
  <c r="C131" i="13"/>
  <c r="D131" i="13"/>
  <c r="F131" i="13"/>
  <c r="G131" i="13"/>
  <c r="H131" i="13"/>
  <c r="E131" i="13"/>
  <c r="A129" i="14" a="1"/>
  <c r="A129" i="14" s="1"/>
  <c r="A132" i="13" a="1"/>
  <c r="A132" i="13" s="1"/>
  <c r="C129" i="14" l="1"/>
  <c r="D129" i="14"/>
  <c r="G129" i="14"/>
  <c r="H129" i="14"/>
  <c r="B129" i="14"/>
  <c r="E129" i="14"/>
  <c r="F129" i="14"/>
  <c r="B132" i="13"/>
  <c r="C132" i="13"/>
  <c r="D132" i="13"/>
  <c r="H132" i="13"/>
  <c r="E132" i="13"/>
  <c r="F132" i="13"/>
  <c r="G132" i="13"/>
  <c r="A130" i="14" a="1"/>
  <c r="A130" i="14" s="1"/>
  <c r="A133" i="13" a="1"/>
  <c r="A133" i="13" s="1"/>
  <c r="B130" i="14" l="1"/>
  <c r="C130" i="14"/>
  <c r="D130" i="14"/>
  <c r="E130" i="14"/>
  <c r="F130" i="14"/>
  <c r="G130" i="14"/>
  <c r="H130" i="14"/>
  <c r="D133" i="13"/>
  <c r="B133" i="13"/>
  <c r="C133" i="13"/>
  <c r="G133" i="13"/>
  <c r="H133" i="13"/>
  <c r="E133" i="13"/>
  <c r="F133" i="13"/>
  <c r="A131" i="14" a="1"/>
  <c r="A131" i="14" s="1"/>
  <c r="A134" i="13" a="1"/>
  <c r="A134" i="13" s="1"/>
  <c r="B131" i="14" l="1"/>
  <c r="C131" i="14"/>
  <c r="D131" i="14"/>
  <c r="G131" i="14"/>
  <c r="H131" i="14"/>
  <c r="E131" i="14"/>
  <c r="F131" i="14"/>
  <c r="B134" i="13"/>
  <c r="C134" i="13"/>
  <c r="D134" i="13"/>
  <c r="H134" i="13"/>
  <c r="E134" i="13"/>
  <c r="F134" i="13"/>
  <c r="G134" i="13"/>
  <c r="A132" i="14" a="1"/>
  <c r="A132" i="14" s="1"/>
  <c r="A135" i="13" a="1"/>
  <c r="A135" i="13" s="1"/>
  <c r="B132" i="14" l="1"/>
  <c r="C132" i="14"/>
  <c r="D132" i="14"/>
  <c r="E132" i="14"/>
  <c r="F132" i="14"/>
  <c r="G132" i="14"/>
  <c r="H132" i="14"/>
  <c r="B135" i="13"/>
  <c r="C135" i="13"/>
  <c r="D135" i="13"/>
  <c r="H135" i="13"/>
  <c r="E135" i="13"/>
  <c r="F135" i="13"/>
  <c r="G135" i="13"/>
  <c r="A133" i="14" a="1"/>
  <c r="A133" i="14" s="1"/>
  <c r="A136" i="13" a="1"/>
  <c r="A136" i="13" s="1"/>
  <c r="B133" i="14" l="1"/>
  <c r="C133" i="14"/>
  <c r="D133" i="14"/>
  <c r="G133" i="14"/>
  <c r="H133" i="14"/>
  <c r="E133" i="14"/>
  <c r="F133" i="14"/>
  <c r="C136" i="13"/>
  <c r="D136" i="13"/>
  <c r="B136" i="13"/>
  <c r="E136" i="13"/>
  <c r="F136" i="13"/>
  <c r="G136" i="13"/>
  <c r="H136" i="13"/>
  <c r="A134" i="14" a="1"/>
  <c r="A134" i="14" s="1"/>
  <c r="A137" i="13" a="1"/>
  <c r="A137" i="13" s="1"/>
  <c r="D134" i="14" l="1"/>
  <c r="B134" i="14"/>
  <c r="C134" i="14"/>
  <c r="E134" i="14"/>
  <c r="F134" i="14"/>
  <c r="G134" i="14"/>
  <c r="H134" i="14"/>
  <c r="B137" i="13"/>
  <c r="C137" i="13"/>
  <c r="D137" i="13"/>
  <c r="H137" i="13"/>
  <c r="E137" i="13"/>
  <c r="F137" i="13"/>
  <c r="G137" i="13"/>
  <c r="A135" i="14" a="1"/>
  <c r="A135" i="14" s="1"/>
  <c r="A138" i="13" a="1"/>
  <c r="A138" i="13" s="1"/>
  <c r="B135" i="14" l="1"/>
  <c r="C135" i="14"/>
  <c r="D135" i="14"/>
  <c r="G135" i="14"/>
  <c r="H135" i="14"/>
  <c r="E135" i="14"/>
  <c r="F135" i="14"/>
  <c r="B138" i="13"/>
  <c r="C138" i="13"/>
  <c r="D138" i="13"/>
  <c r="E138" i="13"/>
  <c r="F138" i="13"/>
  <c r="G138" i="13"/>
  <c r="H138" i="13"/>
  <c r="A136" i="14" a="1"/>
  <c r="A136" i="14" s="1"/>
  <c r="A139" i="13" a="1"/>
  <c r="A139" i="13" s="1"/>
  <c r="B136" i="14" l="1"/>
  <c r="C136" i="14"/>
  <c r="D136" i="14"/>
  <c r="E136" i="14"/>
  <c r="F136" i="14"/>
  <c r="G136" i="14"/>
  <c r="H136" i="14"/>
  <c r="B139" i="13"/>
  <c r="C139" i="13"/>
  <c r="D139" i="13"/>
  <c r="H139" i="13"/>
  <c r="E139" i="13"/>
  <c r="F139" i="13"/>
  <c r="G139" i="13"/>
  <c r="A137" i="14" a="1"/>
  <c r="A137" i="14" s="1"/>
  <c r="A140" i="13" a="1"/>
  <c r="A140" i="13" s="1"/>
  <c r="C137" i="14" l="1"/>
  <c r="D137" i="14"/>
  <c r="B137" i="14"/>
  <c r="G137" i="14"/>
  <c r="H137" i="14"/>
  <c r="E137" i="14"/>
  <c r="F137" i="14"/>
  <c r="B140" i="13"/>
  <c r="C140" i="13"/>
  <c r="D140" i="13"/>
  <c r="E140" i="13"/>
  <c r="F140" i="13"/>
  <c r="G140" i="13"/>
  <c r="H140" i="13"/>
  <c r="A138" i="14" a="1"/>
  <c r="A138" i="14" s="1"/>
  <c r="A141" i="13" a="1"/>
  <c r="A141" i="13" s="1"/>
  <c r="B138" i="14" l="1"/>
  <c r="C138" i="14"/>
  <c r="D138" i="14"/>
  <c r="E138" i="14"/>
  <c r="F138" i="14"/>
  <c r="G138" i="14"/>
  <c r="H138" i="14"/>
  <c r="D141" i="13"/>
  <c r="B141" i="13"/>
  <c r="C141" i="13"/>
  <c r="H141" i="13"/>
  <c r="E141" i="13"/>
  <c r="F141" i="13"/>
  <c r="G141" i="13"/>
  <c r="A139" i="14" a="1"/>
  <c r="A139" i="14" s="1"/>
  <c r="A142" i="13" a="1"/>
  <c r="A142" i="13" s="1"/>
  <c r="B139" i="14" l="1"/>
  <c r="C139" i="14"/>
  <c r="G139" i="14"/>
  <c r="H139" i="14"/>
  <c r="E139" i="14"/>
  <c r="D139" i="14"/>
  <c r="F139" i="14"/>
  <c r="B142" i="13"/>
  <c r="C142" i="13"/>
  <c r="D142" i="13"/>
  <c r="E142" i="13"/>
  <c r="F142" i="13"/>
  <c r="G142" i="13"/>
  <c r="H142" i="13"/>
  <c r="A140" i="14" a="1"/>
  <c r="A140" i="14" s="1"/>
  <c r="A143" i="13" a="1"/>
  <c r="A143" i="13" s="1"/>
  <c r="B140" i="14" l="1"/>
  <c r="C140" i="14"/>
  <c r="D140" i="14"/>
  <c r="E140" i="14"/>
  <c r="F140" i="14"/>
  <c r="G140" i="14"/>
  <c r="H140" i="14"/>
  <c r="B143" i="13"/>
  <c r="C143" i="13"/>
  <c r="D143" i="13"/>
  <c r="H143" i="13"/>
  <c r="E143" i="13"/>
  <c r="F143" i="13"/>
  <c r="G143" i="13"/>
  <c r="A141" i="14" a="1"/>
  <c r="A141" i="14" s="1"/>
  <c r="A144" i="13" a="1"/>
  <c r="A144" i="13" s="1"/>
  <c r="B141" i="14" l="1"/>
  <c r="C141" i="14"/>
  <c r="D141" i="14"/>
  <c r="G141" i="14"/>
  <c r="H141" i="14"/>
  <c r="E141" i="14"/>
  <c r="F141" i="14"/>
  <c r="C144" i="13"/>
  <c r="D144" i="13"/>
  <c r="B144" i="13"/>
  <c r="E144" i="13"/>
  <c r="F144" i="13"/>
  <c r="G144" i="13"/>
  <c r="H144" i="13"/>
  <c r="A142" i="14" a="1"/>
  <c r="A142" i="14" s="1"/>
  <c r="A145" i="13" a="1"/>
  <c r="A145" i="13" s="1"/>
  <c r="D142" i="14" l="1"/>
  <c r="B142" i="14"/>
  <c r="C142" i="14"/>
  <c r="E142" i="14"/>
  <c r="F142" i="14"/>
  <c r="G142" i="14"/>
  <c r="H142" i="14"/>
  <c r="B145" i="13"/>
  <c r="C145" i="13"/>
  <c r="D145" i="13"/>
  <c r="H145" i="13"/>
  <c r="E145" i="13"/>
  <c r="F145" i="13"/>
  <c r="G145" i="13"/>
  <c r="A143" i="14" a="1"/>
  <c r="A143" i="14" s="1"/>
  <c r="A146" i="13" a="1"/>
  <c r="A146" i="13" s="1"/>
  <c r="B143" i="14" l="1"/>
  <c r="C143" i="14"/>
  <c r="D143" i="14"/>
  <c r="G143" i="14"/>
  <c r="H143" i="14"/>
  <c r="E143" i="14"/>
  <c r="F143" i="14"/>
  <c r="B146" i="13"/>
  <c r="C146" i="13"/>
  <c r="D146" i="13"/>
  <c r="E146" i="13"/>
  <c r="F146" i="13"/>
  <c r="G146" i="13"/>
  <c r="H146" i="13"/>
  <c r="A144" i="14" a="1"/>
  <c r="A144" i="14" s="1"/>
  <c r="A147" i="13" a="1"/>
  <c r="A147" i="13" s="1"/>
  <c r="B144" i="14" l="1"/>
  <c r="C144" i="14"/>
  <c r="D144" i="14"/>
  <c r="E144" i="14"/>
  <c r="F144" i="14"/>
  <c r="G144" i="14"/>
  <c r="H144" i="14"/>
  <c r="B147" i="13"/>
  <c r="C147" i="13"/>
  <c r="D147" i="13"/>
  <c r="H147" i="13"/>
  <c r="E147" i="13"/>
  <c r="F147" i="13"/>
  <c r="G147" i="13"/>
  <c r="A145" i="14" a="1"/>
  <c r="A145" i="14" s="1"/>
  <c r="A148" i="13" a="1"/>
  <c r="A148" i="13" s="1"/>
  <c r="C145" i="14" l="1"/>
  <c r="D145" i="14"/>
  <c r="B145" i="14"/>
  <c r="G145" i="14"/>
  <c r="H145" i="14"/>
  <c r="E145" i="14"/>
  <c r="F145" i="14"/>
  <c r="B148" i="13"/>
  <c r="C148" i="13"/>
  <c r="D148" i="13"/>
  <c r="E148" i="13"/>
  <c r="F148" i="13"/>
  <c r="G148" i="13"/>
  <c r="H148" i="13"/>
  <c r="A146" i="14" a="1"/>
  <c r="A146" i="14" s="1"/>
  <c r="A149" i="13" a="1"/>
  <c r="A149" i="13" s="1"/>
  <c r="B146" i="14" l="1"/>
  <c r="C146" i="14"/>
  <c r="D146" i="14"/>
  <c r="E146" i="14"/>
  <c r="F146" i="14"/>
  <c r="G146" i="14"/>
  <c r="H146" i="14"/>
  <c r="D149" i="13"/>
  <c r="B149" i="13"/>
  <c r="C149" i="13"/>
  <c r="H149" i="13"/>
  <c r="E149" i="13"/>
  <c r="F149" i="13"/>
  <c r="G149" i="13"/>
  <c r="A147" i="14" a="1"/>
  <c r="A147" i="14" s="1"/>
  <c r="A150" i="13" a="1"/>
  <c r="A150" i="13" s="1"/>
  <c r="B147" i="14" l="1"/>
  <c r="C147" i="14"/>
  <c r="D147" i="14"/>
  <c r="G147" i="14"/>
  <c r="H147" i="14"/>
  <c r="E147" i="14"/>
  <c r="F147" i="14"/>
  <c r="B150" i="13"/>
  <c r="C150" i="13"/>
  <c r="D150" i="13"/>
  <c r="E150" i="13"/>
  <c r="F150" i="13"/>
  <c r="G150" i="13"/>
  <c r="H150" i="13"/>
  <c r="A148" i="14" a="1"/>
  <c r="A148" i="14" s="1"/>
  <c r="A151" i="13" a="1"/>
  <c r="A151" i="13" s="1"/>
  <c r="B148" i="14" l="1"/>
  <c r="C148" i="14"/>
  <c r="D148" i="14"/>
  <c r="E148" i="14"/>
  <c r="F148" i="14"/>
  <c r="G148" i="14"/>
  <c r="H148" i="14"/>
  <c r="B151" i="13"/>
  <c r="C151" i="13"/>
  <c r="D151" i="13"/>
  <c r="H151" i="13"/>
  <c r="E151" i="13"/>
  <c r="F151" i="13"/>
  <c r="G151" i="13"/>
  <c r="A149" i="14" a="1"/>
  <c r="A149" i="14" s="1"/>
  <c r="A152" i="13" a="1"/>
  <c r="A152" i="13" s="1"/>
  <c r="B149" i="14" l="1"/>
  <c r="C149" i="14"/>
  <c r="D149" i="14"/>
  <c r="G149" i="14"/>
  <c r="H149" i="14"/>
  <c r="E149" i="14"/>
  <c r="F149" i="14"/>
  <c r="C152" i="13"/>
  <c r="D152" i="13"/>
  <c r="B152" i="13"/>
  <c r="E152" i="13"/>
  <c r="F152" i="13"/>
  <c r="G152" i="13"/>
  <c r="H152" i="13"/>
  <c r="A150" i="14" a="1"/>
  <c r="A150" i="14" s="1"/>
  <c r="A153" i="13" a="1"/>
  <c r="A153" i="13" s="1"/>
  <c r="D150" i="14" l="1"/>
  <c r="B150" i="14"/>
  <c r="C150" i="14"/>
  <c r="E150" i="14"/>
  <c r="F150" i="14"/>
  <c r="G150" i="14"/>
  <c r="H150" i="14"/>
  <c r="B153" i="13"/>
  <c r="C153" i="13"/>
  <c r="D153" i="13"/>
  <c r="H153" i="13"/>
  <c r="E153" i="13"/>
  <c r="F153" i="13"/>
  <c r="G153" i="13"/>
  <c r="A151" i="14" a="1"/>
  <c r="A151" i="14" s="1"/>
  <c r="A154" i="13" a="1"/>
  <c r="A154" i="13" s="1"/>
  <c r="B151" i="14" l="1"/>
  <c r="C151" i="14"/>
  <c r="D151" i="14"/>
  <c r="G151" i="14"/>
  <c r="H151" i="14"/>
  <c r="E151" i="14"/>
  <c r="F151" i="14"/>
  <c r="B154" i="13"/>
  <c r="C154" i="13"/>
  <c r="D154" i="13"/>
  <c r="E154" i="13"/>
  <c r="F154" i="13"/>
  <c r="G154" i="13"/>
  <c r="H154" i="13"/>
  <c r="A152" i="14" a="1"/>
  <c r="A152" i="14" s="1"/>
  <c r="A155" i="13" a="1"/>
  <c r="A155" i="13" s="1"/>
  <c r="B152" i="14" l="1"/>
  <c r="C152" i="14"/>
  <c r="D152" i="14"/>
  <c r="E152" i="14"/>
  <c r="F152" i="14"/>
  <c r="G152" i="14"/>
  <c r="H152" i="14"/>
  <c r="B155" i="13"/>
  <c r="C155" i="13"/>
  <c r="D155" i="13"/>
  <c r="H155" i="13"/>
  <c r="E155" i="13"/>
  <c r="F155" i="13"/>
  <c r="G155" i="13"/>
  <c r="A153" i="14" a="1"/>
  <c r="A153" i="14" s="1"/>
  <c r="A156" i="13" a="1"/>
  <c r="A156" i="13" s="1"/>
  <c r="C153" i="14" l="1"/>
  <c r="D153" i="14"/>
  <c r="B153" i="14"/>
  <c r="G153" i="14"/>
  <c r="H153" i="14"/>
  <c r="E153" i="14"/>
  <c r="F153" i="14"/>
  <c r="B156" i="13"/>
  <c r="C156" i="13"/>
  <c r="D156" i="13"/>
  <c r="E156" i="13"/>
  <c r="F156" i="13"/>
  <c r="G156" i="13"/>
  <c r="H156" i="13"/>
  <c r="A154" i="14" a="1"/>
  <c r="A154" i="14" s="1"/>
  <c r="A157" i="13" a="1"/>
  <c r="A157" i="13" s="1"/>
  <c r="B154" i="14" l="1"/>
  <c r="C154" i="14"/>
  <c r="D154" i="14"/>
  <c r="E154" i="14"/>
  <c r="F154" i="14"/>
  <c r="G154" i="14"/>
  <c r="H154" i="14"/>
  <c r="D157" i="13"/>
  <c r="B157" i="13"/>
  <c r="C157" i="13"/>
  <c r="H157" i="13"/>
  <c r="E157" i="13"/>
  <c r="F157" i="13"/>
  <c r="G157" i="13"/>
  <c r="A155" i="14" a="1"/>
  <c r="A155" i="14" s="1"/>
  <c r="A158" i="13" a="1"/>
  <c r="A158" i="13" s="1"/>
  <c r="B155" i="14" l="1"/>
  <c r="C155" i="14"/>
  <c r="D155" i="14"/>
  <c r="G155" i="14"/>
  <c r="H155" i="14"/>
  <c r="E155" i="14"/>
  <c r="F155" i="14"/>
  <c r="B158" i="13"/>
  <c r="C158" i="13"/>
  <c r="D158" i="13"/>
  <c r="E158" i="13"/>
  <c r="F158" i="13"/>
  <c r="G158" i="13"/>
  <c r="H158" i="13"/>
  <c r="A156" i="14" a="1"/>
  <c r="A156" i="14" s="1"/>
  <c r="A159" i="13" a="1"/>
  <c r="A159" i="13" s="1"/>
  <c r="B156" i="14" l="1"/>
  <c r="C156" i="14"/>
  <c r="D156" i="14"/>
  <c r="E156" i="14"/>
  <c r="F156" i="14"/>
  <c r="G156" i="14"/>
  <c r="H156" i="14"/>
  <c r="B159" i="13"/>
  <c r="C159" i="13"/>
  <c r="D159" i="13"/>
  <c r="H159" i="13"/>
  <c r="E159" i="13"/>
  <c r="F159" i="13"/>
  <c r="G159" i="13"/>
  <c r="A157" i="14" a="1"/>
  <c r="A157" i="14" s="1"/>
  <c r="A160" i="13" a="1"/>
  <c r="A160" i="13" s="1"/>
  <c r="B157" i="14" l="1"/>
  <c r="C157" i="14"/>
  <c r="D157" i="14"/>
  <c r="G157" i="14"/>
  <c r="H157" i="14"/>
  <c r="E157" i="14"/>
  <c r="F157" i="14"/>
  <c r="C160" i="13"/>
  <c r="D160" i="13"/>
  <c r="B160" i="13"/>
  <c r="E160" i="13"/>
  <c r="F160" i="13"/>
  <c r="G160" i="13"/>
  <c r="H160" i="13"/>
  <c r="A158" i="14" a="1"/>
  <c r="A158" i="14" s="1"/>
  <c r="A161" i="13" a="1"/>
  <c r="A161" i="13" s="1"/>
  <c r="D158" i="14" l="1"/>
  <c r="B158" i="14"/>
  <c r="C158" i="14"/>
  <c r="E158" i="14"/>
  <c r="F158" i="14"/>
  <c r="G158" i="14"/>
  <c r="H158" i="14"/>
  <c r="B161" i="13"/>
  <c r="C161" i="13"/>
  <c r="D161" i="13"/>
  <c r="H161" i="13"/>
  <c r="E161" i="13"/>
  <c r="F161" i="13"/>
  <c r="G161" i="13"/>
  <c r="A159" i="14" a="1"/>
  <c r="A159" i="14" s="1"/>
  <c r="A162" i="13" a="1"/>
  <c r="A162" i="13" s="1"/>
  <c r="B159" i="14" l="1"/>
  <c r="C159" i="14"/>
  <c r="D159" i="14"/>
  <c r="G159" i="14"/>
  <c r="H159" i="14"/>
  <c r="E159" i="14"/>
  <c r="F159" i="14"/>
  <c r="C162" i="13"/>
  <c r="B162" i="13"/>
  <c r="D162" i="13"/>
  <c r="E162" i="13"/>
  <c r="F162" i="13"/>
  <c r="G162" i="13"/>
  <c r="H162" i="13"/>
  <c r="A160" i="14" a="1"/>
  <c r="A160" i="14" s="1"/>
  <c r="A163" i="13" a="1"/>
  <c r="A163" i="13" s="1"/>
  <c r="B160" i="14" l="1"/>
  <c r="C160" i="14"/>
  <c r="D160" i="14"/>
  <c r="E160" i="14"/>
  <c r="F160" i="14"/>
  <c r="G160" i="14"/>
  <c r="H160" i="14"/>
  <c r="B163" i="13"/>
  <c r="C163" i="13"/>
  <c r="D163" i="13"/>
  <c r="H163" i="13"/>
  <c r="E163" i="13"/>
  <c r="F163" i="13"/>
  <c r="G163" i="13"/>
  <c r="A161" i="14" a="1"/>
  <c r="A161" i="14" s="1"/>
  <c r="A164" i="13" a="1"/>
  <c r="A164" i="13" s="1"/>
  <c r="C161" i="14" l="1"/>
  <c r="D161" i="14"/>
  <c r="G161" i="14"/>
  <c r="B161" i="14"/>
  <c r="H161" i="14"/>
  <c r="F161" i="14"/>
  <c r="E161" i="14"/>
  <c r="B164" i="13"/>
  <c r="C164" i="13"/>
  <c r="D164" i="13"/>
  <c r="E164" i="13"/>
  <c r="F164" i="13"/>
  <c r="G164" i="13"/>
  <c r="H164" i="13"/>
  <c r="A162" i="14" a="1"/>
  <c r="A162" i="14" s="1"/>
  <c r="A165" i="13" a="1"/>
  <c r="A165" i="13" s="1"/>
  <c r="B162" i="14" l="1"/>
  <c r="C162" i="14"/>
  <c r="D162" i="14"/>
  <c r="E162" i="14"/>
  <c r="F162" i="14"/>
  <c r="G162" i="14"/>
  <c r="H162" i="14"/>
  <c r="D165" i="13"/>
  <c r="B165" i="13"/>
  <c r="C165" i="13"/>
  <c r="H165" i="13"/>
  <c r="E165" i="13"/>
  <c r="F165" i="13"/>
  <c r="G165" i="13"/>
  <c r="A163" i="14" a="1"/>
  <c r="A163" i="14" s="1"/>
  <c r="A166" i="13" a="1"/>
  <c r="A166" i="13" s="1"/>
  <c r="B163" i="14" l="1"/>
  <c r="C163" i="14"/>
  <c r="D163" i="14"/>
  <c r="G163" i="14"/>
  <c r="H163" i="14"/>
  <c r="E163" i="14"/>
  <c r="F163" i="14"/>
  <c r="B166" i="13"/>
  <c r="C166" i="13"/>
  <c r="D166" i="13"/>
  <c r="E166" i="13"/>
  <c r="F166" i="13"/>
  <c r="G166" i="13"/>
  <c r="H166" i="13"/>
  <c r="A164" i="14" a="1"/>
  <c r="A164" i="14" s="1"/>
  <c r="A167" i="13" a="1"/>
  <c r="A167" i="13" s="1"/>
  <c r="B164" i="14" l="1"/>
  <c r="C164" i="14"/>
  <c r="D164" i="14"/>
  <c r="E164" i="14"/>
  <c r="F164" i="14"/>
  <c r="G164" i="14"/>
  <c r="H164" i="14"/>
  <c r="B167" i="13"/>
  <c r="D167" i="13"/>
  <c r="C167" i="13"/>
  <c r="H167" i="13"/>
  <c r="E167" i="13"/>
  <c r="F167" i="13"/>
  <c r="G167" i="13"/>
  <c r="A165" i="14" a="1"/>
  <c r="A165" i="14" s="1"/>
  <c r="A168" i="13" a="1"/>
  <c r="A168" i="13" s="1"/>
  <c r="B165" i="14" l="1"/>
  <c r="C165" i="14"/>
  <c r="D165" i="14"/>
  <c r="G165" i="14"/>
  <c r="H165" i="14"/>
  <c r="E165" i="14"/>
  <c r="F165" i="14"/>
  <c r="C168" i="13"/>
  <c r="D168" i="13"/>
  <c r="B168" i="13"/>
  <c r="E168" i="13"/>
  <c r="F168" i="13"/>
  <c r="G168" i="13"/>
  <c r="H168" i="13"/>
  <c r="A166" i="14" a="1"/>
  <c r="A166" i="14" s="1"/>
  <c r="A169" i="13" a="1"/>
  <c r="A169" i="13" s="1"/>
  <c r="D166" i="14" l="1"/>
  <c r="B166" i="14"/>
  <c r="C166" i="14"/>
  <c r="E166" i="14"/>
  <c r="F166" i="14"/>
  <c r="G166" i="14"/>
  <c r="H166" i="14"/>
  <c r="B169" i="13"/>
  <c r="C169" i="13"/>
  <c r="D169" i="13"/>
  <c r="H169" i="13"/>
  <c r="E169" i="13"/>
  <c r="F169" i="13"/>
  <c r="G169" i="13"/>
  <c r="A167" i="14" a="1"/>
  <c r="A167" i="14" s="1"/>
  <c r="A170" i="13" a="1"/>
  <c r="A170" i="13" s="1"/>
  <c r="B167" i="14" l="1"/>
  <c r="C167" i="14"/>
  <c r="D167" i="14"/>
  <c r="G167" i="14"/>
  <c r="H167" i="14"/>
  <c r="E167" i="14"/>
  <c r="F167" i="14"/>
  <c r="C170" i="13"/>
  <c r="B170" i="13"/>
  <c r="D170" i="13"/>
  <c r="E170" i="13"/>
  <c r="F170" i="13"/>
  <c r="G170" i="13"/>
  <c r="H170" i="13"/>
  <c r="A168" i="14" a="1"/>
  <c r="A168" i="14" s="1"/>
  <c r="A171" i="13" a="1"/>
  <c r="A171" i="13" s="1"/>
  <c r="B168" i="14" l="1"/>
  <c r="C168" i="14"/>
  <c r="D168" i="14"/>
  <c r="E168" i="14"/>
  <c r="F168" i="14"/>
  <c r="G168" i="14"/>
  <c r="H168" i="14"/>
  <c r="B171" i="13"/>
  <c r="C171" i="13"/>
  <c r="D171" i="13"/>
  <c r="H171" i="13"/>
  <c r="E171" i="13"/>
  <c r="F171" i="13"/>
  <c r="G171" i="13"/>
  <c r="A169" i="14" a="1"/>
  <c r="A169" i="14" s="1"/>
  <c r="A172" i="13" a="1"/>
  <c r="A172" i="13" s="1"/>
  <c r="C169" i="14" l="1"/>
  <c r="D169" i="14"/>
  <c r="B169" i="14"/>
  <c r="G169" i="14"/>
  <c r="H169" i="14"/>
  <c r="F169" i="14"/>
  <c r="E169" i="14"/>
  <c r="B172" i="13"/>
  <c r="C172" i="13"/>
  <c r="D172" i="13"/>
  <c r="E172" i="13"/>
  <c r="F172" i="13"/>
  <c r="G172" i="13"/>
  <c r="H172" i="13"/>
  <c r="A170" i="14" a="1"/>
  <c r="A170" i="14" s="1"/>
  <c r="A173" i="13" a="1"/>
  <c r="A173" i="13" s="1"/>
  <c r="B170" i="14" l="1"/>
  <c r="C170" i="14"/>
  <c r="D170" i="14"/>
  <c r="E170" i="14"/>
  <c r="F170" i="14"/>
  <c r="G170" i="14"/>
  <c r="H170" i="14"/>
  <c r="D173" i="13"/>
  <c r="B173" i="13"/>
  <c r="C173" i="13"/>
  <c r="H173" i="13"/>
  <c r="E173" i="13"/>
  <c r="F173" i="13"/>
  <c r="G173" i="13"/>
  <c r="A171" i="14" a="1"/>
  <c r="A171" i="14" s="1"/>
  <c r="A174" i="13" a="1"/>
  <c r="A174" i="13" s="1"/>
  <c r="B171" i="14" l="1"/>
  <c r="C171" i="14"/>
  <c r="G171" i="14"/>
  <c r="H171" i="14"/>
  <c r="D171" i="14"/>
  <c r="E171" i="14"/>
  <c r="F171" i="14"/>
  <c r="B174" i="13"/>
  <c r="C174" i="13"/>
  <c r="D174" i="13"/>
  <c r="E174" i="13"/>
  <c r="F174" i="13"/>
  <c r="G174" i="13"/>
  <c r="H174" i="13"/>
  <c r="A172" i="14" a="1"/>
  <c r="A172" i="14" s="1"/>
  <c r="A175" i="13" a="1"/>
  <c r="A175" i="13" s="1"/>
  <c r="B172" i="14" l="1"/>
  <c r="C172" i="14"/>
  <c r="D172" i="14"/>
  <c r="E172" i="14"/>
  <c r="F172" i="14"/>
  <c r="G172" i="14"/>
  <c r="H172" i="14"/>
  <c r="B175" i="13"/>
  <c r="D175" i="13"/>
  <c r="C175" i="13"/>
  <c r="H175" i="13"/>
  <c r="E175" i="13"/>
  <c r="F175" i="13"/>
  <c r="G175" i="13"/>
  <c r="A173" i="14" a="1"/>
  <c r="A173" i="14" s="1"/>
  <c r="A176" i="13" a="1"/>
  <c r="A176" i="13" s="1"/>
  <c r="B173" i="14" l="1"/>
  <c r="C173" i="14"/>
  <c r="D173" i="14"/>
  <c r="G173" i="14"/>
  <c r="H173" i="14"/>
  <c r="E173" i="14"/>
  <c r="F173" i="14"/>
  <c r="C176" i="13"/>
  <c r="D176" i="13"/>
  <c r="B176" i="13"/>
  <c r="E176" i="13"/>
  <c r="F176" i="13"/>
  <c r="G176" i="13"/>
  <c r="H176" i="13"/>
  <c r="A174" i="14" a="1"/>
  <c r="A174" i="14" s="1"/>
  <c r="A177" i="13" a="1"/>
  <c r="A177" i="13" s="1"/>
  <c r="D174" i="14" l="1"/>
  <c r="B174" i="14"/>
  <c r="C174" i="14"/>
  <c r="E174" i="14"/>
  <c r="F174" i="14"/>
  <c r="G174" i="14"/>
  <c r="H174" i="14"/>
  <c r="B177" i="13"/>
  <c r="C177" i="13"/>
  <c r="D177" i="13"/>
  <c r="H177" i="13"/>
  <c r="E177" i="13"/>
  <c r="F177" i="13"/>
  <c r="G177" i="13"/>
  <c r="A175" i="14" a="1"/>
  <c r="A175" i="14" s="1"/>
  <c r="A178" i="13" a="1"/>
  <c r="A178" i="13" s="1"/>
  <c r="B175" i="14" l="1"/>
  <c r="C175" i="14"/>
  <c r="D175" i="14"/>
  <c r="G175" i="14"/>
  <c r="H175" i="14"/>
  <c r="F175" i="14"/>
  <c r="E175" i="14"/>
  <c r="C178" i="13"/>
  <c r="D178" i="13"/>
  <c r="B178" i="13"/>
  <c r="E178" i="13"/>
  <c r="F178" i="13"/>
  <c r="G178" i="13"/>
  <c r="H178" i="13"/>
  <c r="A176" i="14" a="1"/>
  <c r="A176" i="14" s="1"/>
  <c r="A179" i="13" a="1"/>
  <c r="A179" i="13" s="1"/>
  <c r="B176" i="14" l="1"/>
  <c r="C176" i="14"/>
  <c r="D176" i="14"/>
  <c r="E176" i="14"/>
  <c r="F176" i="14"/>
  <c r="G176" i="14"/>
  <c r="H176" i="14"/>
  <c r="B179" i="13"/>
  <c r="C179" i="13"/>
  <c r="D179" i="13"/>
  <c r="H179" i="13"/>
  <c r="E179" i="13"/>
  <c r="F179" i="13"/>
  <c r="G179" i="13"/>
  <c r="A177" i="14" a="1"/>
  <c r="A177" i="14" s="1"/>
  <c r="A180" i="13" a="1"/>
  <c r="A180" i="13" s="1"/>
  <c r="C177" i="14" l="1"/>
  <c r="D177" i="14"/>
  <c r="B177" i="14"/>
  <c r="G177" i="14"/>
  <c r="H177" i="14"/>
  <c r="F177" i="14"/>
  <c r="E177" i="14"/>
  <c r="C180" i="13"/>
  <c r="B180" i="13"/>
  <c r="D180" i="13"/>
  <c r="E180" i="13"/>
  <c r="F180" i="13"/>
  <c r="G180" i="13"/>
  <c r="H180" i="13"/>
  <c r="A178" i="14" a="1"/>
  <c r="A178" i="14" s="1"/>
  <c r="A181" i="13" a="1"/>
  <c r="A181" i="13" s="1"/>
  <c r="B178" i="14" l="1"/>
  <c r="C178" i="14"/>
  <c r="D178" i="14"/>
  <c r="E178" i="14"/>
  <c r="F178" i="14"/>
  <c r="G178" i="14"/>
  <c r="H178" i="14"/>
  <c r="D181" i="13"/>
  <c r="B181" i="13"/>
  <c r="C181" i="13"/>
  <c r="H181" i="13"/>
  <c r="E181" i="13"/>
  <c r="F181" i="13"/>
  <c r="G181" i="13"/>
  <c r="A179" i="14" a="1"/>
  <c r="A179" i="14" s="1"/>
  <c r="A182" i="13" a="1"/>
  <c r="A182" i="13" s="1"/>
  <c r="B179" i="14" l="1"/>
  <c r="C179" i="14"/>
  <c r="D179" i="14"/>
  <c r="G179" i="14"/>
  <c r="H179" i="14"/>
  <c r="E179" i="14"/>
  <c r="F179" i="14"/>
  <c r="C182" i="13"/>
  <c r="B182" i="13"/>
  <c r="D182" i="13"/>
  <c r="E182" i="13"/>
  <c r="F182" i="13"/>
  <c r="G182" i="13"/>
  <c r="H182" i="13"/>
  <c r="A180" i="14" a="1"/>
  <c r="A180" i="14" s="1"/>
  <c r="A183" i="13" a="1"/>
  <c r="A183" i="13" s="1"/>
  <c r="B180" i="14" l="1"/>
  <c r="C180" i="14"/>
  <c r="D180" i="14"/>
  <c r="E180" i="14"/>
  <c r="F180" i="14"/>
  <c r="G180" i="14"/>
  <c r="H180" i="14"/>
  <c r="B183" i="13"/>
  <c r="D183" i="13"/>
  <c r="C183" i="13"/>
  <c r="H183" i="13"/>
  <c r="E183" i="13"/>
  <c r="F183" i="13"/>
  <c r="G183" i="13"/>
  <c r="A181" i="14" a="1"/>
  <c r="A181" i="14" s="1"/>
  <c r="A184" i="13" a="1"/>
  <c r="A184" i="13" s="1"/>
  <c r="B181" i="14" l="1"/>
  <c r="C181" i="14"/>
  <c r="D181" i="14"/>
  <c r="G181" i="14"/>
  <c r="H181" i="14"/>
  <c r="E181" i="14"/>
  <c r="F181" i="14"/>
  <c r="C184" i="13"/>
  <c r="D184" i="13"/>
  <c r="B184" i="13"/>
  <c r="E184" i="13"/>
  <c r="F184" i="13"/>
  <c r="G184" i="13"/>
  <c r="H184" i="13"/>
  <c r="A182" i="14" a="1"/>
  <c r="A182" i="14" s="1"/>
  <c r="A185" i="13" a="1"/>
  <c r="A185" i="13" s="1"/>
  <c r="D182" i="14" l="1"/>
  <c r="B182" i="14"/>
  <c r="E182" i="14"/>
  <c r="C182" i="14"/>
  <c r="F182" i="14"/>
  <c r="G182" i="14"/>
  <c r="H182" i="14"/>
  <c r="B185" i="13"/>
  <c r="D185" i="13"/>
  <c r="C185" i="13"/>
  <c r="H185" i="13"/>
  <c r="E185" i="13"/>
  <c r="F185" i="13"/>
  <c r="G185" i="13"/>
  <c r="A183" i="14" a="1"/>
  <c r="A183" i="14" s="1"/>
  <c r="A186" i="13" a="1"/>
  <c r="A186" i="13" s="1"/>
  <c r="B183" i="14" l="1"/>
  <c r="C183" i="14"/>
  <c r="D183" i="14"/>
  <c r="G183" i="14"/>
  <c r="H183" i="14"/>
  <c r="E183" i="14"/>
  <c r="F183" i="14"/>
  <c r="C186" i="13"/>
  <c r="B186" i="13"/>
  <c r="D186" i="13"/>
  <c r="E186" i="13"/>
  <c r="F186" i="13"/>
  <c r="G186" i="13"/>
  <c r="H186" i="13"/>
  <c r="A184" i="14" a="1"/>
  <c r="A184" i="14" s="1"/>
  <c r="A187" i="13" a="1"/>
  <c r="A187" i="13" s="1"/>
  <c r="B184" i="14" l="1"/>
  <c r="C184" i="14"/>
  <c r="D184" i="14"/>
  <c r="E184" i="14"/>
  <c r="F184" i="14"/>
  <c r="H184" i="14"/>
  <c r="G184" i="14"/>
  <c r="B187" i="13"/>
  <c r="D187" i="13"/>
  <c r="C187" i="13"/>
  <c r="H187" i="13"/>
  <c r="E187" i="13"/>
  <c r="F187" i="13"/>
  <c r="G187" i="13"/>
  <c r="A185" i="14" a="1"/>
  <c r="A185" i="14" s="1"/>
  <c r="A188" i="13" a="1"/>
  <c r="A188" i="13" s="1"/>
  <c r="C185" i="14" l="1"/>
  <c r="D185" i="14"/>
  <c r="B185" i="14"/>
  <c r="G185" i="14"/>
  <c r="H185" i="14"/>
  <c r="E185" i="14"/>
  <c r="F185" i="14"/>
  <c r="C188" i="13"/>
  <c r="B188" i="13"/>
  <c r="D188" i="13"/>
  <c r="E188" i="13"/>
  <c r="F188" i="13"/>
  <c r="G188" i="13"/>
  <c r="H188" i="13"/>
  <c r="A186" i="14" a="1"/>
  <c r="A186" i="14" s="1"/>
  <c r="A189" i="13" a="1"/>
  <c r="A189" i="13" s="1"/>
  <c r="B186" i="14" l="1"/>
  <c r="C186" i="14"/>
  <c r="D186" i="14"/>
  <c r="E186" i="14"/>
  <c r="F186" i="14"/>
  <c r="H186" i="14"/>
  <c r="G186" i="14"/>
  <c r="D189" i="13"/>
  <c r="B189" i="13"/>
  <c r="C189" i="13"/>
  <c r="H189" i="13"/>
  <c r="E189" i="13"/>
  <c r="F189" i="13"/>
  <c r="G189" i="13"/>
  <c r="A187" i="14" a="1"/>
  <c r="A187" i="14" s="1"/>
  <c r="A190" i="13" a="1"/>
  <c r="A190" i="13" s="1"/>
  <c r="B187" i="14" l="1"/>
  <c r="C187" i="14"/>
  <c r="D187" i="14"/>
  <c r="G187" i="14"/>
  <c r="H187" i="14"/>
  <c r="E187" i="14"/>
  <c r="F187" i="14"/>
  <c r="C190" i="13"/>
  <c r="B190" i="13"/>
  <c r="D190" i="13"/>
  <c r="E190" i="13"/>
  <c r="F190" i="13"/>
  <c r="G190" i="13"/>
  <c r="H190" i="13"/>
  <c r="A188" i="14" a="1"/>
  <c r="A188" i="14" s="1"/>
  <c r="A191" i="13" a="1"/>
  <c r="A191" i="13" s="1"/>
  <c r="B188" i="14" l="1"/>
  <c r="C188" i="14"/>
  <c r="D188" i="14"/>
  <c r="E188" i="14"/>
  <c r="F188" i="14"/>
  <c r="H188" i="14"/>
  <c r="G188" i="14"/>
  <c r="B191" i="13"/>
  <c r="D191" i="13"/>
  <c r="C191" i="13"/>
  <c r="H191" i="13"/>
  <c r="E191" i="13"/>
  <c r="F191" i="13"/>
  <c r="G191" i="13"/>
  <c r="A189" i="14" a="1"/>
  <c r="A189" i="14" s="1"/>
  <c r="A192" i="13" a="1"/>
  <c r="A192" i="13" s="1"/>
  <c r="B189" i="14" l="1"/>
  <c r="C189" i="14"/>
  <c r="D189" i="14"/>
  <c r="G189" i="14"/>
  <c r="H189" i="14"/>
  <c r="E189" i="14"/>
  <c r="F189" i="14"/>
  <c r="C192" i="13"/>
  <c r="B192" i="13"/>
  <c r="D192" i="13"/>
  <c r="E192" i="13"/>
  <c r="F192" i="13"/>
  <c r="G192" i="13"/>
  <c r="H192" i="13"/>
  <c r="A190" i="14" a="1"/>
  <c r="A190" i="14" s="1"/>
  <c r="A193" i="13" a="1"/>
  <c r="A193" i="13" s="1"/>
  <c r="D190" i="14" l="1"/>
  <c r="B190" i="14"/>
  <c r="C190" i="14"/>
  <c r="E190" i="14"/>
  <c r="F190" i="14"/>
  <c r="H190" i="14"/>
  <c r="G190" i="14"/>
  <c r="B193" i="13"/>
  <c r="D193" i="13"/>
  <c r="C193" i="13"/>
  <c r="H193" i="13"/>
  <c r="E193" i="13"/>
  <c r="F193" i="13"/>
  <c r="G193" i="13"/>
  <c r="A191" i="14" a="1"/>
  <c r="A191" i="14" s="1"/>
  <c r="A194" i="13" a="1"/>
  <c r="A194" i="13" s="1"/>
  <c r="B191" i="14" l="1"/>
  <c r="C191" i="14"/>
  <c r="D191" i="14"/>
  <c r="G191" i="14"/>
  <c r="H191" i="14"/>
  <c r="E191" i="14"/>
  <c r="F191" i="14"/>
  <c r="C194" i="13"/>
  <c r="B194" i="13"/>
  <c r="D194" i="13"/>
  <c r="E194" i="13"/>
  <c r="F194" i="13"/>
  <c r="G194" i="13"/>
  <c r="H194" i="13"/>
  <c r="A192" i="14" a="1"/>
  <c r="A192" i="14" s="1"/>
  <c r="A195" i="13" a="1"/>
  <c r="A195" i="13" s="1"/>
  <c r="B192" i="14" l="1"/>
  <c r="C192" i="14"/>
  <c r="D192" i="14"/>
  <c r="E192" i="14"/>
  <c r="F192" i="14"/>
  <c r="H192" i="14"/>
  <c r="G192" i="14"/>
  <c r="B195" i="13"/>
  <c r="D195" i="13"/>
  <c r="C195" i="13"/>
  <c r="H195" i="13"/>
  <c r="E195" i="13"/>
  <c r="F195" i="13"/>
  <c r="G195" i="13"/>
  <c r="A193" i="14" a="1"/>
  <c r="A193" i="14" s="1"/>
  <c r="A196" i="13" a="1"/>
  <c r="A196" i="13" s="1"/>
  <c r="C193" i="14" l="1"/>
  <c r="D193" i="14"/>
  <c r="G193" i="14"/>
  <c r="H193" i="14"/>
  <c r="B193" i="14"/>
  <c r="E193" i="14"/>
  <c r="F193" i="14"/>
  <c r="C196" i="13"/>
  <c r="B196" i="13"/>
  <c r="D196" i="13"/>
  <c r="E196" i="13"/>
  <c r="F196" i="13"/>
  <c r="G196" i="13"/>
  <c r="H196" i="13"/>
  <c r="A194" i="14" a="1"/>
  <c r="A194" i="14" s="1"/>
  <c r="A197" i="13" a="1"/>
  <c r="A197" i="13" s="1"/>
  <c r="B194" i="14" l="1"/>
  <c r="C194" i="14"/>
  <c r="D194" i="14"/>
  <c r="E194" i="14"/>
  <c r="F194" i="14"/>
  <c r="G194" i="14"/>
  <c r="H194" i="14"/>
  <c r="D197" i="13"/>
  <c r="B197" i="13"/>
  <c r="C197" i="13"/>
  <c r="H197" i="13"/>
  <c r="E197" i="13"/>
  <c r="G197" i="13"/>
  <c r="F197" i="13"/>
  <c r="A195" i="14" a="1"/>
  <c r="A195" i="14" s="1"/>
  <c r="A198" i="13" a="1"/>
  <c r="A198" i="13" s="1"/>
  <c r="B195" i="14" l="1"/>
  <c r="C195" i="14"/>
  <c r="D195" i="14"/>
  <c r="G195" i="14"/>
  <c r="H195" i="14"/>
  <c r="E195" i="14"/>
  <c r="F195" i="14"/>
  <c r="C198" i="13"/>
  <c r="B198" i="13"/>
  <c r="D198" i="13"/>
  <c r="E198" i="13"/>
  <c r="F198" i="13"/>
  <c r="G198" i="13"/>
  <c r="H198" i="13"/>
  <c r="A196" i="14" a="1"/>
  <c r="A196" i="14" s="1"/>
  <c r="A199" i="13" a="1"/>
  <c r="A199" i="13" s="1"/>
  <c r="B196" i="14" l="1"/>
  <c r="C196" i="14"/>
  <c r="D196" i="14"/>
  <c r="E196" i="14"/>
  <c r="F196" i="14"/>
  <c r="G196" i="14"/>
  <c r="H196" i="14"/>
  <c r="B199" i="13"/>
  <c r="D199" i="13"/>
  <c r="C199" i="13"/>
  <c r="H199" i="13"/>
  <c r="E199" i="13"/>
  <c r="G199" i="13"/>
  <c r="F199" i="13"/>
  <c r="A197" i="14" a="1"/>
  <c r="A197" i="14" s="1"/>
  <c r="A200" i="13" a="1"/>
  <c r="A200" i="13" s="1"/>
  <c r="B197" i="14" l="1"/>
  <c r="C197" i="14"/>
  <c r="D197" i="14"/>
  <c r="G197" i="14"/>
  <c r="F197" i="14"/>
  <c r="E197" i="14"/>
  <c r="H197" i="14"/>
  <c r="C200" i="13"/>
  <c r="D200" i="13"/>
  <c r="B200" i="13"/>
  <c r="E200" i="13"/>
  <c r="F200" i="13"/>
  <c r="G200" i="13"/>
  <c r="H200" i="13"/>
  <c r="A198" i="14" a="1"/>
  <c r="A198" i="14" s="1"/>
  <c r="A201" i="13" a="1"/>
  <c r="A201" i="13" s="1"/>
  <c r="D198" i="14" l="1"/>
  <c r="B198" i="14"/>
  <c r="C198" i="14"/>
  <c r="E198" i="14"/>
  <c r="F198" i="14"/>
  <c r="H198" i="14"/>
  <c r="G198" i="14"/>
  <c r="B201" i="13"/>
  <c r="D201" i="13"/>
  <c r="C201" i="13"/>
  <c r="H201" i="13"/>
  <c r="E201" i="13"/>
  <c r="G201" i="13"/>
  <c r="F201" i="13"/>
  <c r="A199" i="14" a="1"/>
  <c r="A199" i="14" s="1"/>
  <c r="A202" i="13" a="1"/>
  <c r="A202" i="13" s="1"/>
  <c r="B199" i="14" l="1"/>
  <c r="C199" i="14"/>
  <c r="D199" i="14"/>
  <c r="G199" i="14"/>
  <c r="E199" i="14"/>
  <c r="F199" i="14"/>
  <c r="H199" i="14"/>
  <c r="C202" i="13"/>
  <c r="B202" i="13"/>
  <c r="D202" i="13"/>
  <c r="E202" i="13"/>
  <c r="F202" i="13"/>
  <c r="G202" i="13"/>
  <c r="H202" i="13"/>
  <c r="A200" i="14" a="1"/>
  <c r="A200" i="14" s="1"/>
  <c r="A203" i="13" a="1"/>
  <c r="A203" i="13" s="1"/>
  <c r="B200" i="14" l="1"/>
  <c r="C200" i="14"/>
  <c r="D200" i="14"/>
  <c r="E200" i="14"/>
  <c r="F200" i="14"/>
  <c r="H200" i="14"/>
  <c r="G200" i="14"/>
  <c r="B203" i="13"/>
  <c r="D203" i="13"/>
  <c r="C203" i="13"/>
  <c r="H203" i="13"/>
  <c r="E203" i="13"/>
  <c r="G203" i="13"/>
  <c r="F203" i="13"/>
  <c r="A201" i="14" a="1"/>
  <c r="A201" i="14" s="1"/>
  <c r="A204" i="13" a="1"/>
  <c r="A204" i="13" s="1"/>
  <c r="C201" i="14" l="1"/>
  <c r="D201" i="14"/>
  <c r="B201" i="14"/>
  <c r="G201" i="14"/>
  <c r="H201" i="14"/>
  <c r="E201" i="14"/>
  <c r="F201" i="14"/>
  <c r="C204" i="13"/>
  <c r="B204" i="13"/>
  <c r="D204" i="13"/>
  <c r="E204" i="13"/>
  <c r="F204" i="13"/>
  <c r="G204" i="13"/>
  <c r="H204" i="13"/>
  <c r="A202" i="14" a="1"/>
  <c r="A202" i="14" s="1"/>
  <c r="A205" i="13" a="1"/>
  <c r="A205" i="13" s="1"/>
  <c r="B202" i="14" l="1"/>
  <c r="C202" i="14"/>
  <c r="D202" i="14"/>
  <c r="E202" i="14"/>
  <c r="F202" i="14"/>
  <c r="G202" i="14"/>
  <c r="H202" i="14"/>
  <c r="D205" i="13"/>
  <c r="B205" i="13"/>
  <c r="C205" i="13"/>
  <c r="H205" i="13"/>
  <c r="E205" i="13"/>
  <c r="G205" i="13"/>
  <c r="F205" i="13"/>
  <c r="A203" i="14" a="1"/>
  <c r="A203" i="14" s="1"/>
  <c r="A206" i="13" a="1"/>
  <c r="A206" i="13" s="1"/>
  <c r="B203" i="14" l="1"/>
  <c r="C203" i="14"/>
  <c r="G203" i="14"/>
  <c r="D203" i="14"/>
  <c r="E203" i="14"/>
  <c r="F203" i="14"/>
  <c r="H203" i="14"/>
  <c r="C206" i="13"/>
  <c r="B206" i="13"/>
  <c r="D206" i="13"/>
  <c r="E206" i="13"/>
  <c r="F206" i="13"/>
  <c r="G206" i="13"/>
  <c r="H206" i="13"/>
  <c r="A204" i="14" a="1"/>
  <c r="A204" i="14" s="1"/>
  <c r="A207" i="13" a="1"/>
  <c r="A207" i="13" s="1"/>
  <c r="B204" i="14" l="1"/>
  <c r="C204" i="14"/>
  <c r="D204" i="14"/>
  <c r="E204" i="14"/>
  <c r="F204" i="14"/>
  <c r="G204" i="14"/>
  <c r="H204" i="14"/>
  <c r="B207" i="13"/>
  <c r="D207" i="13"/>
  <c r="C207" i="13"/>
  <c r="H207" i="13"/>
  <c r="E207" i="13"/>
  <c r="G207" i="13"/>
  <c r="F207" i="13"/>
  <c r="A205" i="14" a="1"/>
  <c r="A205" i="14" s="1"/>
  <c r="A208" i="13" a="1"/>
  <c r="A208" i="13" s="1"/>
  <c r="B205" i="14" l="1"/>
  <c r="C205" i="14"/>
  <c r="D205" i="14"/>
  <c r="G205" i="14"/>
  <c r="E205" i="14"/>
  <c r="F205" i="14"/>
  <c r="H205" i="14"/>
  <c r="C208" i="13"/>
  <c r="B208" i="13"/>
  <c r="D208" i="13"/>
  <c r="E208" i="13"/>
  <c r="F208" i="13"/>
  <c r="G208" i="13"/>
  <c r="H208" i="13"/>
  <c r="A206" i="14" a="1"/>
  <c r="A206" i="14" s="1"/>
  <c r="A209" i="13" a="1"/>
  <c r="A209" i="13" s="1"/>
  <c r="D206" i="14" l="1"/>
  <c r="B206" i="14"/>
  <c r="C206" i="14"/>
  <c r="E206" i="14"/>
  <c r="F206" i="14"/>
  <c r="G206" i="14"/>
  <c r="H206" i="14"/>
  <c r="B209" i="13"/>
  <c r="D209" i="13"/>
  <c r="C209" i="13"/>
  <c r="H209" i="13"/>
  <c r="E209" i="13"/>
  <c r="G209" i="13"/>
  <c r="F209" i="13"/>
  <c r="A207" i="14" a="1"/>
  <c r="A207" i="14" s="1"/>
  <c r="A210" i="13" a="1"/>
  <c r="A210" i="13" s="1"/>
  <c r="B207" i="14" l="1"/>
  <c r="C207" i="14"/>
  <c r="D207" i="14"/>
  <c r="G207" i="14"/>
  <c r="E207" i="14"/>
  <c r="F207" i="14"/>
  <c r="H207" i="14"/>
  <c r="C210" i="13"/>
  <c r="B210" i="13"/>
  <c r="D210" i="13"/>
  <c r="E210" i="13"/>
  <c r="F210" i="13"/>
  <c r="G210" i="13"/>
  <c r="H210" i="13"/>
  <c r="A208" i="14" a="1"/>
  <c r="A208" i="14" s="1"/>
  <c r="A211" i="13" a="1"/>
  <c r="A211" i="13" s="1"/>
  <c r="B208" i="14" l="1"/>
  <c r="C208" i="14"/>
  <c r="D208" i="14"/>
  <c r="E208" i="14"/>
  <c r="F208" i="14"/>
  <c r="G208" i="14"/>
  <c r="H208" i="14"/>
  <c r="B211" i="13"/>
  <c r="D211" i="13"/>
  <c r="C211" i="13"/>
  <c r="H211" i="13"/>
  <c r="E211" i="13"/>
  <c r="G211" i="13"/>
  <c r="F211" i="13"/>
  <c r="A209" i="14" a="1"/>
  <c r="A209" i="14" s="1"/>
  <c r="A212" i="13" a="1"/>
  <c r="A212" i="13" s="1"/>
  <c r="C209" i="14" l="1"/>
  <c r="D209" i="14"/>
  <c r="B209" i="14"/>
  <c r="G209" i="14"/>
  <c r="E209" i="14"/>
  <c r="F209" i="14"/>
  <c r="H209" i="14"/>
  <c r="C212" i="13"/>
  <c r="B212" i="13"/>
  <c r="D212" i="13"/>
  <c r="E212" i="13"/>
  <c r="F212" i="13"/>
  <c r="G212" i="13"/>
  <c r="H212" i="13"/>
  <c r="A210" i="14" a="1"/>
  <c r="A210" i="14" s="1"/>
  <c r="A213" i="13" a="1"/>
  <c r="A213" i="13" s="1"/>
  <c r="B210" i="14" l="1"/>
  <c r="C210" i="14"/>
  <c r="D210" i="14"/>
  <c r="E210" i="14"/>
  <c r="F210" i="14"/>
  <c r="H210" i="14"/>
  <c r="G210" i="14"/>
  <c r="D213" i="13"/>
  <c r="B213" i="13"/>
  <c r="C213" i="13"/>
  <c r="H213" i="13"/>
  <c r="E213" i="13"/>
  <c r="G213" i="13"/>
  <c r="F213" i="13"/>
  <c r="A211" i="14" a="1"/>
  <c r="A211" i="14" s="1"/>
  <c r="A214" i="13" a="1"/>
  <c r="A214" i="13" s="1"/>
  <c r="B211" i="14" l="1"/>
  <c r="C211" i="14"/>
  <c r="D211" i="14"/>
  <c r="G211" i="14"/>
  <c r="F211" i="14"/>
  <c r="H211" i="14"/>
  <c r="E211" i="14"/>
  <c r="C214" i="13"/>
  <c r="B214" i="13"/>
  <c r="D214" i="13"/>
  <c r="E214" i="13"/>
  <c r="F214" i="13"/>
  <c r="G214" i="13"/>
  <c r="H214" i="13"/>
  <c r="A212" i="14" a="1"/>
  <c r="A212" i="14" s="1"/>
  <c r="A215" i="13" a="1"/>
  <c r="A215" i="13" s="1"/>
  <c r="B212" i="14" l="1"/>
  <c r="C212" i="14"/>
  <c r="D212" i="14"/>
  <c r="E212" i="14"/>
  <c r="F212" i="14"/>
  <c r="G212" i="14"/>
  <c r="H212" i="14"/>
  <c r="B215" i="13"/>
  <c r="D215" i="13"/>
  <c r="C215" i="13"/>
  <c r="H215" i="13"/>
  <c r="E215" i="13"/>
  <c r="G215" i="13"/>
  <c r="F215" i="13"/>
  <c r="A213" i="14" a="1"/>
  <c r="A213" i="14" s="1"/>
  <c r="A216" i="13" a="1"/>
  <c r="A216" i="13" s="1"/>
  <c r="B213" i="14" l="1"/>
  <c r="C213" i="14"/>
  <c r="D213" i="14"/>
  <c r="G213" i="14"/>
  <c r="F213" i="14"/>
  <c r="E213" i="14"/>
  <c r="H213" i="14"/>
  <c r="C216" i="13"/>
  <c r="D216" i="13"/>
  <c r="B216" i="13"/>
  <c r="E216" i="13"/>
  <c r="F216" i="13"/>
  <c r="G216" i="13"/>
  <c r="H216" i="13"/>
  <c r="A214" i="14" a="1"/>
  <c r="A214" i="14" s="1"/>
  <c r="A217" i="13" a="1"/>
  <c r="A217" i="13" s="1"/>
  <c r="D214" i="14" l="1"/>
  <c r="B214" i="14"/>
  <c r="F214" i="14"/>
  <c r="C214" i="14"/>
  <c r="G214" i="14"/>
  <c r="H214" i="14"/>
  <c r="E214" i="14"/>
  <c r="B217" i="13"/>
  <c r="D217" i="13"/>
  <c r="C217" i="13"/>
  <c r="H217" i="13"/>
  <c r="E217" i="13"/>
  <c r="G217" i="13"/>
  <c r="F217" i="13"/>
  <c r="A215" i="14" a="1"/>
  <c r="A215" i="14" s="1"/>
  <c r="A218" i="13" a="1"/>
  <c r="A218" i="13" s="1"/>
  <c r="C215" i="14" l="1"/>
  <c r="D215" i="14"/>
  <c r="B215" i="14"/>
  <c r="G215" i="14"/>
  <c r="E215" i="14"/>
  <c r="F215" i="14"/>
  <c r="H215" i="14"/>
  <c r="C218" i="13"/>
  <c r="B218" i="13"/>
  <c r="D218" i="13"/>
  <c r="E218" i="13"/>
  <c r="F218" i="13"/>
  <c r="G218" i="13"/>
  <c r="H218" i="13"/>
  <c r="A216" i="14" a="1"/>
  <c r="A216" i="14" s="1"/>
  <c r="A219" i="13" a="1"/>
  <c r="A219" i="13" s="1"/>
  <c r="B216" i="14" l="1"/>
  <c r="C216" i="14"/>
  <c r="D216" i="14"/>
  <c r="F216" i="14"/>
  <c r="E216" i="14"/>
  <c r="G216" i="14"/>
  <c r="H216" i="14"/>
  <c r="B219" i="13"/>
  <c r="D219" i="13"/>
  <c r="C219" i="13"/>
  <c r="H219" i="13"/>
  <c r="E219" i="13"/>
  <c r="G219" i="13"/>
  <c r="F219" i="13"/>
  <c r="A217" i="14" a="1"/>
  <c r="A217" i="14" s="1"/>
  <c r="A220" i="13" a="1"/>
  <c r="A220" i="13" s="1"/>
  <c r="C217" i="14" l="1"/>
  <c r="B217" i="14"/>
  <c r="D217" i="14"/>
  <c r="G217" i="14"/>
  <c r="E217" i="14"/>
  <c r="F217" i="14"/>
  <c r="H217" i="14"/>
  <c r="C220" i="13"/>
  <c r="B220" i="13"/>
  <c r="D220" i="13"/>
  <c r="E220" i="13"/>
  <c r="F220" i="13"/>
  <c r="G220" i="13"/>
  <c r="H220" i="13"/>
  <c r="A218" i="14" a="1"/>
  <c r="A218" i="14" s="1"/>
  <c r="A221" i="13" a="1"/>
  <c r="A221" i="13" s="1"/>
  <c r="B218" i="14" l="1"/>
  <c r="C218" i="14"/>
  <c r="D218" i="14"/>
  <c r="E218" i="14"/>
  <c r="F218" i="14"/>
  <c r="H218" i="14"/>
  <c r="G218" i="14"/>
  <c r="B221" i="13"/>
  <c r="D221" i="13"/>
  <c r="C221" i="13"/>
  <c r="H221" i="13"/>
  <c r="E221" i="13"/>
  <c r="G221" i="13"/>
  <c r="F221" i="13"/>
  <c r="A219" i="14" a="1"/>
  <c r="A219" i="14" s="1"/>
  <c r="A222" i="13" a="1"/>
  <c r="A222" i="13" s="1"/>
  <c r="B219" i="14" l="1"/>
  <c r="C219" i="14"/>
  <c r="D219" i="14"/>
  <c r="G219" i="14"/>
  <c r="F219" i="14"/>
  <c r="H219" i="14"/>
  <c r="E219" i="14"/>
  <c r="C222" i="13"/>
  <c r="B222" i="13"/>
  <c r="D222" i="13"/>
  <c r="E222" i="13"/>
  <c r="F222" i="13"/>
  <c r="G222" i="13"/>
  <c r="H222" i="13"/>
  <c r="A220" i="14" a="1"/>
  <c r="A220" i="14" s="1"/>
  <c r="A223" i="13" a="1"/>
  <c r="A223" i="13" s="1"/>
  <c r="B220" i="14" l="1"/>
  <c r="D220" i="14"/>
  <c r="C220" i="14"/>
  <c r="E220" i="14"/>
  <c r="H220" i="14"/>
  <c r="F220" i="14"/>
  <c r="G220" i="14"/>
  <c r="D223" i="13"/>
  <c r="B223" i="13"/>
  <c r="C223" i="13"/>
  <c r="H223" i="13"/>
  <c r="E223" i="13"/>
  <c r="G223" i="13"/>
  <c r="F223" i="13"/>
  <c r="A221" i="14" a="1"/>
  <c r="A221" i="14" s="1"/>
  <c r="A224" i="13" a="1"/>
  <c r="A224" i="13" s="1"/>
  <c r="B221" i="14" l="1"/>
  <c r="C221" i="14"/>
  <c r="D221" i="14"/>
  <c r="G221" i="14"/>
  <c r="H221" i="14"/>
  <c r="E221" i="14"/>
  <c r="F221" i="14"/>
  <c r="B224" i="13"/>
  <c r="C224" i="13"/>
  <c r="D224" i="13"/>
  <c r="E224" i="13"/>
  <c r="F224" i="13"/>
  <c r="G224" i="13"/>
  <c r="H224" i="13"/>
  <c r="A222" i="14" a="1"/>
  <c r="A222" i="14" s="1"/>
  <c r="A225" i="13" a="1"/>
  <c r="A225" i="13" s="1"/>
  <c r="D222" i="14" l="1"/>
  <c r="C222" i="14"/>
  <c r="B222" i="14"/>
  <c r="E222" i="14"/>
  <c r="F222" i="14"/>
  <c r="G222" i="14"/>
  <c r="H222" i="14"/>
  <c r="B225" i="13"/>
  <c r="C225" i="13"/>
  <c r="D225" i="13"/>
  <c r="E225" i="13"/>
  <c r="G225" i="13"/>
  <c r="H225" i="13"/>
  <c r="F225" i="13"/>
  <c r="A223" i="14" a="1"/>
  <c r="A223" i="14" s="1"/>
  <c r="A226" i="13" a="1"/>
  <c r="A226" i="13" s="1"/>
  <c r="C223" i="14" l="1"/>
  <c r="D223" i="14"/>
  <c r="B223" i="14"/>
  <c r="G223" i="14"/>
  <c r="E223" i="14"/>
  <c r="F223" i="14"/>
  <c r="H223" i="14"/>
  <c r="C226" i="13"/>
  <c r="B226" i="13"/>
  <c r="D226" i="13"/>
  <c r="E226" i="13"/>
  <c r="F226" i="13"/>
  <c r="G226" i="13"/>
  <c r="H226" i="13"/>
  <c r="A224" i="14" a="1"/>
  <c r="A224" i="14" s="1"/>
  <c r="A227" i="13" a="1"/>
  <c r="A227" i="13" s="1"/>
  <c r="C224" i="14" l="1"/>
  <c r="B224" i="14"/>
  <c r="D224" i="14"/>
  <c r="E224" i="14"/>
  <c r="F224" i="14"/>
  <c r="G224" i="14"/>
  <c r="H224" i="14"/>
  <c r="D227" i="13"/>
  <c r="B227" i="13"/>
  <c r="C227" i="13"/>
  <c r="E227" i="13"/>
  <c r="G227" i="13"/>
  <c r="F227" i="13"/>
  <c r="H227" i="13"/>
  <c r="A225" i="14" a="1"/>
  <c r="A225" i="14" s="1"/>
  <c r="A228" i="13" a="1"/>
  <c r="A228" i="13" s="1"/>
  <c r="C225" i="14" l="1"/>
  <c r="B225" i="14"/>
  <c r="D225" i="14"/>
  <c r="G225" i="14"/>
  <c r="E225" i="14"/>
  <c r="F225" i="14"/>
  <c r="H225" i="14"/>
  <c r="D228" i="13"/>
  <c r="B228" i="13"/>
  <c r="C228" i="13"/>
  <c r="E228" i="13"/>
  <c r="F228" i="13"/>
  <c r="G228" i="13"/>
  <c r="H228" i="13"/>
  <c r="A226" i="14" a="1"/>
  <c r="A226" i="14" s="1"/>
  <c r="A229" i="13" a="1"/>
  <c r="A229" i="13" s="1"/>
  <c r="B226" i="14" l="1"/>
  <c r="C226" i="14"/>
  <c r="D226" i="14"/>
  <c r="F226" i="14"/>
  <c r="G226" i="14"/>
  <c r="H226" i="14"/>
  <c r="E226" i="14"/>
  <c r="B229" i="13"/>
  <c r="C229" i="13"/>
  <c r="D229" i="13"/>
  <c r="E229" i="13"/>
  <c r="G229" i="13"/>
  <c r="F229" i="13"/>
  <c r="H229" i="13"/>
  <c r="A227" i="14" a="1"/>
  <c r="A227" i="14" s="1"/>
  <c r="A230" i="13" a="1"/>
  <c r="A230" i="13" s="1"/>
  <c r="B227" i="14" l="1"/>
  <c r="D227" i="14"/>
  <c r="C227" i="14"/>
  <c r="G227" i="14"/>
  <c r="E227" i="14"/>
  <c r="F227" i="14"/>
  <c r="H227" i="14"/>
  <c r="C230" i="13"/>
  <c r="B230" i="13"/>
  <c r="D230" i="13"/>
  <c r="E230" i="13"/>
  <c r="F230" i="13"/>
  <c r="G230" i="13"/>
  <c r="H230" i="13"/>
  <c r="A228" i="14" a="1"/>
  <c r="A228" i="14" s="1"/>
  <c r="A231" i="13" a="1"/>
  <c r="A231" i="13" s="1"/>
  <c r="B228" i="14" l="1"/>
  <c r="D228" i="14"/>
  <c r="C228" i="14"/>
  <c r="G228" i="14"/>
  <c r="H228" i="14"/>
  <c r="E228" i="14"/>
  <c r="F228" i="14"/>
  <c r="D231" i="13"/>
  <c r="B231" i="13"/>
  <c r="C231" i="13"/>
  <c r="E231" i="13"/>
  <c r="G231" i="13"/>
  <c r="F231" i="13"/>
  <c r="H231" i="13"/>
  <c r="A229" i="14" a="1"/>
  <c r="A229" i="14" s="1"/>
  <c r="A232" i="13" a="1"/>
  <c r="A232" i="13" s="1"/>
  <c r="B229" i="14" l="1"/>
  <c r="D229" i="14"/>
  <c r="C229" i="14"/>
  <c r="G229" i="14"/>
  <c r="E229" i="14"/>
  <c r="F229" i="14"/>
  <c r="H229" i="14"/>
  <c r="C232" i="13"/>
  <c r="D232" i="13"/>
  <c r="B232" i="13"/>
  <c r="E232" i="13"/>
  <c r="F232" i="13"/>
  <c r="G232" i="13"/>
  <c r="H232" i="13"/>
  <c r="A230" i="14" a="1"/>
  <c r="A230" i="14" s="1"/>
  <c r="A233" i="13" a="1"/>
  <c r="A233" i="13" s="1"/>
  <c r="D230" i="14" l="1"/>
  <c r="B230" i="14"/>
  <c r="C230" i="14"/>
  <c r="H230" i="14"/>
  <c r="E230" i="14"/>
  <c r="F230" i="14"/>
  <c r="G230" i="14"/>
  <c r="B233" i="13"/>
  <c r="C233" i="13"/>
  <c r="D233" i="13"/>
  <c r="E233" i="13"/>
  <c r="G233" i="13"/>
  <c r="H233" i="13"/>
  <c r="F233" i="13"/>
  <c r="A231" i="14" a="1"/>
  <c r="A231" i="14" s="1"/>
  <c r="A234" i="13" a="1"/>
  <c r="A234" i="13" s="1"/>
  <c r="C231" i="14" l="1"/>
  <c r="D231" i="14"/>
  <c r="B231" i="14"/>
  <c r="G231" i="14"/>
  <c r="E231" i="14"/>
  <c r="F231" i="14"/>
  <c r="H231" i="14"/>
  <c r="B234" i="13"/>
  <c r="C234" i="13"/>
  <c r="D234" i="13"/>
  <c r="E234" i="13"/>
  <c r="F234" i="13"/>
  <c r="G234" i="13"/>
  <c r="H234" i="13"/>
  <c r="A232" i="14" a="1"/>
  <c r="A232" i="14" s="1"/>
  <c r="A235" i="13" a="1"/>
  <c r="A235" i="13" s="1"/>
  <c r="C232" i="14" l="1"/>
  <c r="B232" i="14"/>
  <c r="D232" i="14"/>
  <c r="E232" i="14"/>
  <c r="G232" i="14"/>
  <c r="H232" i="14"/>
  <c r="F232" i="14"/>
  <c r="B235" i="13"/>
  <c r="C235" i="13"/>
  <c r="D235" i="13"/>
  <c r="E235" i="13"/>
  <c r="G235" i="13"/>
  <c r="F235" i="13"/>
  <c r="H235" i="13"/>
  <c r="A233" i="14" a="1"/>
  <c r="A233" i="14" s="1"/>
  <c r="A236" i="13" a="1"/>
  <c r="A236" i="13" s="1"/>
  <c r="B233" i="14" l="1"/>
  <c r="C233" i="14"/>
  <c r="D233" i="14"/>
  <c r="G233" i="14"/>
  <c r="E233" i="14"/>
  <c r="F233" i="14"/>
  <c r="H233" i="14"/>
  <c r="B236" i="13"/>
  <c r="C236" i="13"/>
  <c r="D236" i="13"/>
  <c r="E236" i="13"/>
  <c r="F236" i="13"/>
  <c r="G236" i="13"/>
  <c r="H236" i="13"/>
  <c r="A234" i="14" a="1"/>
  <c r="A234" i="14" s="1"/>
  <c r="A237" i="13" a="1"/>
  <c r="A237" i="13" s="1"/>
  <c r="B234" i="14" l="1"/>
  <c r="C234" i="14"/>
  <c r="D234" i="14"/>
  <c r="G234" i="14"/>
  <c r="E234" i="14"/>
  <c r="F234" i="14"/>
  <c r="H234" i="14"/>
  <c r="D237" i="13"/>
  <c r="B237" i="13"/>
  <c r="C237" i="13"/>
  <c r="E237" i="13"/>
  <c r="G237" i="13"/>
  <c r="H237" i="13"/>
  <c r="F237" i="13"/>
  <c r="A235" i="14" a="1"/>
  <c r="A235" i="14" s="1"/>
  <c r="A238" i="13" a="1"/>
  <c r="A238" i="13" s="1"/>
  <c r="D235" i="14" l="1"/>
  <c r="B235" i="14"/>
  <c r="G235" i="14"/>
  <c r="C235" i="14"/>
  <c r="F235" i="14"/>
  <c r="H235" i="14"/>
  <c r="E235" i="14"/>
  <c r="B238" i="13"/>
  <c r="C238" i="13"/>
  <c r="D238" i="13"/>
  <c r="E238" i="13"/>
  <c r="F238" i="13"/>
  <c r="G238" i="13"/>
  <c r="H238" i="13"/>
  <c r="A236" i="14" a="1"/>
  <c r="A236" i="14" s="1"/>
  <c r="A239" i="13" a="1"/>
  <c r="A239" i="13" s="1"/>
  <c r="B236" i="14" l="1"/>
  <c r="C236" i="14"/>
  <c r="D236" i="14"/>
  <c r="H236" i="14"/>
  <c r="E236" i="14"/>
  <c r="F236" i="14"/>
  <c r="G236" i="14"/>
  <c r="B239" i="13"/>
  <c r="C239" i="13"/>
  <c r="D239" i="13"/>
  <c r="E239" i="13"/>
  <c r="G239" i="13"/>
  <c r="H239" i="13"/>
  <c r="F239" i="13"/>
  <c r="A237" i="14" a="1"/>
  <c r="A237" i="14" s="1"/>
  <c r="A240" i="13" a="1"/>
  <c r="A240" i="13" s="1"/>
  <c r="B237" i="14" l="1"/>
  <c r="C237" i="14"/>
  <c r="D237" i="14"/>
  <c r="G237" i="14"/>
  <c r="H237" i="14"/>
  <c r="E237" i="14"/>
  <c r="F237" i="14"/>
  <c r="C240" i="13"/>
  <c r="D240" i="13"/>
  <c r="B240" i="13"/>
  <c r="E240" i="13"/>
  <c r="F240" i="13"/>
  <c r="G240" i="13"/>
  <c r="H240" i="13"/>
  <c r="A238" i="14" a="1"/>
  <c r="A238" i="14" s="1"/>
  <c r="A241" i="13" a="1"/>
  <c r="A241" i="13" s="1"/>
  <c r="C238" i="14" l="1"/>
  <c r="D238" i="14"/>
  <c r="B238" i="14"/>
  <c r="E238" i="14"/>
  <c r="F238" i="14"/>
  <c r="G238" i="14"/>
  <c r="H238" i="14"/>
  <c r="B241" i="13"/>
  <c r="C241" i="13"/>
  <c r="D241" i="13"/>
  <c r="E241" i="13"/>
  <c r="G241" i="13"/>
  <c r="H241" i="13"/>
  <c r="F241" i="13"/>
  <c r="A239" i="14" a="1"/>
  <c r="A239" i="14" s="1"/>
  <c r="A242" i="13" a="1"/>
  <c r="A242" i="13" s="1"/>
  <c r="B239" i="14" l="1"/>
  <c r="C239" i="14"/>
  <c r="D239" i="14"/>
  <c r="G239" i="14"/>
  <c r="F239" i="14"/>
  <c r="E239" i="14"/>
  <c r="H239" i="14"/>
  <c r="B242" i="13"/>
  <c r="C242" i="13"/>
  <c r="D242" i="13"/>
  <c r="E242" i="13"/>
  <c r="G242" i="13"/>
  <c r="H242" i="13"/>
  <c r="F242" i="13"/>
  <c r="A240" i="14" a="1"/>
  <c r="A240" i="14" s="1"/>
  <c r="A243" i="13" a="1"/>
  <c r="A243" i="13" s="1"/>
  <c r="B240" i="14" l="1"/>
  <c r="C240" i="14"/>
  <c r="D240" i="14"/>
  <c r="E240" i="14"/>
  <c r="F240" i="14"/>
  <c r="G240" i="14"/>
  <c r="H240" i="14"/>
  <c r="B243" i="13"/>
  <c r="C243" i="13"/>
  <c r="D243" i="13"/>
  <c r="E243" i="13"/>
  <c r="G243" i="13"/>
  <c r="F243" i="13"/>
  <c r="H243" i="13"/>
  <c r="A241" i="14" a="1"/>
  <c r="A241" i="14" s="1"/>
  <c r="A244" i="13" a="1"/>
  <c r="A244" i="13" s="1"/>
  <c r="B241" i="14" l="1"/>
  <c r="C241" i="14"/>
  <c r="D241" i="14"/>
  <c r="G241" i="14"/>
  <c r="F241" i="14"/>
  <c r="E241" i="14"/>
  <c r="H241" i="14"/>
  <c r="B244" i="13"/>
  <c r="C244" i="13"/>
  <c r="D244" i="13"/>
  <c r="E244" i="13"/>
  <c r="G244" i="13"/>
  <c r="H244" i="13"/>
  <c r="F244" i="13"/>
  <c r="A242" i="14" a="1"/>
  <c r="A242" i="14" s="1"/>
  <c r="A245" i="13" a="1"/>
  <c r="A245" i="13" s="1"/>
  <c r="B242" i="14" l="1"/>
  <c r="C242" i="14"/>
  <c r="D242" i="14"/>
  <c r="F242" i="14"/>
  <c r="G242" i="14"/>
  <c r="H242" i="14"/>
  <c r="E242" i="14"/>
  <c r="D245" i="13"/>
  <c r="B245" i="13"/>
  <c r="C245" i="13"/>
  <c r="E245" i="13"/>
  <c r="G245" i="13"/>
  <c r="F245" i="13"/>
  <c r="H245" i="13"/>
  <c r="A243" i="14" a="1"/>
  <c r="A243" i="14" s="1"/>
  <c r="A246" i="13" a="1"/>
  <c r="A246" i="13" s="1"/>
  <c r="D243" i="14" l="1"/>
  <c r="B243" i="14"/>
  <c r="G243" i="14"/>
  <c r="C243" i="14"/>
  <c r="E243" i="14"/>
  <c r="F243" i="14"/>
  <c r="H243" i="14"/>
  <c r="B246" i="13"/>
  <c r="C246" i="13"/>
  <c r="D246" i="13"/>
  <c r="E246" i="13"/>
  <c r="G246" i="13"/>
  <c r="H246" i="13"/>
  <c r="F246" i="13"/>
  <c r="A244" i="14" a="1"/>
  <c r="A244" i="14" s="1"/>
  <c r="A247" i="13" a="1"/>
  <c r="A247" i="13" s="1"/>
  <c r="B244" i="14" l="1"/>
  <c r="C244" i="14"/>
  <c r="D244" i="14"/>
  <c r="G244" i="14"/>
  <c r="H244" i="14"/>
  <c r="E244" i="14"/>
  <c r="F244" i="14"/>
  <c r="B247" i="13"/>
  <c r="C247" i="13"/>
  <c r="D247" i="13"/>
  <c r="E247" i="13"/>
  <c r="G247" i="13"/>
  <c r="F247" i="13"/>
  <c r="H247" i="13"/>
  <c r="A245" i="14" a="1"/>
  <c r="A245" i="14" s="1"/>
  <c r="A248" i="13" a="1"/>
  <c r="A248" i="13" s="1"/>
  <c r="B245" i="14" l="1"/>
  <c r="C245" i="14"/>
  <c r="D245" i="14"/>
  <c r="G245" i="14"/>
  <c r="E245" i="14"/>
  <c r="F245" i="14"/>
  <c r="H245" i="14"/>
  <c r="C248" i="13"/>
  <c r="D248" i="13"/>
  <c r="B248" i="13"/>
  <c r="E248" i="13"/>
  <c r="G248" i="13"/>
  <c r="H248" i="13"/>
  <c r="F248" i="13"/>
  <c r="A246" i="14" a="1"/>
  <c r="A246" i="14" s="1"/>
  <c r="A249" i="13" a="1"/>
  <c r="A249" i="13" s="1"/>
  <c r="C246" i="14" l="1"/>
  <c r="D246" i="14"/>
  <c r="B246" i="14"/>
  <c r="H246" i="14"/>
  <c r="E246" i="14"/>
  <c r="F246" i="14"/>
  <c r="G246" i="14"/>
  <c r="B249" i="13"/>
  <c r="C249" i="13"/>
  <c r="D249" i="13"/>
  <c r="E249" i="13"/>
  <c r="G249" i="13"/>
  <c r="F249" i="13"/>
  <c r="H249" i="13"/>
  <c r="A247" i="14" a="1"/>
  <c r="A247" i="14" s="1"/>
  <c r="A250" i="13" a="1"/>
  <c r="A250" i="13" s="1"/>
  <c r="B247" i="14" l="1"/>
  <c r="C247" i="14"/>
  <c r="D247" i="14"/>
  <c r="G247" i="14"/>
  <c r="E247" i="14"/>
  <c r="F247" i="14"/>
  <c r="H247" i="14"/>
  <c r="B250" i="13"/>
  <c r="C250" i="13"/>
  <c r="D250" i="13"/>
  <c r="E250" i="13"/>
  <c r="G250" i="13"/>
  <c r="H250" i="13"/>
  <c r="F250" i="13"/>
  <c r="A248" i="14" a="1"/>
  <c r="A248" i="14" s="1"/>
  <c r="A251" i="13" a="1"/>
  <c r="A251" i="13" s="1"/>
  <c r="B248" i="14" l="1"/>
  <c r="C248" i="14"/>
  <c r="D248" i="14"/>
  <c r="E248" i="14"/>
  <c r="G248" i="14"/>
  <c r="F248" i="14"/>
  <c r="H248" i="14"/>
  <c r="B251" i="13"/>
  <c r="C251" i="13"/>
  <c r="D251" i="13"/>
  <c r="E251" i="13"/>
  <c r="G251" i="13"/>
  <c r="F251" i="13"/>
  <c r="H251" i="13"/>
  <c r="A249" i="14" a="1"/>
  <c r="A249" i="14" s="1"/>
  <c r="A252" i="13" a="1"/>
  <c r="A252" i="13" s="1"/>
  <c r="B249" i="14" l="1"/>
  <c r="C249" i="14"/>
  <c r="D249" i="14"/>
  <c r="G249" i="14"/>
  <c r="E249" i="14"/>
  <c r="F249" i="14"/>
  <c r="H249" i="14"/>
  <c r="B252" i="13"/>
  <c r="C252" i="13"/>
  <c r="D252" i="13"/>
  <c r="E252" i="13"/>
  <c r="G252" i="13"/>
  <c r="H252" i="13"/>
  <c r="F252" i="13"/>
  <c r="A250" i="14" a="1"/>
  <c r="A250" i="14" s="1"/>
  <c r="A253" i="13" a="1"/>
  <c r="A253" i="13" s="1"/>
  <c r="B250" i="14" l="1"/>
  <c r="C250" i="14"/>
  <c r="D250" i="14"/>
  <c r="G250" i="14"/>
  <c r="E250" i="14"/>
  <c r="F250" i="14"/>
  <c r="H250" i="14"/>
  <c r="D253" i="13"/>
  <c r="B253" i="13"/>
  <c r="C253" i="13"/>
  <c r="G253" i="13"/>
  <c r="E253" i="13"/>
  <c r="F253" i="13"/>
  <c r="H253" i="13"/>
  <c r="A251" i="14" a="1"/>
  <c r="A251" i="14" s="1"/>
  <c r="A254" i="13" a="1"/>
  <c r="A254" i="13" s="1"/>
  <c r="D251" i="14" l="1"/>
  <c r="B251" i="14"/>
  <c r="C251" i="14"/>
  <c r="G251" i="14"/>
  <c r="F251" i="14"/>
  <c r="H251" i="14"/>
  <c r="E251" i="14"/>
  <c r="B254" i="13"/>
  <c r="C254" i="13"/>
  <c r="D254" i="13"/>
  <c r="E254" i="13"/>
  <c r="G254" i="13"/>
  <c r="H254" i="13"/>
  <c r="F254" i="13"/>
  <c r="A252" i="14" a="1"/>
  <c r="A252" i="14" s="1"/>
  <c r="B252" i="14" l="1"/>
  <c r="C252" i="14"/>
  <c r="D252" i="14"/>
  <c r="E252" i="14"/>
  <c r="H252" i="14"/>
  <c r="F252" i="14"/>
  <c r="G252" i="14"/>
  <c r="A253" i="14" a="1"/>
  <c r="A253" i="14" s="1"/>
  <c r="B253" i="14" l="1"/>
  <c r="C253" i="14"/>
  <c r="D253" i="14"/>
  <c r="G253" i="14"/>
  <c r="H253" i="14"/>
  <c r="E253" i="14"/>
  <c r="F253" i="14"/>
  <c r="A254" i="14" a="1"/>
  <c r="A254" i="14" s="1"/>
  <c r="C254" i="14" l="1"/>
  <c r="D254" i="14"/>
  <c r="B254" i="14"/>
  <c r="E254" i="14"/>
  <c r="F254" i="14"/>
  <c r="G254" i="14"/>
  <c r="H254" i="14"/>
</calcChain>
</file>

<file path=xl/sharedStrings.xml><?xml version="1.0" encoding="utf-8"?>
<sst xmlns="http://schemas.openxmlformats.org/spreadsheetml/2006/main" count="2757" uniqueCount="820">
  <si>
    <t>Geographical name</t>
  </si>
  <si>
    <t>Notes:</t>
  </si>
  <si>
    <t>Period 1</t>
  </si>
  <si>
    <t>Period 2</t>
  </si>
  <si>
    <t>Period 3</t>
  </si>
  <si>
    <t>Period 4</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</si>
  <si>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</si>
  <si>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</si>
  <si>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</si>
  <si>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</si>
  <si>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</si>
  <si>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</si>
  <si>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</si>
  <si>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</si>
  <si>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</si>
  <si>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</si>
  <si>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</si>
  <si>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</si>
  <si>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</si>
  <si>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</si>
  <si>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</si>
  <si>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</si>
  <si>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</si>
  <si>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</si>
  <si>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</si>
  <si>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</si>
  <si>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</si>
  <si>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</si>
  <si>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</si>
  <si>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</si>
  <si>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</si>
  <si>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</si>
  <si>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</si>
  <si>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</si>
  <si>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</si>
  <si>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</si>
  <si>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</si>
  <si>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</si>
  <si>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</si>
  <si>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</si>
  <si>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</si>
  <si>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</si>
  <si>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</si>
  <si>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</si>
  <si>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</si>
  <si>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</si>
  <si>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</si>
  <si>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</si>
  <si>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</si>
  <si>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</si>
  <si>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</si>
  <si>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</si>
  <si>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</si>
  <si>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</si>
  <si>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</si>
  <si>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</si>
  <si>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</si>
  <si>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</si>
  <si>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</si>
  <si>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</si>
  <si>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</si>
  <si>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</si>
  <si>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</si>
  <si>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</si>
  <si>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</si>
  <si>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</si>
  <si>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</si>
  <si>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</si>
  <si>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</si>
  <si>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</si>
  <si>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</si>
  <si>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</si>
  <si>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</si>
  <si>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</si>
  <si>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</si>
  <si>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</si>
  <si>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</si>
  <si>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</si>
  <si>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</si>
  <si>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</si>
  <si>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</si>
  <si>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</si>
  <si>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</si>
  <si>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</si>
  <si>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</si>
  <si>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</si>
  <si>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</si>
  <si>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</si>
  <si>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</si>
  <si>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</si>
  <si>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</si>
  <si>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</si>
  <si>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</si>
  <si>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</si>
  <si>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</si>
  <si>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</si>
  <si>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</si>
  <si>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</si>
  <si>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</si>
  <si>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</si>
  <si>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</si>
  <si>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</si>
  <si>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</si>
  <si>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</si>
  <si>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</si>
  <si>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</si>
  <si>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</si>
  <si>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</si>
  <si>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</si>
  <si>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</si>
  <si>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</si>
  <si>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</si>
  <si>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</si>
  <si>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</si>
  <si>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</si>
  <si>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</si>
  <si>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</si>
  <si>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</si>
  <si>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</si>
  <si>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</si>
  <si>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</si>
  <si>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</si>
  <si>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</si>
  <si>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</si>
  <si>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Annex 6 - Charges for New or Amended Designated EHV Properties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</si>
  <si>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</si>
  <si>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</si>
  <si>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</si>
  <si>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</si>
  <si>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</si>
  <si>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</si>
  <si>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</si>
  <si>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</si>
  <si>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</si>
  <si>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</si>
  <si>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</si>
  <si>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</si>
  <si>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</si>
  <si>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</si>
  <si>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</si>
  <si>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</si>
  <si>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</si>
  <si>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</si>
  <si>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</si>
  <si>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</si>
  <si>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</si>
  <si>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</si>
  <si>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</si>
  <si>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</si>
  <si>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</si>
  <si>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</si>
  <si>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</si>
  <si>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</si>
  <si>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</si>
  <si>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</si>
  <si>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</si>
  <si>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</si>
  <si>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</si>
  <si>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</si>
  <si>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</si>
  <si>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</si>
  <si>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</si>
  <si>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</si>
  <si>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</si>
  <si>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</si>
  <si>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</si>
  <si>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</si>
  <si>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</si>
  <si>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</si>
  <si>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</si>
  <si>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</si>
  <si>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</si>
  <si>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</si>
  <si>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</si>
  <si>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</si>
  <si>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</si>
  <si>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</si>
  <si>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</si>
  <si>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</si>
  <si>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</si>
  <si>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</si>
  <si>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</si>
  <si>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</si>
  <si>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</si>
  <si>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</si>
  <si>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</si>
  <si>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</si>
  <si>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</si>
  <si>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</si>
  <si>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</si>
  <si>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</si>
  <si>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</si>
  <si>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</si>
  <si>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</si>
  <si>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</si>
  <si>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</si>
  <si>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</si>
  <si>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</si>
  <si>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</si>
  <si>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</si>
  <si>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</si>
  <si>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</si>
  <si>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</si>
  <si>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</si>
  <si>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</si>
  <si>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</si>
  <si>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</si>
  <si>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</si>
  <si>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</si>
  <si>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</si>
  <si>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</si>
  <si>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</si>
  <si>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</si>
  <si>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</si>
  <si>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</si>
  <si>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</si>
  <si>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</si>
  <si>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</si>
  <si>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</si>
  <si>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</si>
  <si>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</si>
  <si>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</si>
  <si>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</si>
  <si>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</si>
  <si>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</si>
  <si>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</si>
  <si>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</si>
  <si>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</si>
  <si>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</si>
  <si>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</si>
  <si>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</si>
  <si>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</si>
  <si>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</si>
  <si>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</si>
  <si>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</si>
  <si>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</si>
  <si>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</si>
  <si>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</si>
  <si>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</si>
  <si>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</si>
  <si>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</si>
  <si>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</si>
  <si>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</si>
  <si>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</si>
  <si>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</si>
  <si>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</si>
  <si>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</si>
  <si>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</si>
  <si>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</si>
  <si>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</si>
  <si>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</si>
  <si>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</si>
  <si>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</si>
  <si>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</si>
  <si>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</si>
  <si>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</si>
  <si>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</si>
  <si>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</si>
  <si>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</si>
  <si>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</si>
  <si>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</si>
  <si>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</si>
  <si>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</si>
  <si>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</si>
  <si>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</si>
  <si>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</si>
  <si>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</si>
  <si>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</si>
  <si>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</si>
  <si>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</si>
  <si>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</si>
  <si>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</si>
  <si>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</si>
  <si>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</si>
  <si>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</si>
  <si>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</si>
  <si>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</si>
  <si>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</si>
  <si>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</si>
  <si>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</si>
  <si>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</si>
  <si>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</si>
  <si>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</si>
  <si>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</si>
  <si>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</si>
  <si>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</si>
  <si>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</si>
  <si>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</si>
  <si>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</si>
  <si>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</si>
  <si>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</si>
  <si>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</si>
  <si>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</si>
  <si>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</si>
  <si>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</si>
  <si>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</si>
  <si>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</si>
  <si>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</si>
  <si>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</si>
  <si>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</si>
  <si>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</si>
  <si>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</si>
  <si>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</si>
  <si>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</si>
  <si>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</si>
  <si>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</si>
  <si>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</si>
  <si>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</si>
  <si>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</si>
  <si>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</si>
  <si>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</si>
  <si>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</si>
  <si>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</si>
  <si>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</si>
  <si>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</si>
  <si>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</si>
  <si>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</si>
  <si>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</si>
  <si>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</si>
  <si>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</si>
  <si>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</si>
  <si>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</si>
  <si>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</si>
  <si>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</si>
  <si>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</si>
  <si>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</si>
  <si>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</si>
  <si>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</si>
  <si>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</si>
  <si>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</si>
  <si>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</si>
  <si>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</si>
  <si>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</si>
  <si>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</si>
  <si>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</si>
  <si>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</si>
  <si>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</si>
  <si>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</si>
  <si>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</si>
  <si>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</si>
  <si>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</si>
  <si>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</si>
  <si>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</si>
  <si>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</si>
  <si>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</si>
  <si>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</si>
  <si>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</si>
  <si>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</si>
  <si>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</si>
  <si>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</si>
  <si>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</si>
  <si>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</si>
  <si>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</si>
  <si>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</si>
  <si>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</si>
  <si>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</si>
  <si>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</si>
  <si>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</si>
  <si>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</si>
  <si>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</si>
  <si>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</si>
  <si>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</si>
  <si>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</si>
  <si>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</si>
  <si>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</si>
  <si>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</si>
  <si>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</si>
  <si>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</si>
  <si>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</si>
  <si>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</si>
  <si>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</si>
  <si>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</si>
  <si>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</si>
  <si>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</si>
  <si>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</si>
  <si>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</si>
  <si>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</si>
  <si>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</si>
  <si>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</si>
  <si>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</si>
  <si>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</si>
  <si>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</si>
  <si>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</si>
  <si>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</si>
  <si>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</si>
  <si>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</si>
  <si>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</si>
  <si>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</si>
  <si>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</si>
  <si>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</si>
  <si>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</si>
  <si>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</si>
  <si>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</si>
  <si>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</si>
  <si>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</si>
  <si>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</si>
  <si>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</si>
  <si>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</si>
  <si>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</si>
  <si>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</si>
  <si>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</si>
  <si>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</si>
  <si>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</si>
  <si>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</si>
  <si>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</si>
  <si>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</si>
  <si>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</si>
  <si>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</si>
  <si>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</si>
  <si>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</si>
  <si>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</si>
  <si>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</si>
  <si>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</si>
  <si>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</si>
  <si>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</si>
  <si>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</si>
  <si>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</si>
  <si>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</si>
  <si>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</si>
  <si>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</si>
  <si>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</si>
  <si>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</si>
  <si>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</si>
  <si>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</si>
  <si>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</si>
  <si>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</si>
  <si>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</si>
  <si>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</si>
  <si>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</si>
  <si>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</si>
  <si>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</si>
  <si>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</si>
  <si>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</si>
  <si>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</si>
  <si>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</si>
  <si>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</si>
  <si>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</si>
  <si>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</si>
  <si>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</si>
  <si>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</si>
  <si>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</si>
  <si>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</si>
  <si>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</si>
  <si>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</si>
  <si>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</si>
  <si>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</si>
  <si>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</si>
  <si>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</si>
  <si>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</si>
  <si>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</si>
  <si>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</si>
  <si>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</si>
  <si>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</si>
  <si>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</si>
  <si>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</si>
  <si>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</si>
  <si>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</si>
  <si>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</si>
  <si>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</si>
  <si>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</si>
  <si>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</si>
  <si>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</si>
  <si>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</si>
  <si>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</si>
  <si>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</si>
  <si>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</si>
  <si>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</si>
  <si>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</si>
  <si>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</si>
  <si>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</si>
  <si>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</si>
  <si>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</si>
  <si>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</si>
  <si>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</si>
  <si>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</si>
  <si>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</si>
  <si>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</si>
  <si>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</si>
  <si>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</si>
  <si>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</si>
  <si>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</si>
  <si>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</si>
  <si>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</si>
  <si>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</si>
  <si>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</si>
  <si>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</si>
  <si>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</si>
  <si>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</si>
  <si>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</si>
  <si>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</si>
  <si>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</si>
  <si>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</si>
  <si>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</si>
  <si>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</si>
  <si>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</si>
  <si>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</si>
  <si>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</si>
  <si>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</si>
  <si>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</si>
  <si>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</si>
  <si>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</si>
  <si>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</si>
  <si>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</si>
  <si>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</si>
  <si>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</si>
  <si>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</si>
  <si>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</si>
  <si>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</si>
  <si>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</si>
  <si>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</si>
  <si>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</si>
  <si>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</si>
  <si>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</si>
  <si>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</si>
  <si>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</si>
  <si>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</si>
  <si>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</si>
  <si>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</si>
  <si>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</si>
  <si>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</si>
  <si>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</si>
  <si>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</si>
  <si>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</si>
  <si>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</si>
  <si>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</si>
  <si>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</si>
  <si>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</si>
  <si>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</si>
  <si>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</si>
  <si>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</si>
  <si>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</si>
  <si>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</si>
  <si>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</si>
  <si>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</si>
  <si>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</si>
  <si>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</si>
  <si>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</si>
  <si>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</si>
  <si>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</si>
  <si>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</si>
  <si>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</si>
  <si>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</si>
  <si>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</si>
  <si>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</si>
  <si>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</si>
  <si>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</si>
  <si>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</si>
  <si>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</si>
  <si>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</si>
  <si>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</si>
  <si>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</si>
  <si>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</si>
  <si>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</si>
  <si>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</si>
  <si>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</si>
  <si>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</si>
  <si>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</si>
  <si>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</si>
  <si>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</si>
  <si>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</si>
  <si>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</si>
  <si>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</si>
  <si>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</si>
  <si>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</si>
  <si>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</si>
  <si>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</si>
  <si>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</si>
  <si>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</si>
  <si>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</si>
  <si>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</si>
  <si>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</si>
  <si>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</si>
  <si>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</si>
  <si>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</si>
  <si>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</si>
  <si>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</si>
  <si>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</si>
  <si>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</si>
  <si>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</si>
  <si>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</si>
  <si>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</si>
  <si>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</si>
  <si>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</si>
  <si>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</si>
  <si>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</si>
  <si>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</si>
  <si>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</si>
  <si>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</si>
  <si>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</si>
  <si>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</si>
  <si>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</si>
  <si>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</si>
  <si>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</si>
  <si>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</si>
  <si>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</si>
  <si>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</si>
  <si>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</si>
  <si>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</si>
  <si>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</si>
  <si>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</si>
  <si>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</si>
  <si>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</si>
  <si>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</si>
  <si>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</si>
  <si>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</si>
  <si>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</si>
  <si>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</si>
  <si>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</si>
  <si>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</si>
  <si>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</si>
  <si>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</si>
  <si>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</si>
  <si>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</si>
  <si>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</si>
  <si>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</si>
  <si>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</si>
  <si>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</si>
  <si>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</si>
  <si>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</si>
  <si>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</si>
  <si>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</si>
  <si>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</si>
  <si>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</si>
  <si>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</si>
  <si>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</si>
  <si>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</si>
  <si>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</si>
  <si>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</si>
  <si>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</si>
  <si>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</si>
  <si>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</si>
  <si>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</si>
  <si>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</si>
  <si>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</si>
  <si>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</si>
  <si>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</si>
  <si>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</si>
  <si>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</si>
  <si>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</si>
  <si>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</si>
  <si>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</si>
  <si>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</si>
  <si>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</si>
  <si>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</si>
  <si>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</si>
  <si>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</si>
  <si>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</si>
  <si>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</si>
  <si>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</si>
  <si>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</si>
  <si>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</si>
  <si>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</si>
  <si>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</si>
  <si>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</si>
  <si>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</si>
  <si>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</si>
  <si>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</si>
  <si>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</si>
  <si>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</si>
  <si>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</si>
  <si>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</si>
  <si>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</si>
  <si>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</si>
  <si>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</si>
  <si>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</si>
  <si>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11:00 - 14:00
16:00 - 19:00</t>
  </si>
  <si>
    <t>07:00 - 11:00
14:00 - 16:00
19:00 - 23:00</t>
  </si>
  <si>
    <t>00:00 - 07:00
23:00 - 24:00</t>
  </si>
  <si>
    <t>00:00 - 24:00</t>
  </si>
  <si>
    <t>11:00 - 14:00</t>
  </si>
  <si>
    <t>07:00 - 11:00
14:00 - 23:00</t>
  </si>
  <si>
    <t>16:00 - 19:00</t>
  </si>
  <si>
    <t>07:00 - 16:00
19:00 - 23:00</t>
  </si>
  <si>
    <t>Monday to Friday 
(Including Bank Holidays)
March, April, May and September, October</t>
  </si>
  <si>
    <t>07:00 - 23:00</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</si>
  <si>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</si>
  <si>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</si>
  <si>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</si>
  <si>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</si>
  <si>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</si>
  <si>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</si>
  <si>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</si>
  <si>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</si>
  <si>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</si>
  <si>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</si>
  <si>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</si>
  <si>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</si>
  <si>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</si>
  <si>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</si>
  <si>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</si>
  <si>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Import
LLF
period 5</t>
  </si>
  <si>
    <t>Export
LLF
period 5</t>
  </si>
  <si>
    <t>Eligible Bad Debt
Fixed charge adder**
p/MPAN/day</t>
  </si>
  <si>
    <t>Note: The DNO reserves the right to apply the listed charges to any other MPANs/MSIDs associated with the site. This includes reallocating charges to a traded MPAN at the same site where another MPAN has been disconnected or de-energised.</t>
  </si>
  <si>
    <t xml:space="preserve">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 </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</si>
  <si>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</si>
  <si>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</si>
  <si>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</si>
  <si>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 xml:space="preserve">Contains the underlying nodal costs used to calculate the current EDCM charges. </t>
  </si>
  <si>
    <t>Step 1, Choose your tariff using the drop down list in cell L10. Please note, this calculator returns tariffs from Annex 2 only. If your site has a new or amended tariff in Annex 6 this will need to be entered manually.</t>
  </si>
  <si>
    <t>CVA site specific LLFs</t>
  </si>
  <si>
    <t>MSID</t>
  </si>
  <si>
    <t>Open LLFCs/ DUoS Tariff IDs</t>
  </si>
  <si>
    <t>Closed LLFCs/ DUoS Tariff IDs</t>
  </si>
  <si>
    <t>LLFC/ DUoS Tariff ID</t>
  </si>
  <si>
    <t>Supercustomer preserved charges/additional LLFCs/ DUoS Tariff IDs</t>
  </si>
  <si>
    <t>Site Specific preserved charges/additional LLFCs/ DUoS Tariff IDs</t>
  </si>
  <si>
    <t>Open LLFCs/ DUoS Tariff IDs / LDNO unique billing identifier</t>
  </si>
  <si>
    <t>Metered voltage, respective periods and associated LLFCs/DUoS Tariff IDs</t>
  </si>
  <si>
    <t>Associated LLFC/DUoS Tariff ID</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</si>
  <si>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</si>
  <si>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Site 1</t>
  </si>
  <si>
    <t>Site 2</t>
  </si>
  <si>
    <t>Site 3</t>
  </si>
  <si>
    <t>Site 4</t>
  </si>
  <si>
    <t>Site 5</t>
  </si>
  <si>
    <t>0, 1, 2</t>
  </si>
  <si>
    <t>0, 3, 4, 5-8</t>
  </si>
  <si>
    <t>0, 1 or 8</t>
  </si>
  <si>
    <t>Residual Charge per Fixed Charge** (p/day)</t>
  </si>
  <si>
    <t>Residual Charge per Unit rate 1** (p/kWh)</t>
  </si>
  <si>
    <t>Residual Charge per Unit rate 2** (p/kWh)</t>
  </si>
  <si>
    <t>Residual Charge per Unit rate 3** (p/kWh)</t>
  </si>
  <si>
    <t>**Residual charge element in London Power Networks CDCM model is negative and therefore the application of the residual reduces the calculated fixed charge. If the fixed charge reaches zero then the remaining reduction is applied to the unit rates.</t>
  </si>
  <si>
    <t>0, 8</t>
  </si>
  <si>
    <t>Submitted</t>
  </si>
  <si>
    <t>C01 , C61 , C31</t>
  </si>
  <si>
    <t>C03 , C63 , C33</t>
  </si>
  <si>
    <t>C04 , C64 , C34</t>
  </si>
  <si>
    <t>11C , 61C , 1C1 , 6C1 , 3C1</t>
  </si>
  <si>
    <t>12C , 62C , 1C2 , 6C2 , 3C2</t>
  </si>
  <si>
    <t>13C , 63C , 1C3 , 6C3 , 3C3</t>
  </si>
  <si>
    <t>14C , 64C , 1C4 , 6C4 , 3C4</t>
  </si>
  <si>
    <t>C06 , C66 , C36</t>
  </si>
  <si>
    <t>C26 , C86 , C56</t>
  </si>
  <si>
    <t xml:space="preserve">21C , 71C </t>
  </si>
  <si>
    <t xml:space="preserve">22C , 72C </t>
  </si>
  <si>
    <t xml:space="preserve">23C , 73C </t>
  </si>
  <si>
    <t xml:space="preserve">24C , 74C </t>
  </si>
  <si>
    <t>C85 , C55</t>
  </si>
  <si>
    <t xml:space="preserve">Y1C </t>
  </si>
  <si>
    <t xml:space="preserve">Y2C </t>
  </si>
  <si>
    <t xml:space="preserve">Y3C </t>
  </si>
  <si>
    <t xml:space="preserve">Y4C </t>
  </si>
  <si>
    <t>C84 , C54</t>
  </si>
  <si>
    <t xml:space="preserve">81C </t>
  </si>
  <si>
    <t xml:space="preserve">82C </t>
  </si>
  <si>
    <t xml:space="preserve">83C </t>
  </si>
  <si>
    <t xml:space="preserve">84C </t>
  </si>
  <si>
    <t>C11 , C71 , C41</t>
  </si>
  <si>
    <t>CL1 , CE1 , CH1</t>
  </si>
  <si>
    <t>CL3 , CE3 , CH3</t>
  </si>
  <si>
    <t>CE5 , CH5</t>
  </si>
  <si>
    <t/>
  </si>
  <si>
    <t>CE8 , CH8</t>
  </si>
  <si>
    <t>C01</t>
  </si>
  <si>
    <t>C03</t>
  </si>
  <si>
    <t>C04</t>
  </si>
  <si>
    <t>11C, 1C1</t>
  </si>
  <si>
    <t>12C, 1C2</t>
  </si>
  <si>
    <t>13C, 1C3</t>
  </si>
  <si>
    <t>14C, 1C4</t>
  </si>
  <si>
    <t>C06</t>
  </si>
  <si>
    <t>C26</t>
  </si>
  <si>
    <t>21C</t>
  </si>
  <si>
    <t>22C</t>
  </si>
  <si>
    <t>23C</t>
  </si>
  <si>
    <t>24C</t>
  </si>
  <si>
    <t>C11</t>
  </si>
  <si>
    <t>CL1</t>
  </si>
  <si>
    <t>CL3</t>
  </si>
  <si>
    <t>C61</t>
  </si>
  <si>
    <t>C63</t>
  </si>
  <si>
    <t>C64</t>
  </si>
  <si>
    <t>61C, 6C1</t>
  </si>
  <si>
    <t>62C, 6C2</t>
  </si>
  <si>
    <t>63C, 6C3</t>
  </si>
  <si>
    <t>64C, 6C4</t>
  </si>
  <si>
    <t>C66</t>
  </si>
  <si>
    <t>C86</t>
  </si>
  <si>
    <t>71C</t>
  </si>
  <si>
    <t>72C</t>
  </si>
  <si>
    <t>73C</t>
  </si>
  <si>
    <t>74C</t>
  </si>
  <si>
    <t>C85</t>
  </si>
  <si>
    <t>Y1C</t>
  </si>
  <si>
    <t>Y2C</t>
  </si>
  <si>
    <t>Y3C</t>
  </si>
  <si>
    <t>Y4C</t>
  </si>
  <si>
    <t>C84</t>
  </si>
  <si>
    <t>81C</t>
  </si>
  <si>
    <t>82C</t>
  </si>
  <si>
    <t>83C</t>
  </si>
  <si>
    <t>84C</t>
  </si>
  <si>
    <t>C71</t>
  </si>
  <si>
    <t>CH1</t>
  </si>
  <si>
    <t>CH3</t>
  </si>
  <si>
    <t>CH5</t>
  </si>
  <si>
    <t>CH8</t>
  </si>
  <si>
    <t>C31</t>
  </si>
  <si>
    <t>C33</t>
  </si>
  <si>
    <t>C34</t>
  </si>
  <si>
    <t>3C1</t>
  </si>
  <si>
    <t>3C2</t>
  </si>
  <si>
    <t>3C3</t>
  </si>
  <si>
    <t>3C4</t>
  </si>
  <si>
    <t>C36</t>
  </si>
  <si>
    <t>C56</t>
  </si>
  <si>
    <t>C55</t>
  </si>
  <si>
    <t>C54</t>
  </si>
  <si>
    <t>C41</t>
  </si>
  <si>
    <t>CE1</t>
  </si>
  <si>
    <t>CE3</t>
  </si>
  <si>
    <t>CE5</t>
  </si>
  <si>
    <t>CE8</t>
  </si>
  <si>
    <t>Eclipse Power Distribution Limited - GSP C</t>
  </si>
  <si>
    <t>Eclipse Power Distribution Limited has no Preserved NHH Tariffs/Additional LLFCs/DUoS Tariff IDs</t>
  </si>
  <si>
    <t>Eclipse Power Distribution Limited has no Preserved HH Tariffs/Additional LLFCs/DUoS Tariff IDs</t>
  </si>
  <si>
    <t>2027/28</t>
  </si>
  <si>
    <t>1 April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</si>
</sst>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0.000;[Red]\-0.000;?"/>
    <numFmt numFmtId="182" formatCode="#,##0;\-#,##0;\-"/>
    <numFmt numFmtId="183" formatCode="#,##0.00_ ;\-#,##0.00\ "/>
    <numFmt numFmtId="184" formatCode="#,##0.000_ ;\-#,##0.000\ "/>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sz val="8"/>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81">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Alignment="1">
      <alignment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80" fontId="21" fillId="3"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7" fillId="0" borderId="1" xfId="0" applyFont="1" applyBorder="1" applyAlignment="1">
      <alignment horizontal="left" vertical="center" wrapText="1" indent="1"/>
    </xf>
    <xf numFmtId="0" fontId="6" fillId="0" borderId="3" xfId="0" applyFont="1" applyBorder="1" applyAlignment="1">
      <alignment horizontal="center" vertical="center" wrapText="1"/>
    </xf>
    <xf numFmtId="0" fontId="7" fillId="0" borderId="6" xfId="0" applyFont="1" applyBorder="1" applyAlignment="1">
      <alignment horizontal="left" vertical="center" wrapText="1" indent="1"/>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2" fontId="0" fillId="2" borderId="1" xfId="0" applyNumberFormat="1" applyFill="1" applyBorder="1" applyAlignment="1">
      <alignment horizontal="center" vertical="center"/>
    </xf>
    <xf numFmtId="0" fontId="33" fillId="0" borderId="1" xfId="0" applyFont="1" applyBorder="1" applyAlignment="1">
      <alignment vertical="center"/>
    </xf>
    <xf numFmtId="0" fontId="33" fillId="38" borderId="1" xfId="0" applyFont="1" applyFill="1" applyBorder="1" applyAlignment="1">
      <alignment vertical="center"/>
    </xf>
    <xf numFmtId="0" fontId="6" fillId="9" borderId="1" xfId="6" applyFill="1" applyBorder="1" applyAlignment="1" applyProtection="1">
      <alignment horizontal="center" vertical="center" wrapText="1"/>
      <protection locked="0"/>
    </xf>
    <xf numFmtId="172" fontId="9" fillId="9" borderId="1" xfId="0" applyNumberFormat="1" applyFont="1" applyFill="1" applyBorder="1" applyAlignment="1" applyProtection="1">
      <alignment horizontal="center" vertical="center" wrapText="1"/>
      <protection locked="0"/>
    </xf>
    <xf numFmtId="181" fontId="3" fillId="30" borderId="1" xfId="9" applyNumberFormat="1" applyFill="1" applyBorder="1" applyAlignment="1" applyProtection="1">
      <alignment vertical="center"/>
    </xf>
    <xf numFmtId="181" fontId="3" fillId="33" borderId="1" xfId="12" applyNumberFormat="1" applyFill="1" applyBorder="1" applyAlignment="1" applyProtection="1">
      <alignment vertical="center"/>
    </xf>
    <xf numFmtId="0" fontId="21" fillId="8" borderId="1" xfId="0" applyFont="1" applyFill="1" applyBorder="1" applyAlignment="1">
      <alignment horizontal="center" vertical="center" wrapText="1"/>
    </xf>
    <xf numFmtId="0" fontId="21" fillId="17" borderId="1" xfId="0" applyFont="1" applyFill="1" applyBorder="1" applyAlignment="1">
      <alignment horizontal="center" vertical="center" wrapText="1"/>
    </xf>
    <xf numFmtId="0" fontId="0" fillId="0" borderId="1" xfId="0" applyBorder="1" applyAlignment="1">
      <alignment vertical="center" wrapText="1"/>
    </xf>
    <xf numFmtId="165" fontId="0" fillId="0" borderId="1" xfId="0" applyNumberFormat="1" applyBorder="1" applyAlignment="1">
      <alignment horizontal="center" vertical="center"/>
    </xf>
    <xf numFmtId="165" fontId="0" fillId="0" borderId="2" xfId="0" applyNumberFormat="1" applyBorder="1" applyAlignment="1">
      <alignment horizontal="center" vertical="center"/>
    </xf>
    <xf numFmtId="0" fontId="0" fillId="0" borderId="1" xfId="0" applyBorder="1" applyAlignment="1">
      <alignment horizontal="center" vertical="center"/>
    </xf>
    <xf numFmtId="0" fontId="6" fillId="0" borderId="2" xfId="0" applyFont="1" applyBorder="1" applyAlignment="1">
      <alignment horizontal="left" vertical="center" wrapText="1"/>
    </xf>
    <xf numFmtId="182" fontId="21" fillId="9" borderId="1" xfId="0" applyNumberFormat="1" applyFont="1" applyFill="1" applyBorder="1" applyAlignment="1" applyProtection="1">
      <alignment horizontal="center" vertical="center"/>
      <protection locked="0"/>
    </xf>
    <xf numFmtId="43" fontId="7" fillId="7" borderId="1" xfId="7" quotePrefix="1" applyFont="1" applyFill="1" applyBorder="1" applyAlignment="1" applyProtection="1">
      <alignment horizontal="center" vertical="center" wrapText="1"/>
      <protection locked="0"/>
    </xf>
    <xf numFmtId="183" fontId="15" fillId="8" borderId="1" xfId="7" applyNumberFormat="1" applyFont="1" applyFill="1" applyBorder="1" applyAlignment="1" applyProtection="1">
      <alignment vertical="center"/>
      <protection locked="0"/>
    </xf>
    <xf numFmtId="184" fontId="15" fillId="8" borderId="1" xfId="7" applyNumberFormat="1" applyFont="1" applyFill="1" applyBorder="1" applyAlignment="1" applyProtection="1">
      <alignment vertical="center"/>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2" borderId="0" xfId="6" quotePrefix="1" applyFill="1" applyAlignment="1">
      <alignment horizontal="center" vertical="center" wrapText="1"/>
    </xf>
    <xf numFmtId="0" fontId="29" fillId="0" borderId="0" xfId="15" quotePrefix="1" applyFill="1" applyBorder="1" applyAlignment="1">
      <alignment horizontal="left" vertical="top" wrapText="1"/>
    </xf>
    <xf numFmtId="0" fontId="7" fillId="0" borderId="1" xfId="0" applyFont="1" applyBorder="1" applyAlignment="1">
      <alignment horizontal="left" vertical="center" wrapTex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indent="1"/>
    </xf>
    <xf numFmtId="0" fontId="25" fillId="18" borderId="1" xfId="0" applyFont="1" applyFill="1" applyBorder="1" applyAlignment="1" applyProtection="1">
      <alignment horizontal="center" vertical="center" wrapText="1"/>
      <protection locked="0"/>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172" fontId="34" fillId="0" borderId="1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2"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4" xfId="0" applyNumberFormat="1" applyFont="1" applyBorder="1" applyAlignment="1">
      <alignment horizontal="center" vertical="center" wrapText="1"/>
    </xf>
    <xf numFmtId="0" fontId="34" fillId="0" borderId="18"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7" fillId="6" borderId="1" xfId="1" applyNumberFormat="1" applyFont="1" applyFill="1" applyBorder="1" applyAlignment="1" applyProtection="1">
      <alignment horizontal="center" vertical="center" wrapTex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7" borderId="1" xfId="0" quotePrefix="1" applyFont="1" applyFill="1" applyBorder="1" applyAlignment="1" applyProtection="1">
      <alignment horizontal="center" vertical="center" wrapText="1"/>
      <protection locked="0"/>
    </xf>
    <xf numFmtId="0" fontId="6" fillId="0" borderId="0" xfId="0" applyFont="1" applyAlignment="1">
      <alignment horizontal="left" vertical="center" wrapText="1" indent="1"/>
    </xf>
    <xf numFmtId="0" fontId="6" fillId="0" borderId="1" xfId="0" applyFont="1" applyBorder="1" applyAlignment="1">
      <alignment horizontal="left" vertical="center" wrapText="1" indent="1"/>
    </xf>
    <xf numFmtId="0" fontId="7" fillId="7"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29" fillId="17" borderId="0" xfId="15" quotePrefix="1" applyFill="1" applyBorder="1" applyAlignment="1">
      <alignment horizontal="left" vertical="top" wrapText="1"/>
    </xf>
    <xf numFmtId="0" fontId="0" fillId="2" borderId="0" xfId="0" applyFill="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26</xdr:row>
      <xdr:rowOff>116417</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9197976"/>
          <a:ext cx="8268758" cy="1141941"/>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D5" sqref="D5"/>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4"/>
      <c r="B1" s="24"/>
      <c r="C1" s="24"/>
      <c r="D1" s="24"/>
      <c r="E1" s="24"/>
    </row>
    <row r="2" spans="1:8" ht="16.8" x14ac:dyDescent="0.25">
      <c r="A2" s="137" t="s">
        <v>113</v>
      </c>
      <c r="B2" s="67"/>
      <c r="C2" s="67"/>
      <c r="D2" s="67"/>
      <c r="E2" s="67"/>
    </row>
    <row r="3" spans="1:8" ht="13.8" x14ac:dyDescent="0.25">
      <c r="A3" s="67"/>
      <c r="B3" s="134" t="s">
        <v>114</v>
      </c>
      <c r="C3" s="133" t="s">
        <v>115</v>
      </c>
      <c r="D3" s="133" t="s">
        <v>19</v>
      </c>
      <c r="E3" s="133" t="s">
        <v>18</v>
      </c>
    </row>
    <row r="4" spans="1:8" ht="13.8" x14ac:dyDescent="0.25">
      <c r="A4" s="68" t="s">
        <v>113</v>
      </c>
      <c r="B4" s="28" t="s">
        <v>815</v>
      </c>
      <c r="C4" s="28" t="s">
        <v>818</v>
      </c>
      <c r="D4" s="28" t="s">
        <v>819</v>
      </c>
      <c r="E4" s="28" t="s">
        <v>725</v>
      </c>
    </row>
    <row r="5" spans="1:8" x14ac:dyDescent="0.25">
      <c r="A5" s="67"/>
      <c r="B5" s="67"/>
      <c r="C5" s="67"/>
      <c r="D5" s="67"/>
      <c r="E5" s="67"/>
    </row>
    <row r="6" spans="1:8" ht="16.8" x14ac:dyDescent="0.25">
      <c r="A6" s="70" t="s">
        <v>13</v>
      </c>
      <c r="B6" s="67"/>
      <c r="C6" s="67"/>
      <c r="D6" s="67"/>
      <c r="E6" s="67"/>
    </row>
    <row r="7" spans="1:8" ht="13.8" x14ac:dyDescent="0.25">
      <c r="A7" s="71" t="s">
        <v>14</v>
      </c>
      <c r="B7" s="214" t="s">
        <v>15</v>
      </c>
      <c r="C7" s="214"/>
      <c r="D7" s="214"/>
      <c r="E7" s="214"/>
    </row>
    <row r="8" spans="1:8" ht="30" customHeight="1" x14ac:dyDescent="0.25">
      <c r="A8" s="75" t="s">
        <v>155</v>
      </c>
      <c r="B8" s="212" t="s">
        <v>144</v>
      </c>
      <c r="C8" s="212"/>
      <c r="D8" s="212"/>
      <c r="E8" s="212"/>
    </row>
    <row r="9" spans="1:8" ht="30" customHeight="1" x14ac:dyDescent="0.25">
      <c r="A9" s="75" t="s">
        <v>658</v>
      </c>
      <c r="B9" s="21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C Licence area.</v>
      </c>
      <c r="C9" s="212"/>
      <c r="D9" s="212"/>
      <c r="E9" s="212"/>
    </row>
    <row r="10" spans="1:8" ht="30" customHeight="1" x14ac:dyDescent="0.25">
      <c r="A10" s="75" t="s">
        <v>33</v>
      </c>
      <c r="B10" s="212" t="s">
        <v>17</v>
      </c>
      <c r="C10" s="212"/>
      <c r="D10" s="212"/>
      <c r="E10" s="212"/>
    </row>
    <row r="11" spans="1:8" ht="61.5" customHeight="1" x14ac:dyDescent="0.25">
      <c r="A11" s="75" t="s">
        <v>34</v>
      </c>
      <c r="B11" s="21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2"/>
      <c r="D11" s="212"/>
      <c r="E11" s="212"/>
      <c r="F11" s="209"/>
      <c r="G11" s="209"/>
      <c r="H11" s="209"/>
    </row>
    <row r="12" spans="1:8" ht="86.25" customHeight="1" x14ac:dyDescent="0.25">
      <c r="A12" s="75" t="s">
        <v>25</v>
      </c>
      <c r="B12" s="212" t="s">
        <v>125</v>
      </c>
      <c r="C12" s="212"/>
      <c r="D12" s="212"/>
      <c r="E12" s="212"/>
    </row>
    <row r="13" spans="1:8" ht="45" customHeight="1" x14ac:dyDescent="0.25">
      <c r="A13" s="75" t="s">
        <v>126</v>
      </c>
      <c r="B13" s="21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C Licence area.</v>
      </c>
      <c r="C13" s="212"/>
      <c r="D13" s="212"/>
      <c r="E13" s="212"/>
    </row>
    <row r="14" spans="1:8" ht="33.75" customHeight="1" x14ac:dyDescent="0.25">
      <c r="A14" s="175" t="s">
        <v>446</v>
      </c>
      <c r="B14" s="212" t="s">
        <v>447</v>
      </c>
      <c r="C14" s="212"/>
      <c r="D14" s="212"/>
      <c r="E14" s="212"/>
    </row>
    <row r="15" spans="1:8" ht="29.25" customHeight="1" x14ac:dyDescent="0.25">
      <c r="A15" s="75" t="s">
        <v>27</v>
      </c>
      <c r="B15" s="212" t="s">
        <v>698</v>
      </c>
      <c r="C15" s="212"/>
      <c r="D15" s="212"/>
      <c r="E15" s="212"/>
    </row>
    <row r="16" spans="1:8" ht="29.25" customHeight="1" x14ac:dyDescent="0.25">
      <c r="A16" s="175" t="s">
        <v>659</v>
      </c>
      <c r="B16" s="212" t="s">
        <v>660</v>
      </c>
      <c r="C16" s="212"/>
      <c r="D16" s="212"/>
      <c r="E16" s="212"/>
    </row>
    <row r="17" spans="1:5" ht="29.25" customHeight="1" x14ac:dyDescent="0.25">
      <c r="A17" s="75" t="s">
        <v>560</v>
      </c>
      <c r="B17" s="212" t="s">
        <v>562</v>
      </c>
      <c r="C17" s="212"/>
      <c r="D17" s="212"/>
      <c r="E17" s="212"/>
    </row>
    <row r="18" spans="1:5" ht="29.25" customHeight="1" x14ac:dyDescent="0.25">
      <c r="A18" s="75" t="s">
        <v>661</v>
      </c>
      <c r="B18" s="212" t="s">
        <v>662</v>
      </c>
      <c r="C18" s="212"/>
      <c r="D18" s="212"/>
      <c r="E18" s="212"/>
    </row>
    <row r="19" spans="1:5" ht="30" customHeight="1" x14ac:dyDescent="0.25">
      <c r="A19" s="75" t="s">
        <v>77</v>
      </c>
      <c r="B19" s="212" t="s">
        <v>76</v>
      </c>
      <c r="C19" s="212"/>
      <c r="D19" s="212"/>
      <c r="E19" s="212"/>
    </row>
    <row r="20" spans="1:5" x14ac:dyDescent="0.25">
      <c r="A20" s="67"/>
      <c r="B20" s="67"/>
      <c r="C20" s="67"/>
      <c r="D20" s="67"/>
      <c r="E20" s="67"/>
    </row>
    <row r="21" spans="1:5" ht="13.8" x14ac:dyDescent="0.25">
      <c r="A21" s="72" t="s">
        <v>23</v>
      </c>
      <c r="B21" s="67"/>
      <c r="C21" s="67"/>
      <c r="D21" s="67"/>
      <c r="E21" s="67"/>
    </row>
    <row r="22" spans="1:5" ht="13.8" x14ac:dyDescent="0.25">
      <c r="A22" s="71"/>
      <c r="B22" s="213"/>
      <c r="C22" s="213"/>
      <c r="D22" s="213"/>
      <c r="E22" s="213"/>
    </row>
    <row r="23" spans="1:5" ht="32.25" customHeight="1" x14ac:dyDescent="0.25">
      <c r="A23" s="210" t="s">
        <v>61</v>
      </c>
      <c r="B23" s="211"/>
      <c r="C23" s="211"/>
      <c r="D23" s="211"/>
      <c r="E23" s="211"/>
    </row>
    <row r="24" spans="1:5" x14ac:dyDescent="0.25">
      <c r="A24" s="67"/>
      <c r="B24" s="67"/>
      <c r="C24" s="67"/>
      <c r="D24" s="67"/>
      <c r="E24" s="67"/>
    </row>
    <row r="25" spans="1:5" ht="13.8" x14ac:dyDescent="0.25">
      <c r="A25" s="73" t="s">
        <v>24</v>
      </c>
      <c r="B25" s="67"/>
      <c r="C25" s="67"/>
      <c r="D25" s="67"/>
      <c r="E25" s="67"/>
    </row>
    <row r="26" spans="1:5" ht="13.8" x14ac:dyDescent="0.25">
      <c r="A26" s="69"/>
      <c r="B26" s="213"/>
      <c r="C26" s="213"/>
      <c r="D26" s="213"/>
      <c r="E26" s="213"/>
    </row>
    <row r="27" spans="1:5" ht="28.5" customHeight="1" x14ac:dyDescent="0.25">
      <c r="A27" s="210" t="s">
        <v>35</v>
      </c>
      <c r="B27" s="211"/>
      <c r="C27" s="211"/>
      <c r="D27" s="211"/>
      <c r="E27" s="211"/>
    </row>
    <row r="28" spans="1:5" ht="28.5" customHeight="1" x14ac:dyDescent="0.25">
      <c r="A28" s="208" t="s">
        <v>112</v>
      </c>
      <c r="B28" s="208"/>
      <c r="C28" s="208"/>
      <c r="D28" s="208"/>
      <c r="E28" s="208"/>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80" zoomScaleNormal="80" zoomScaleSheetLayoutView="100" workbookViewId="0"/>
  </sheetViews>
  <sheetFormatPr defaultColWidth="9.109375" defaultRowHeight="27.75" customHeight="1" x14ac:dyDescent="0.25"/>
  <cols>
    <col min="1" max="1" width="63.44140625" style="2" customWidth="1"/>
    <col min="2" max="2" width="17.5546875" style="3" customWidth="1"/>
    <col min="3" max="3" width="8.109375" style="2" customWidth="1"/>
    <col min="4" max="5" width="17.5546875" style="3" customWidth="1"/>
    <col min="6" max="16384" width="9.109375" style="2"/>
  </cols>
  <sheetData>
    <row r="1" spans="1:5" ht="27.75" customHeight="1" x14ac:dyDescent="0.25">
      <c r="A1" s="13" t="s">
        <v>16</v>
      </c>
      <c r="B1" s="261"/>
      <c r="C1" s="261"/>
      <c r="D1" s="174"/>
      <c r="E1" s="174"/>
    </row>
    <row r="2" spans="1:5" ht="35.1" customHeight="1" x14ac:dyDescent="0.25">
      <c r="A2" s="234" t="str">
        <f>Overview!B4&amp; " - Effective from "&amp;Overview!D4&amp;" - "&amp;Overview!E4&amp;" Supplier of Last Resort and Eligible Bad Debt Pass-Through Costs"</f>
        <v>Eclipse Power Distribution Limited - GSP C - Effective from 1 April 2027 - Submitted Supplier of Last Resort and Eligible Bad Debt Pass-Through Costs</v>
      </c>
      <c r="B2" s="235"/>
      <c r="C2" s="235"/>
      <c r="D2" s="235"/>
      <c r="E2" s="236"/>
    </row>
    <row r="3" spans="1:5" s="77" customFormat="1" ht="14.25" customHeight="1" x14ac:dyDescent="0.25">
      <c r="A3" s="83"/>
      <c r="B3" s="83"/>
      <c r="C3" s="83"/>
      <c r="D3" s="83"/>
      <c r="E3" s="83"/>
    </row>
    <row r="4" spans="1:5" ht="78.75" customHeight="1" x14ac:dyDescent="0.25">
      <c r="A4" s="27" t="s">
        <v>116</v>
      </c>
      <c r="B4" s="14" t="s">
        <v>707</v>
      </c>
      <c r="C4" s="14" t="s">
        <v>20</v>
      </c>
      <c r="D4" s="14" t="s">
        <v>445</v>
      </c>
      <c r="E4" s="14" t="s">
        <v>692</v>
      </c>
    </row>
    <row r="5" spans="1:5" ht="32.25" customHeight="1" x14ac:dyDescent="0.25">
      <c r="A5" s="16" t="s">
        <v>631</v>
      </c>
      <c r="B5" s="197" t="str">
        <f>IFERROR(INDEX('Annex 1 LV, HV and UMS charges'!$B$13:$B$44,MATCH($A5,'Annex 1 LV, HV and UMS charges'!$A$13:$A$44,0)),IF(INDEX('Annex 4 LDNO charges'!$B$12:$B$202,MATCH($A5,'Annex 4 LDNO charges'!$A$12:$A$202,0))=0,"",INDEX('Annex 4 LDNO charges'!$B$12:$B$202,MATCH($A5,'Annex 4 LDNO charges'!$A$12:$A$202,0))))</f>
        <v>C01 , C61 , C31</v>
      </c>
      <c r="C5" s="198" t="str">
        <f>IFERROR(INDEX('Annex 1 LV, HV and UMS charges'!$C$13:$C$44,MATCH($A5,'Annex 1 LV, HV and UMS charges'!$A$13:$A$44,0)),INDEX('Annex 4 LDNO charges'!$C$12:$C$202,MATCH($A5,'Annex 4 LDNO charges'!$A$12:$A$202,0)))</f>
        <v>0, 1, 2</v>
      </c>
      <c r="D5" s="204">
        <v>0</v>
      </c>
      <c r="E5" s="204">
        <v>0</v>
      </c>
    </row>
    <row r="6" spans="1:5" ht="27" customHeight="1" x14ac:dyDescent="0.25">
      <c r="A6" s="16" t="s">
        <v>578</v>
      </c>
      <c r="B6" s="197" t="str">
        <f>IFERROR(INDEX('Annex 1 LV, HV and UMS charges'!$B$13:$B$44,MATCH($A6,'Annex 1 LV, HV and UMS charges'!$A$13:$A$44,0)),IF(INDEX('Annex 4 LDNO charges'!$B$12:$B$202,MATCH($A6,'Annex 4 LDNO charges'!$A$12:$A$202,0))=0,"",INDEX('Annex 4 LDNO charges'!$B$12:$B$202,MATCH($A6,'Annex 4 LDNO charges'!$A$12:$A$202,0))))</f>
        <v>C04 , C64 , C34</v>
      </c>
      <c r="C6" s="198" t="str">
        <f>IFERROR(INDEX('Annex 1 LV, HV and UMS charges'!$C$13:$C$44,MATCH($A6,'Annex 1 LV, HV and UMS charges'!$A$13:$A$44,0)),INDEX('Annex 4 LDNO charges'!$C$12:$C$202,MATCH($A6,'Annex 4 LDNO charges'!$A$12:$A$202,0)))</f>
        <v>0, 3, 4, 5-8</v>
      </c>
      <c r="D6" s="182"/>
      <c r="E6" s="204">
        <v>0</v>
      </c>
    </row>
    <row r="7" spans="1:5" ht="27" customHeight="1" x14ac:dyDescent="0.25">
      <c r="A7" s="16" t="s">
        <v>579</v>
      </c>
      <c r="B7" s="197" t="str">
        <f>IFERROR(INDEX('Annex 1 LV, HV and UMS charges'!$B$13:$B$44,MATCH($A7,'Annex 1 LV, HV and UMS charges'!$A$13:$A$44,0)),IF(INDEX('Annex 4 LDNO charges'!$B$12:$B$202,MATCH($A7,'Annex 4 LDNO charges'!$A$12:$A$202,0))=0,"",INDEX('Annex 4 LDNO charges'!$B$12:$B$202,MATCH($A7,'Annex 4 LDNO charges'!$A$12:$A$202,0))))</f>
        <v>11C , 61C , 1C1 , 6C1 , 3C1</v>
      </c>
      <c r="C7" s="198" t="str">
        <f>IFERROR(INDEX('Annex 1 LV, HV and UMS charges'!$C$13:$C$44,MATCH($A7,'Annex 1 LV, HV and UMS charges'!$A$13:$A$44,0)),INDEX('Annex 4 LDNO charges'!$C$12:$C$202,MATCH($A7,'Annex 4 LDNO charges'!$A$12:$A$202,0)))</f>
        <v>0, 3, 4, 5-8</v>
      </c>
      <c r="D7" s="182"/>
      <c r="E7" s="204">
        <v>0</v>
      </c>
    </row>
    <row r="8" spans="1:5" ht="27" customHeight="1" x14ac:dyDescent="0.25">
      <c r="A8" s="16" t="s">
        <v>580</v>
      </c>
      <c r="B8" s="197" t="str">
        <f>IFERROR(INDEX('Annex 1 LV, HV and UMS charges'!$B$13:$B$44,MATCH($A8,'Annex 1 LV, HV and UMS charges'!$A$13:$A$44,0)),IF(INDEX('Annex 4 LDNO charges'!$B$12:$B$202,MATCH($A8,'Annex 4 LDNO charges'!$A$12:$A$202,0))=0,"",INDEX('Annex 4 LDNO charges'!$B$12:$B$202,MATCH($A8,'Annex 4 LDNO charges'!$A$12:$A$202,0))))</f>
        <v>12C , 62C , 1C2 , 6C2 , 3C2</v>
      </c>
      <c r="C8" s="198" t="str">
        <f>IFERROR(INDEX('Annex 1 LV, HV and UMS charges'!$C$13:$C$44,MATCH($A8,'Annex 1 LV, HV and UMS charges'!$A$13:$A$44,0)),INDEX('Annex 4 LDNO charges'!$C$12:$C$202,MATCH($A8,'Annex 4 LDNO charges'!$A$12:$A$202,0)))</f>
        <v>0, 3, 4, 5-8</v>
      </c>
      <c r="D8" s="182"/>
      <c r="E8" s="204">
        <v>0</v>
      </c>
    </row>
    <row r="9" spans="1:5" ht="27" customHeight="1" x14ac:dyDescent="0.25">
      <c r="A9" s="16" t="s">
        <v>581</v>
      </c>
      <c r="B9" s="197" t="str">
        <f>IFERROR(INDEX('Annex 1 LV, HV and UMS charges'!$B$13:$B$44,MATCH($A9,'Annex 1 LV, HV and UMS charges'!$A$13:$A$44,0)),IF(INDEX('Annex 4 LDNO charges'!$B$12:$B$202,MATCH($A9,'Annex 4 LDNO charges'!$A$12:$A$202,0))=0,"",INDEX('Annex 4 LDNO charges'!$B$12:$B$202,MATCH($A9,'Annex 4 LDNO charges'!$A$12:$A$202,0))))</f>
        <v>13C , 63C , 1C3 , 6C3 , 3C3</v>
      </c>
      <c r="C9" s="198" t="str">
        <f>IFERROR(INDEX('Annex 1 LV, HV and UMS charges'!$C$13:$C$44,MATCH($A9,'Annex 1 LV, HV and UMS charges'!$A$13:$A$44,0)),INDEX('Annex 4 LDNO charges'!$C$12:$C$202,MATCH($A9,'Annex 4 LDNO charges'!$A$12:$A$202,0)))</f>
        <v>0, 3, 4, 5-8</v>
      </c>
      <c r="D9" s="182"/>
      <c r="E9" s="204">
        <v>0</v>
      </c>
    </row>
    <row r="10" spans="1:5" ht="27" customHeight="1" x14ac:dyDescent="0.25">
      <c r="A10" s="16" t="s">
        <v>582</v>
      </c>
      <c r="B10" s="197" t="str">
        <f>IFERROR(INDEX('Annex 1 LV, HV and UMS charges'!$B$13:$B$44,MATCH($A10,'Annex 1 LV, HV and UMS charges'!$A$13:$A$44,0)),IF(INDEX('Annex 4 LDNO charges'!$B$12:$B$202,MATCH($A10,'Annex 4 LDNO charges'!$A$12:$A$202,0))=0,"",INDEX('Annex 4 LDNO charges'!$B$12:$B$202,MATCH($A10,'Annex 4 LDNO charges'!$A$12:$A$202,0))))</f>
        <v>14C , 64C , 1C4 , 6C4 , 3C4</v>
      </c>
      <c r="C10" s="198" t="str">
        <f>IFERROR(INDEX('Annex 1 LV, HV and UMS charges'!$C$13:$C$44,MATCH($A10,'Annex 1 LV, HV and UMS charges'!$A$13:$A$44,0)),INDEX('Annex 4 LDNO charges'!$C$12:$C$202,MATCH($A10,'Annex 4 LDNO charges'!$A$12:$A$202,0)))</f>
        <v>0, 3, 4, 5-8</v>
      </c>
      <c r="D10" s="182"/>
      <c r="E10" s="204">
        <v>0</v>
      </c>
    </row>
    <row r="11" spans="1:5" ht="27" customHeight="1" x14ac:dyDescent="0.25">
      <c r="A11" s="166" t="s">
        <v>449</v>
      </c>
      <c r="B11" s="197" t="str">
        <f>IFERROR(INDEX('Annex 1 LV, HV and UMS charges'!$B$13:$B$44,MATCH($A11,'Annex 1 LV, HV and UMS charges'!$A$13:$A$44,0)),IF(INDEX('Annex 4 LDNO charges'!$B$12:$B$202,MATCH($A11,'Annex 4 LDNO charges'!$A$12:$A$202,0))=0,"",INDEX('Annex 4 LDNO charges'!$B$12:$B$202,MATCH($A11,'Annex 4 LDNO charges'!$A$12:$A$202,0))))</f>
        <v>C26 , C86 , C56</v>
      </c>
      <c r="C11" s="198">
        <f>IFERROR(INDEX('Annex 1 LV, HV and UMS charges'!$C$13:$C$44,MATCH($A11,'Annex 1 LV, HV and UMS charges'!$A$13:$A$44,0)),INDEX('Annex 4 LDNO charges'!$C$12:$C$202,MATCH($A11,'Annex 4 LDNO charges'!$A$12:$A$202,0)))</f>
        <v>0</v>
      </c>
      <c r="D11" s="182"/>
      <c r="E11" s="204">
        <v>0</v>
      </c>
    </row>
    <row r="12" spans="1:5" ht="27" customHeight="1" x14ac:dyDescent="0.25">
      <c r="A12" s="166" t="s">
        <v>450</v>
      </c>
      <c r="B12" s="197" t="str">
        <f>IFERROR(INDEX('Annex 1 LV, HV and UMS charges'!$B$13:$B$44,MATCH($A12,'Annex 1 LV, HV and UMS charges'!$A$13:$A$44,0)),IF(INDEX('Annex 4 LDNO charges'!$B$12:$B$202,MATCH($A12,'Annex 4 LDNO charges'!$A$12:$A$202,0))=0,"",INDEX('Annex 4 LDNO charges'!$B$12:$B$202,MATCH($A12,'Annex 4 LDNO charges'!$A$12:$A$202,0))))</f>
        <v xml:space="preserve">21C , 71C </v>
      </c>
      <c r="C12" s="198">
        <f>IFERROR(INDEX('Annex 1 LV, HV and UMS charges'!$C$13:$C$44,MATCH($A12,'Annex 1 LV, HV and UMS charges'!$A$13:$A$44,0)),INDEX('Annex 4 LDNO charges'!$C$12:$C$202,MATCH($A12,'Annex 4 LDNO charges'!$A$12:$A$202,0)))</f>
        <v>0</v>
      </c>
      <c r="D12" s="182"/>
      <c r="E12" s="204">
        <v>0</v>
      </c>
    </row>
    <row r="13" spans="1:5" ht="27" customHeight="1" x14ac:dyDescent="0.25">
      <c r="A13" s="166" t="s">
        <v>451</v>
      </c>
      <c r="B13" s="197" t="str">
        <f>IFERROR(INDEX('Annex 1 LV, HV and UMS charges'!$B$13:$B$44,MATCH($A13,'Annex 1 LV, HV and UMS charges'!$A$13:$A$44,0)),IF(INDEX('Annex 4 LDNO charges'!$B$12:$B$202,MATCH($A13,'Annex 4 LDNO charges'!$A$12:$A$202,0))=0,"",INDEX('Annex 4 LDNO charges'!$B$12:$B$202,MATCH($A13,'Annex 4 LDNO charges'!$A$12:$A$202,0))))</f>
        <v xml:space="preserve">22C , 72C </v>
      </c>
      <c r="C13" s="198">
        <f>IFERROR(INDEX('Annex 1 LV, HV and UMS charges'!$C$13:$C$44,MATCH($A13,'Annex 1 LV, HV and UMS charges'!$A$13:$A$44,0)),INDEX('Annex 4 LDNO charges'!$C$12:$C$202,MATCH($A13,'Annex 4 LDNO charges'!$A$12:$A$202,0)))</f>
        <v>0</v>
      </c>
      <c r="D13" s="182"/>
      <c r="E13" s="204">
        <v>0</v>
      </c>
    </row>
    <row r="14" spans="1:5" ht="27.75" customHeight="1" x14ac:dyDescent="0.25">
      <c r="A14" s="166" t="s">
        <v>452</v>
      </c>
      <c r="B14" s="197" t="str">
        <f>IFERROR(INDEX('Annex 1 LV, HV and UMS charges'!$B$13:$B$44,MATCH($A14,'Annex 1 LV, HV and UMS charges'!$A$13:$A$44,0)),IF(INDEX('Annex 4 LDNO charges'!$B$12:$B$202,MATCH($A14,'Annex 4 LDNO charges'!$A$12:$A$202,0))=0,"",INDEX('Annex 4 LDNO charges'!$B$12:$B$202,MATCH($A14,'Annex 4 LDNO charges'!$A$12:$A$202,0))))</f>
        <v xml:space="preserve">23C , 73C </v>
      </c>
      <c r="C14" s="198">
        <f>IFERROR(INDEX('Annex 1 LV, HV and UMS charges'!$C$13:$C$44,MATCH($A14,'Annex 1 LV, HV and UMS charges'!$A$13:$A$44,0)),INDEX('Annex 4 LDNO charges'!$C$12:$C$202,MATCH($A14,'Annex 4 LDNO charges'!$A$12:$A$202,0)))</f>
        <v>0</v>
      </c>
      <c r="D14" s="182"/>
      <c r="E14" s="204">
        <v>0</v>
      </c>
    </row>
    <row r="15" spans="1:5" ht="27.75" customHeight="1" x14ac:dyDescent="0.25">
      <c r="A15" s="170" t="s">
        <v>453</v>
      </c>
      <c r="B15" s="197" t="str">
        <f>IFERROR(INDEX('Annex 1 LV, HV and UMS charges'!$B$13:$B$44,MATCH($A15,'Annex 1 LV, HV and UMS charges'!$A$13:$A$44,0)),IF(INDEX('Annex 4 LDNO charges'!$B$12:$B$202,MATCH($A15,'Annex 4 LDNO charges'!$A$12:$A$202,0))=0,"",INDEX('Annex 4 LDNO charges'!$B$12:$B$202,MATCH($A15,'Annex 4 LDNO charges'!$A$12:$A$202,0))))</f>
        <v xml:space="preserve">24C , 74C </v>
      </c>
      <c r="C15" s="198">
        <f>IFERROR(INDEX('Annex 1 LV, HV and UMS charges'!$C$13:$C$44,MATCH($A15,'Annex 1 LV, HV and UMS charges'!$A$13:$A$44,0)),INDEX('Annex 4 LDNO charges'!$C$12:$C$202,MATCH($A15,'Annex 4 LDNO charges'!$A$12:$A$202,0)))</f>
        <v>0</v>
      </c>
      <c r="D15" s="182"/>
      <c r="E15" s="204">
        <v>0</v>
      </c>
    </row>
    <row r="16" spans="1:5" ht="27.75" customHeight="1" x14ac:dyDescent="0.25">
      <c r="A16" s="170" t="s">
        <v>454</v>
      </c>
      <c r="B16" s="197" t="str">
        <f>IFERROR(INDEX('Annex 1 LV, HV and UMS charges'!$B$13:$B$44,MATCH($A16,'Annex 1 LV, HV and UMS charges'!$A$13:$A$44,0)),IF(INDEX('Annex 4 LDNO charges'!$B$12:$B$202,MATCH($A16,'Annex 4 LDNO charges'!$A$12:$A$202,0))=0,"",INDEX('Annex 4 LDNO charges'!$B$12:$B$202,MATCH($A16,'Annex 4 LDNO charges'!$A$12:$A$202,0))))</f>
        <v>C85 , C55</v>
      </c>
      <c r="C16" s="198">
        <f>IFERROR(INDEX('Annex 1 LV, HV and UMS charges'!$C$13:$C$44,MATCH($A16,'Annex 1 LV, HV and UMS charges'!$A$13:$A$44,0)),INDEX('Annex 4 LDNO charges'!$C$12:$C$202,MATCH($A16,'Annex 4 LDNO charges'!$A$12:$A$202,0)))</f>
        <v>0</v>
      </c>
      <c r="D16" s="182"/>
      <c r="E16" s="204">
        <v>0</v>
      </c>
    </row>
    <row r="17" spans="1:5" ht="27.75" customHeight="1" x14ac:dyDescent="0.25">
      <c r="A17" s="170" t="s">
        <v>455</v>
      </c>
      <c r="B17" s="197" t="str">
        <f>IFERROR(INDEX('Annex 1 LV, HV and UMS charges'!$B$13:$B$44,MATCH($A17,'Annex 1 LV, HV and UMS charges'!$A$13:$A$44,0)),IF(INDEX('Annex 4 LDNO charges'!$B$12:$B$202,MATCH($A17,'Annex 4 LDNO charges'!$A$12:$A$202,0))=0,"",INDEX('Annex 4 LDNO charges'!$B$12:$B$202,MATCH($A17,'Annex 4 LDNO charges'!$A$12:$A$202,0))))</f>
        <v xml:space="preserve">Y1C </v>
      </c>
      <c r="C17" s="198">
        <f>IFERROR(INDEX('Annex 1 LV, HV and UMS charges'!$C$13:$C$44,MATCH($A17,'Annex 1 LV, HV and UMS charges'!$A$13:$A$44,0)),INDEX('Annex 4 LDNO charges'!$C$12:$C$202,MATCH($A17,'Annex 4 LDNO charges'!$A$12:$A$202,0)))</f>
        <v>0</v>
      </c>
      <c r="D17" s="182"/>
      <c r="E17" s="204">
        <v>0</v>
      </c>
    </row>
    <row r="18" spans="1:5" ht="27.75" customHeight="1" x14ac:dyDescent="0.25">
      <c r="A18" s="170" t="s">
        <v>456</v>
      </c>
      <c r="B18" s="197" t="str">
        <f>IFERROR(INDEX('Annex 1 LV, HV and UMS charges'!$B$13:$B$44,MATCH($A18,'Annex 1 LV, HV and UMS charges'!$A$13:$A$44,0)),IF(INDEX('Annex 4 LDNO charges'!$B$12:$B$202,MATCH($A18,'Annex 4 LDNO charges'!$A$12:$A$202,0))=0,"",INDEX('Annex 4 LDNO charges'!$B$12:$B$202,MATCH($A18,'Annex 4 LDNO charges'!$A$12:$A$202,0))))</f>
        <v xml:space="preserve">Y2C </v>
      </c>
      <c r="C18" s="198">
        <f>IFERROR(INDEX('Annex 1 LV, HV and UMS charges'!$C$13:$C$44,MATCH($A18,'Annex 1 LV, HV and UMS charges'!$A$13:$A$44,0)),INDEX('Annex 4 LDNO charges'!$C$12:$C$202,MATCH($A18,'Annex 4 LDNO charges'!$A$12:$A$202,0)))</f>
        <v>0</v>
      </c>
      <c r="D18" s="182"/>
      <c r="E18" s="204">
        <v>0</v>
      </c>
    </row>
    <row r="19" spans="1:5" ht="27.75" customHeight="1" x14ac:dyDescent="0.25">
      <c r="A19" s="170" t="s">
        <v>457</v>
      </c>
      <c r="B19" s="197" t="str">
        <f>IFERROR(INDEX('Annex 1 LV, HV and UMS charges'!$B$13:$B$44,MATCH($A19,'Annex 1 LV, HV and UMS charges'!$A$13:$A$44,0)),IF(INDEX('Annex 4 LDNO charges'!$B$12:$B$202,MATCH($A19,'Annex 4 LDNO charges'!$A$12:$A$202,0))=0,"",INDEX('Annex 4 LDNO charges'!$B$12:$B$202,MATCH($A19,'Annex 4 LDNO charges'!$A$12:$A$202,0))))</f>
        <v xml:space="preserve">Y3C </v>
      </c>
      <c r="C19" s="198">
        <f>IFERROR(INDEX('Annex 1 LV, HV and UMS charges'!$C$13:$C$44,MATCH($A19,'Annex 1 LV, HV and UMS charges'!$A$13:$A$44,0)),INDEX('Annex 4 LDNO charges'!$C$12:$C$202,MATCH($A19,'Annex 4 LDNO charges'!$A$12:$A$202,0)))</f>
        <v>0</v>
      </c>
      <c r="D19" s="182"/>
      <c r="E19" s="204">
        <v>0</v>
      </c>
    </row>
    <row r="20" spans="1:5" ht="27.75" customHeight="1" x14ac:dyDescent="0.25">
      <c r="A20" s="170" t="s">
        <v>458</v>
      </c>
      <c r="B20" s="197" t="str">
        <f>IFERROR(INDEX('Annex 1 LV, HV and UMS charges'!$B$13:$B$44,MATCH($A20,'Annex 1 LV, HV and UMS charges'!$A$13:$A$44,0)),IF(INDEX('Annex 4 LDNO charges'!$B$12:$B$202,MATCH($A20,'Annex 4 LDNO charges'!$A$12:$A$202,0))=0,"",INDEX('Annex 4 LDNO charges'!$B$12:$B$202,MATCH($A20,'Annex 4 LDNO charges'!$A$12:$A$202,0))))</f>
        <v xml:space="preserve">Y4C </v>
      </c>
      <c r="C20" s="198">
        <f>IFERROR(INDEX('Annex 1 LV, HV and UMS charges'!$C$13:$C$44,MATCH($A20,'Annex 1 LV, HV and UMS charges'!$A$13:$A$44,0)),INDEX('Annex 4 LDNO charges'!$C$12:$C$202,MATCH($A20,'Annex 4 LDNO charges'!$A$12:$A$202,0)))</f>
        <v>0</v>
      </c>
      <c r="D20" s="182"/>
      <c r="E20" s="204">
        <v>0</v>
      </c>
    </row>
    <row r="21" spans="1:5" ht="27.75" customHeight="1" x14ac:dyDescent="0.25">
      <c r="A21" s="170" t="s">
        <v>459</v>
      </c>
      <c r="B21" s="197" t="str">
        <f>IFERROR(INDEX('Annex 1 LV, HV and UMS charges'!$B$13:$B$44,MATCH($A21,'Annex 1 LV, HV and UMS charges'!$A$13:$A$44,0)),IF(INDEX('Annex 4 LDNO charges'!$B$12:$B$202,MATCH($A21,'Annex 4 LDNO charges'!$A$12:$A$202,0))=0,"",INDEX('Annex 4 LDNO charges'!$B$12:$B$202,MATCH($A21,'Annex 4 LDNO charges'!$A$12:$A$202,0))))</f>
        <v>C84 , C54</v>
      </c>
      <c r="C21" s="198">
        <f>IFERROR(INDEX('Annex 1 LV, HV and UMS charges'!$C$13:$C$44,MATCH($A21,'Annex 1 LV, HV and UMS charges'!$A$13:$A$44,0)),INDEX('Annex 4 LDNO charges'!$C$12:$C$202,MATCH($A21,'Annex 4 LDNO charges'!$A$12:$A$202,0)))</f>
        <v>0</v>
      </c>
      <c r="D21" s="182"/>
      <c r="E21" s="204">
        <v>0</v>
      </c>
    </row>
    <row r="22" spans="1:5" ht="27.75" customHeight="1" x14ac:dyDescent="0.25">
      <c r="A22" s="170" t="s">
        <v>460</v>
      </c>
      <c r="B22" s="197" t="str">
        <f>IFERROR(INDEX('Annex 1 LV, HV and UMS charges'!$B$13:$B$44,MATCH($A22,'Annex 1 LV, HV and UMS charges'!$A$13:$A$44,0)),IF(INDEX('Annex 4 LDNO charges'!$B$12:$B$202,MATCH($A22,'Annex 4 LDNO charges'!$A$12:$A$202,0))=0,"",INDEX('Annex 4 LDNO charges'!$B$12:$B$202,MATCH($A22,'Annex 4 LDNO charges'!$A$12:$A$202,0))))</f>
        <v xml:space="preserve">81C </v>
      </c>
      <c r="C22" s="198">
        <f>IFERROR(INDEX('Annex 1 LV, HV and UMS charges'!$C$13:$C$44,MATCH($A22,'Annex 1 LV, HV and UMS charges'!$A$13:$A$44,0)),INDEX('Annex 4 LDNO charges'!$C$12:$C$202,MATCH($A22,'Annex 4 LDNO charges'!$A$12:$A$202,0)))</f>
        <v>0</v>
      </c>
      <c r="D22" s="182"/>
      <c r="E22" s="204">
        <v>0</v>
      </c>
    </row>
    <row r="23" spans="1:5" ht="27.75" customHeight="1" x14ac:dyDescent="0.25">
      <c r="A23" s="166" t="s">
        <v>461</v>
      </c>
      <c r="B23" s="197" t="str">
        <f>IFERROR(INDEX('Annex 1 LV, HV and UMS charges'!$B$13:$B$44,MATCH($A23,'Annex 1 LV, HV and UMS charges'!$A$13:$A$44,0)),IF(INDEX('Annex 4 LDNO charges'!$B$12:$B$202,MATCH($A23,'Annex 4 LDNO charges'!$A$12:$A$202,0))=0,"",INDEX('Annex 4 LDNO charges'!$B$12:$B$202,MATCH($A23,'Annex 4 LDNO charges'!$A$12:$A$202,0))))</f>
        <v xml:space="preserve">82C </v>
      </c>
      <c r="C23" s="198">
        <f>IFERROR(INDEX('Annex 1 LV, HV and UMS charges'!$C$13:$C$44,MATCH($A23,'Annex 1 LV, HV and UMS charges'!$A$13:$A$44,0)),INDEX('Annex 4 LDNO charges'!$C$12:$C$202,MATCH($A23,'Annex 4 LDNO charges'!$A$12:$A$202,0)))</f>
        <v>0</v>
      </c>
      <c r="D23" s="182"/>
      <c r="E23" s="204">
        <v>0</v>
      </c>
    </row>
    <row r="24" spans="1:5" ht="27.75" customHeight="1" x14ac:dyDescent="0.25">
      <c r="A24" s="166" t="s">
        <v>462</v>
      </c>
      <c r="B24" s="197" t="str">
        <f>IFERROR(INDEX('Annex 1 LV, HV and UMS charges'!$B$13:$B$44,MATCH($A24,'Annex 1 LV, HV and UMS charges'!$A$13:$A$44,0)),IF(INDEX('Annex 4 LDNO charges'!$B$12:$B$202,MATCH($A24,'Annex 4 LDNO charges'!$A$12:$A$202,0))=0,"",INDEX('Annex 4 LDNO charges'!$B$12:$B$202,MATCH($A24,'Annex 4 LDNO charges'!$A$12:$A$202,0))))</f>
        <v xml:space="preserve">83C </v>
      </c>
      <c r="C24" s="198">
        <f>IFERROR(INDEX('Annex 1 LV, HV and UMS charges'!$C$13:$C$44,MATCH($A24,'Annex 1 LV, HV and UMS charges'!$A$13:$A$44,0)),INDEX('Annex 4 LDNO charges'!$C$12:$C$202,MATCH($A24,'Annex 4 LDNO charges'!$A$12:$A$202,0)))</f>
        <v>0</v>
      </c>
      <c r="D24" s="182"/>
      <c r="E24" s="204">
        <v>0</v>
      </c>
    </row>
    <row r="25" spans="1:5" ht="27.75" customHeight="1" x14ac:dyDescent="0.25">
      <c r="A25" s="166" t="s">
        <v>463</v>
      </c>
      <c r="B25" s="197" t="str">
        <f>IFERROR(INDEX('Annex 1 LV, HV and UMS charges'!$B$13:$B$44,MATCH($A25,'Annex 1 LV, HV and UMS charges'!$A$13:$A$44,0)),IF(INDEX('Annex 4 LDNO charges'!$B$12:$B$202,MATCH($A25,'Annex 4 LDNO charges'!$A$12:$A$202,0))=0,"",INDEX('Annex 4 LDNO charges'!$B$12:$B$202,MATCH($A25,'Annex 4 LDNO charges'!$A$12:$A$202,0))))</f>
        <v xml:space="preserve">84C </v>
      </c>
      <c r="C25" s="198">
        <f>IFERROR(INDEX('Annex 1 LV, HV and UMS charges'!$C$13:$C$44,MATCH($A25,'Annex 1 LV, HV and UMS charges'!$A$13:$A$44,0)),INDEX('Annex 4 LDNO charges'!$C$12:$C$202,MATCH($A25,'Annex 4 LDNO charges'!$A$12:$A$202,0)))</f>
        <v>0</v>
      </c>
      <c r="D25" s="182"/>
      <c r="E25" s="204">
        <v>0</v>
      </c>
    </row>
    <row r="26" spans="1:5" ht="27.75" customHeight="1" x14ac:dyDescent="0.25">
      <c r="A26" s="166" t="s">
        <v>583</v>
      </c>
      <c r="B26" s="197" t="str">
        <f>IFERROR(INDEX('Annex 1 LV, HV and UMS charges'!$B$13:$B$44,MATCH($A26,'Annex 1 LV, HV and UMS charges'!$A$13:$A$44,0)),IF(INDEX('Annex 4 LDNO charges'!$B$12:$B$202,MATCH($A26,'Annex 4 LDNO charges'!$A$12:$A$202,0))=0,"",INDEX('Annex 4 LDNO charges'!$B$12:$B$202,MATCH($A26,'Annex 4 LDNO charges'!$A$12:$A$202,0))))</f>
        <v>C01</v>
      </c>
      <c r="C26" s="198" t="str">
        <f>IFERROR(INDEX('Annex 1 LV, HV and UMS charges'!$C$13:$C$44,MATCH($A26,'Annex 1 LV, HV and UMS charges'!$A$13:$A$44,0)),INDEX('Annex 4 LDNO charges'!$C$12:$C$202,MATCH($A26,'Annex 4 LDNO charges'!$A$12:$A$202,0)))</f>
        <v>0, 1, 2</v>
      </c>
      <c r="D26" s="204">
        <v>0</v>
      </c>
      <c r="E26" s="204">
        <v>0</v>
      </c>
    </row>
    <row r="27" spans="1:5" ht="27.75" customHeight="1" x14ac:dyDescent="0.25">
      <c r="A27" s="166" t="s">
        <v>584</v>
      </c>
      <c r="B27" s="197" t="str">
        <f>IFERROR(INDEX('Annex 1 LV, HV and UMS charges'!$B$13:$B$44,MATCH($A27,'Annex 1 LV, HV and UMS charges'!$A$13:$A$44,0)),IF(INDEX('Annex 4 LDNO charges'!$B$12:$B$202,MATCH($A27,'Annex 4 LDNO charges'!$A$12:$A$202,0))=0,"",INDEX('Annex 4 LDNO charges'!$B$12:$B$202,MATCH($A27,'Annex 4 LDNO charges'!$A$12:$A$202,0))))</f>
        <v>C04</v>
      </c>
      <c r="C27" s="198" t="str">
        <f>IFERROR(INDEX('Annex 1 LV, HV and UMS charges'!$C$13:$C$44,MATCH($A27,'Annex 1 LV, HV and UMS charges'!$A$13:$A$44,0)),INDEX('Annex 4 LDNO charges'!$C$12:$C$202,MATCH($A27,'Annex 4 LDNO charges'!$A$12:$A$202,0)))</f>
        <v>0, 3, 4, 5-8</v>
      </c>
      <c r="D27" s="182"/>
      <c r="E27" s="204">
        <v>0</v>
      </c>
    </row>
    <row r="28" spans="1:5" ht="27.75" customHeight="1" x14ac:dyDescent="0.25">
      <c r="A28" s="166" t="s">
        <v>585</v>
      </c>
      <c r="B28" s="197" t="str">
        <f>IFERROR(INDEX('Annex 1 LV, HV and UMS charges'!$B$13:$B$44,MATCH($A28,'Annex 1 LV, HV and UMS charges'!$A$13:$A$44,0)),IF(INDEX('Annex 4 LDNO charges'!$B$12:$B$202,MATCH($A28,'Annex 4 LDNO charges'!$A$12:$A$202,0))=0,"",INDEX('Annex 4 LDNO charges'!$B$12:$B$202,MATCH($A28,'Annex 4 LDNO charges'!$A$12:$A$202,0))))</f>
        <v>11C, 1C1</v>
      </c>
      <c r="C28" s="198" t="str">
        <f>IFERROR(INDEX('Annex 1 LV, HV and UMS charges'!$C$13:$C$44,MATCH($A28,'Annex 1 LV, HV and UMS charges'!$A$13:$A$44,0)),INDEX('Annex 4 LDNO charges'!$C$12:$C$202,MATCH($A28,'Annex 4 LDNO charges'!$A$12:$A$202,0)))</f>
        <v>0, 3, 4, 5-8</v>
      </c>
      <c r="D28" s="182"/>
      <c r="E28" s="204">
        <v>0</v>
      </c>
    </row>
    <row r="29" spans="1:5" ht="27.75" customHeight="1" x14ac:dyDescent="0.25">
      <c r="A29" s="166" t="s">
        <v>586</v>
      </c>
      <c r="B29" s="197" t="str">
        <f>IFERROR(INDEX('Annex 1 LV, HV and UMS charges'!$B$13:$B$44,MATCH($A29,'Annex 1 LV, HV and UMS charges'!$A$13:$A$44,0)),IF(INDEX('Annex 4 LDNO charges'!$B$12:$B$202,MATCH($A29,'Annex 4 LDNO charges'!$A$12:$A$202,0))=0,"",INDEX('Annex 4 LDNO charges'!$B$12:$B$202,MATCH($A29,'Annex 4 LDNO charges'!$A$12:$A$202,0))))</f>
        <v>12C, 1C2</v>
      </c>
      <c r="C29" s="198" t="str">
        <f>IFERROR(INDEX('Annex 1 LV, HV and UMS charges'!$C$13:$C$44,MATCH($A29,'Annex 1 LV, HV and UMS charges'!$A$13:$A$44,0)),INDEX('Annex 4 LDNO charges'!$C$12:$C$202,MATCH($A29,'Annex 4 LDNO charges'!$A$12:$A$202,0)))</f>
        <v>0, 3, 4, 5-8</v>
      </c>
      <c r="D29" s="182"/>
      <c r="E29" s="204">
        <v>0</v>
      </c>
    </row>
    <row r="30" spans="1:5" ht="27.75" customHeight="1" x14ac:dyDescent="0.25">
      <c r="A30" s="166" t="s">
        <v>587</v>
      </c>
      <c r="B30" s="197" t="str">
        <f>IFERROR(INDEX('Annex 1 LV, HV and UMS charges'!$B$13:$B$44,MATCH($A30,'Annex 1 LV, HV and UMS charges'!$A$13:$A$44,0)),IF(INDEX('Annex 4 LDNO charges'!$B$12:$B$202,MATCH($A30,'Annex 4 LDNO charges'!$A$12:$A$202,0))=0,"",INDEX('Annex 4 LDNO charges'!$B$12:$B$202,MATCH($A30,'Annex 4 LDNO charges'!$A$12:$A$202,0))))</f>
        <v>13C, 1C3</v>
      </c>
      <c r="C30" s="198" t="str">
        <f>IFERROR(INDEX('Annex 1 LV, HV and UMS charges'!$C$13:$C$44,MATCH($A30,'Annex 1 LV, HV and UMS charges'!$A$13:$A$44,0)),INDEX('Annex 4 LDNO charges'!$C$12:$C$202,MATCH($A30,'Annex 4 LDNO charges'!$A$12:$A$202,0)))</f>
        <v>0, 3, 4, 5-8</v>
      </c>
      <c r="D30" s="182"/>
      <c r="E30" s="204">
        <v>0</v>
      </c>
    </row>
    <row r="31" spans="1:5" ht="27.75" customHeight="1" x14ac:dyDescent="0.25">
      <c r="A31" s="166" t="s">
        <v>588</v>
      </c>
      <c r="B31" s="197" t="str">
        <f>IFERROR(INDEX('Annex 1 LV, HV and UMS charges'!$B$13:$B$44,MATCH($A31,'Annex 1 LV, HV and UMS charges'!$A$13:$A$44,0)),IF(INDEX('Annex 4 LDNO charges'!$B$12:$B$202,MATCH($A31,'Annex 4 LDNO charges'!$A$12:$A$202,0))=0,"",INDEX('Annex 4 LDNO charges'!$B$12:$B$202,MATCH($A31,'Annex 4 LDNO charges'!$A$12:$A$202,0))))</f>
        <v>14C, 1C4</v>
      </c>
      <c r="C31" s="198" t="str">
        <f>IFERROR(INDEX('Annex 1 LV, HV and UMS charges'!$C$13:$C$44,MATCH($A31,'Annex 1 LV, HV and UMS charges'!$A$13:$A$44,0)),INDEX('Annex 4 LDNO charges'!$C$12:$C$202,MATCH($A31,'Annex 4 LDNO charges'!$A$12:$A$202,0)))</f>
        <v>0, 3, 4, 5-8</v>
      </c>
      <c r="D31" s="182"/>
      <c r="E31" s="204">
        <v>0</v>
      </c>
    </row>
    <row r="32" spans="1:5" ht="27.75" customHeight="1" x14ac:dyDescent="0.25">
      <c r="A32" s="166" t="s">
        <v>464</v>
      </c>
      <c r="B32" s="197" t="str">
        <f>IFERROR(INDEX('Annex 1 LV, HV and UMS charges'!$B$13:$B$44,MATCH($A32,'Annex 1 LV, HV and UMS charges'!$A$13:$A$44,0)),IF(INDEX('Annex 4 LDNO charges'!$B$12:$B$202,MATCH($A32,'Annex 4 LDNO charges'!$A$12:$A$202,0))=0,"",INDEX('Annex 4 LDNO charges'!$B$12:$B$202,MATCH($A32,'Annex 4 LDNO charges'!$A$12:$A$202,0))))</f>
        <v>C26</v>
      </c>
      <c r="C32" s="198">
        <f>IFERROR(INDEX('Annex 1 LV, HV and UMS charges'!$C$13:$C$44,MATCH($A32,'Annex 1 LV, HV and UMS charges'!$A$13:$A$44,0)),INDEX('Annex 4 LDNO charges'!$C$12:$C$202,MATCH($A32,'Annex 4 LDNO charges'!$A$12:$A$202,0)))</f>
        <v>0</v>
      </c>
      <c r="D32" s="182"/>
      <c r="E32" s="204">
        <v>0</v>
      </c>
    </row>
    <row r="33" spans="1:5" ht="27.75" customHeight="1" x14ac:dyDescent="0.25">
      <c r="A33" s="166" t="s">
        <v>465</v>
      </c>
      <c r="B33" s="197" t="str">
        <f>IFERROR(INDEX('Annex 1 LV, HV and UMS charges'!$B$13:$B$44,MATCH($A33,'Annex 1 LV, HV and UMS charges'!$A$13:$A$44,0)),IF(INDEX('Annex 4 LDNO charges'!$B$12:$B$202,MATCH($A33,'Annex 4 LDNO charges'!$A$12:$A$202,0))=0,"",INDEX('Annex 4 LDNO charges'!$B$12:$B$202,MATCH($A33,'Annex 4 LDNO charges'!$A$12:$A$202,0))))</f>
        <v>21C</v>
      </c>
      <c r="C33" s="198">
        <f>IFERROR(INDEX('Annex 1 LV, HV and UMS charges'!$C$13:$C$44,MATCH($A33,'Annex 1 LV, HV and UMS charges'!$A$13:$A$44,0)),INDEX('Annex 4 LDNO charges'!$C$12:$C$202,MATCH($A33,'Annex 4 LDNO charges'!$A$12:$A$202,0)))</f>
        <v>0</v>
      </c>
      <c r="D33" s="182"/>
      <c r="E33" s="204">
        <v>0</v>
      </c>
    </row>
    <row r="34" spans="1:5" ht="27.75" customHeight="1" x14ac:dyDescent="0.25">
      <c r="A34" s="166" t="s">
        <v>466</v>
      </c>
      <c r="B34" s="197" t="str">
        <f>IFERROR(INDEX('Annex 1 LV, HV and UMS charges'!$B$13:$B$44,MATCH($A34,'Annex 1 LV, HV and UMS charges'!$A$13:$A$44,0)),IF(INDEX('Annex 4 LDNO charges'!$B$12:$B$202,MATCH($A34,'Annex 4 LDNO charges'!$A$12:$A$202,0))=0,"",INDEX('Annex 4 LDNO charges'!$B$12:$B$202,MATCH($A34,'Annex 4 LDNO charges'!$A$12:$A$202,0))))</f>
        <v>22C</v>
      </c>
      <c r="C34" s="198">
        <f>IFERROR(INDEX('Annex 1 LV, HV and UMS charges'!$C$13:$C$44,MATCH($A34,'Annex 1 LV, HV and UMS charges'!$A$13:$A$44,0)),INDEX('Annex 4 LDNO charges'!$C$12:$C$202,MATCH($A34,'Annex 4 LDNO charges'!$A$12:$A$202,0)))</f>
        <v>0</v>
      </c>
      <c r="D34" s="182"/>
      <c r="E34" s="204">
        <v>0</v>
      </c>
    </row>
    <row r="35" spans="1:5" ht="27.75" customHeight="1" x14ac:dyDescent="0.25">
      <c r="A35" s="166" t="s">
        <v>467</v>
      </c>
      <c r="B35" s="197" t="str">
        <f>IFERROR(INDEX('Annex 1 LV, HV and UMS charges'!$B$13:$B$44,MATCH($A35,'Annex 1 LV, HV and UMS charges'!$A$13:$A$44,0)),IF(INDEX('Annex 4 LDNO charges'!$B$12:$B$202,MATCH($A35,'Annex 4 LDNO charges'!$A$12:$A$202,0))=0,"",INDEX('Annex 4 LDNO charges'!$B$12:$B$202,MATCH($A35,'Annex 4 LDNO charges'!$A$12:$A$202,0))))</f>
        <v>23C</v>
      </c>
      <c r="C35" s="198">
        <f>IFERROR(INDEX('Annex 1 LV, HV and UMS charges'!$C$13:$C$44,MATCH($A35,'Annex 1 LV, HV and UMS charges'!$A$13:$A$44,0)),INDEX('Annex 4 LDNO charges'!$C$12:$C$202,MATCH($A35,'Annex 4 LDNO charges'!$A$12:$A$202,0)))</f>
        <v>0</v>
      </c>
      <c r="D35" s="182"/>
      <c r="E35" s="204">
        <v>0</v>
      </c>
    </row>
    <row r="36" spans="1:5" ht="27.75" customHeight="1" x14ac:dyDescent="0.25">
      <c r="A36" s="166" t="s">
        <v>468</v>
      </c>
      <c r="B36" s="197" t="str">
        <f>IFERROR(INDEX('Annex 1 LV, HV and UMS charges'!$B$13:$B$44,MATCH($A36,'Annex 1 LV, HV and UMS charges'!$A$13:$A$44,0)),IF(INDEX('Annex 4 LDNO charges'!$B$12:$B$202,MATCH($A36,'Annex 4 LDNO charges'!$A$12:$A$202,0))=0,"",INDEX('Annex 4 LDNO charges'!$B$12:$B$202,MATCH($A36,'Annex 4 LDNO charges'!$A$12:$A$202,0))))</f>
        <v>24C</v>
      </c>
      <c r="C36" s="198">
        <f>IFERROR(INDEX('Annex 1 LV, HV and UMS charges'!$C$13:$C$44,MATCH($A36,'Annex 1 LV, HV and UMS charges'!$A$13:$A$44,0)),INDEX('Annex 4 LDNO charges'!$C$12:$C$202,MATCH($A36,'Annex 4 LDNO charges'!$A$12:$A$202,0)))</f>
        <v>0</v>
      </c>
      <c r="D36" s="182"/>
      <c r="E36" s="204">
        <v>0</v>
      </c>
    </row>
    <row r="37" spans="1:5" ht="27.75" customHeight="1" x14ac:dyDescent="0.25">
      <c r="A37" s="170" t="s">
        <v>589</v>
      </c>
      <c r="B37" s="197" t="str">
        <f>IFERROR(INDEX('Annex 1 LV, HV and UMS charges'!$B$13:$B$44,MATCH($A37,'Annex 1 LV, HV and UMS charges'!$A$13:$A$44,0)),IF(INDEX('Annex 4 LDNO charges'!$B$12:$B$202,MATCH($A37,'Annex 4 LDNO charges'!$A$12:$A$202,0))=0,"",INDEX('Annex 4 LDNO charges'!$B$12:$B$202,MATCH($A37,'Annex 4 LDNO charges'!$A$12:$A$202,0))))</f>
        <v>C61</v>
      </c>
      <c r="C37" s="198" t="str">
        <f>IFERROR(INDEX('Annex 1 LV, HV and UMS charges'!$C$13:$C$44,MATCH($A37,'Annex 1 LV, HV and UMS charges'!$A$13:$A$44,0)),INDEX('Annex 4 LDNO charges'!$C$12:$C$202,MATCH($A37,'Annex 4 LDNO charges'!$A$12:$A$202,0)))</f>
        <v>0, 1, 2</v>
      </c>
      <c r="D37" s="204">
        <v>0</v>
      </c>
      <c r="E37" s="204">
        <v>0</v>
      </c>
    </row>
    <row r="38" spans="1:5" ht="27.75" customHeight="1" x14ac:dyDescent="0.25">
      <c r="A38" s="166" t="s">
        <v>590</v>
      </c>
      <c r="B38" s="197" t="str">
        <f>IFERROR(INDEX('Annex 1 LV, HV and UMS charges'!$B$13:$B$44,MATCH($A38,'Annex 1 LV, HV and UMS charges'!$A$13:$A$44,0)),IF(INDEX('Annex 4 LDNO charges'!$B$12:$B$202,MATCH($A38,'Annex 4 LDNO charges'!$A$12:$A$202,0))=0,"",INDEX('Annex 4 LDNO charges'!$B$12:$B$202,MATCH($A38,'Annex 4 LDNO charges'!$A$12:$A$202,0))))</f>
        <v>C64</v>
      </c>
      <c r="C38" s="198" t="str">
        <f>IFERROR(INDEX('Annex 1 LV, HV and UMS charges'!$C$13:$C$44,MATCH($A38,'Annex 1 LV, HV and UMS charges'!$A$13:$A$44,0)),INDEX('Annex 4 LDNO charges'!$C$12:$C$202,MATCH($A38,'Annex 4 LDNO charges'!$A$12:$A$202,0)))</f>
        <v>0, 3, 4, 5-8</v>
      </c>
      <c r="D38" s="182"/>
      <c r="E38" s="204">
        <v>0</v>
      </c>
    </row>
    <row r="39" spans="1:5" ht="27.75" customHeight="1" x14ac:dyDescent="0.25">
      <c r="A39" s="166" t="s">
        <v>591</v>
      </c>
      <c r="B39" s="197" t="str">
        <f>IFERROR(INDEX('Annex 1 LV, HV and UMS charges'!$B$13:$B$44,MATCH($A39,'Annex 1 LV, HV and UMS charges'!$A$13:$A$44,0)),IF(INDEX('Annex 4 LDNO charges'!$B$12:$B$202,MATCH($A39,'Annex 4 LDNO charges'!$A$12:$A$202,0))=0,"",INDEX('Annex 4 LDNO charges'!$B$12:$B$202,MATCH($A39,'Annex 4 LDNO charges'!$A$12:$A$202,0))))</f>
        <v>61C, 6C1</v>
      </c>
      <c r="C39" s="198" t="str">
        <f>IFERROR(INDEX('Annex 1 LV, HV and UMS charges'!$C$13:$C$44,MATCH($A39,'Annex 1 LV, HV and UMS charges'!$A$13:$A$44,0)),INDEX('Annex 4 LDNO charges'!$C$12:$C$202,MATCH($A39,'Annex 4 LDNO charges'!$A$12:$A$202,0)))</f>
        <v>0, 3, 4, 5-8</v>
      </c>
      <c r="D39" s="182"/>
      <c r="E39" s="204">
        <v>0</v>
      </c>
    </row>
    <row r="40" spans="1:5" ht="27.75" customHeight="1" x14ac:dyDescent="0.25">
      <c r="A40" s="166" t="s">
        <v>592</v>
      </c>
      <c r="B40" s="197" t="str">
        <f>IFERROR(INDEX('Annex 1 LV, HV and UMS charges'!$B$13:$B$44,MATCH($A40,'Annex 1 LV, HV and UMS charges'!$A$13:$A$44,0)),IF(INDEX('Annex 4 LDNO charges'!$B$12:$B$202,MATCH($A40,'Annex 4 LDNO charges'!$A$12:$A$202,0))=0,"",INDEX('Annex 4 LDNO charges'!$B$12:$B$202,MATCH($A40,'Annex 4 LDNO charges'!$A$12:$A$202,0))))</f>
        <v>62C, 6C2</v>
      </c>
      <c r="C40" s="198" t="str">
        <f>IFERROR(INDEX('Annex 1 LV, HV and UMS charges'!$C$13:$C$44,MATCH($A40,'Annex 1 LV, HV and UMS charges'!$A$13:$A$44,0)),INDEX('Annex 4 LDNO charges'!$C$12:$C$202,MATCH($A40,'Annex 4 LDNO charges'!$A$12:$A$202,0)))</f>
        <v>0, 3, 4, 5-8</v>
      </c>
      <c r="D40" s="182"/>
      <c r="E40" s="204">
        <v>0</v>
      </c>
    </row>
    <row r="41" spans="1:5" ht="27.75" customHeight="1" x14ac:dyDescent="0.25">
      <c r="A41" s="166" t="s">
        <v>593</v>
      </c>
      <c r="B41" s="197" t="str">
        <f>IFERROR(INDEX('Annex 1 LV, HV and UMS charges'!$B$13:$B$44,MATCH($A41,'Annex 1 LV, HV and UMS charges'!$A$13:$A$44,0)),IF(INDEX('Annex 4 LDNO charges'!$B$12:$B$202,MATCH($A41,'Annex 4 LDNO charges'!$A$12:$A$202,0))=0,"",INDEX('Annex 4 LDNO charges'!$B$12:$B$202,MATCH($A41,'Annex 4 LDNO charges'!$A$12:$A$202,0))))</f>
        <v>63C, 6C3</v>
      </c>
      <c r="C41" s="198" t="str">
        <f>IFERROR(INDEX('Annex 1 LV, HV and UMS charges'!$C$13:$C$44,MATCH($A41,'Annex 1 LV, HV and UMS charges'!$A$13:$A$44,0)),INDEX('Annex 4 LDNO charges'!$C$12:$C$202,MATCH($A41,'Annex 4 LDNO charges'!$A$12:$A$202,0)))</f>
        <v>0, 3, 4, 5-8</v>
      </c>
      <c r="D41" s="182"/>
      <c r="E41" s="204">
        <v>0</v>
      </c>
    </row>
    <row r="42" spans="1:5" ht="27.75" customHeight="1" x14ac:dyDescent="0.25">
      <c r="A42" s="166" t="s">
        <v>594</v>
      </c>
      <c r="B42" s="197" t="str">
        <f>IFERROR(INDEX('Annex 1 LV, HV and UMS charges'!$B$13:$B$44,MATCH($A42,'Annex 1 LV, HV and UMS charges'!$A$13:$A$44,0)),IF(INDEX('Annex 4 LDNO charges'!$B$12:$B$202,MATCH($A42,'Annex 4 LDNO charges'!$A$12:$A$202,0))=0,"",INDEX('Annex 4 LDNO charges'!$B$12:$B$202,MATCH($A42,'Annex 4 LDNO charges'!$A$12:$A$202,0))))</f>
        <v>64C, 6C4</v>
      </c>
      <c r="C42" s="198" t="str">
        <f>IFERROR(INDEX('Annex 1 LV, HV and UMS charges'!$C$13:$C$44,MATCH($A42,'Annex 1 LV, HV and UMS charges'!$A$13:$A$44,0)),INDEX('Annex 4 LDNO charges'!$C$12:$C$202,MATCH($A42,'Annex 4 LDNO charges'!$A$12:$A$202,0)))</f>
        <v>0, 3, 4, 5-8</v>
      </c>
      <c r="D42" s="182"/>
      <c r="E42" s="204">
        <v>0</v>
      </c>
    </row>
    <row r="43" spans="1:5" ht="27.75" customHeight="1" x14ac:dyDescent="0.25">
      <c r="A43" s="166" t="s">
        <v>470</v>
      </c>
      <c r="B43" s="197" t="str">
        <f>IFERROR(INDEX('Annex 1 LV, HV and UMS charges'!$B$13:$B$44,MATCH($A43,'Annex 1 LV, HV and UMS charges'!$A$13:$A$44,0)),IF(INDEX('Annex 4 LDNO charges'!$B$12:$B$202,MATCH($A43,'Annex 4 LDNO charges'!$A$12:$A$202,0))=0,"",INDEX('Annex 4 LDNO charges'!$B$12:$B$202,MATCH($A43,'Annex 4 LDNO charges'!$A$12:$A$202,0))))</f>
        <v>C86</v>
      </c>
      <c r="C43" s="198">
        <f>IFERROR(INDEX('Annex 1 LV, HV and UMS charges'!$C$13:$C$44,MATCH($A43,'Annex 1 LV, HV and UMS charges'!$A$13:$A$44,0)),INDEX('Annex 4 LDNO charges'!$C$12:$C$202,MATCH($A43,'Annex 4 LDNO charges'!$A$12:$A$202,0)))</f>
        <v>0</v>
      </c>
      <c r="D43" s="182"/>
      <c r="E43" s="204">
        <v>0</v>
      </c>
    </row>
    <row r="44" spans="1:5" ht="27.75" customHeight="1" x14ac:dyDescent="0.25">
      <c r="A44" s="166" t="s">
        <v>471</v>
      </c>
      <c r="B44" s="197" t="str">
        <f>IFERROR(INDEX('Annex 1 LV, HV and UMS charges'!$B$13:$B$44,MATCH($A44,'Annex 1 LV, HV and UMS charges'!$A$13:$A$44,0)),IF(INDEX('Annex 4 LDNO charges'!$B$12:$B$202,MATCH($A44,'Annex 4 LDNO charges'!$A$12:$A$202,0))=0,"",INDEX('Annex 4 LDNO charges'!$B$12:$B$202,MATCH($A44,'Annex 4 LDNO charges'!$A$12:$A$202,0))))</f>
        <v>71C</v>
      </c>
      <c r="C44" s="198">
        <f>IFERROR(INDEX('Annex 1 LV, HV and UMS charges'!$C$13:$C$44,MATCH($A44,'Annex 1 LV, HV and UMS charges'!$A$13:$A$44,0)),INDEX('Annex 4 LDNO charges'!$C$12:$C$202,MATCH($A44,'Annex 4 LDNO charges'!$A$12:$A$202,0)))</f>
        <v>0</v>
      </c>
      <c r="D44" s="182"/>
      <c r="E44" s="204">
        <v>0</v>
      </c>
    </row>
    <row r="45" spans="1:5" ht="27.75" customHeight="1" x14ac:dyDescent="0.25">
      <c r="A45" s="166" t="s">
        <v>472</v>
      </c>
      <c r="B45" s="197" t="str">
        <f>IFERROR(INDEX('Annex 1 LV, HV and UMS charges'!$B$13:$B$44,MATCH($A45,'Annex 1 LV, HV and UMS charges'!$A$13:$A$44,0)),IF(INDEX('Annex 4 LDNO charges'!$B$12:$B$202,MATCH($A45,'Annex 4 LDNO charges'!$A$12:$A$202,0))=0,"",INDEX('Annex 4 LDNO charges'!$B$12:$B$202,MATCH($A45,'Annex 4 LDNO charges'!$A$12:$A$202,0))))</f>
        <v>72C</v>
      </c>
      <c r="C45" s="198">
        <f>IFERROR(INDEX('Annex 1 LV, HV and UMS charges'!$C$13:$C$44,MATCH($A45,'Annex 1 LV, HV and UMS charges'!$A$13:$A$44,0)),INDEX('Annex 4 LDNO charges'!$C$12:$C$202,MATCH($A45,'Annex 4 LDNO charges'!$A$12:$A$202,0)))</f>
        <v>0</v>
      </c>
      <c r="D45" s="182"/>
      <c r="E45" s="204">
        <v>0</v>
      </c>
    </row>
    <row r="46" spans="1:5" ht="27.75" customHeight="1" x14ac:dyDescent="0.25">
      <c r="A46" s="166" t="s">
        <v>473</v>
      </c>
      <c r="B46" s="197" t="str">
        <f>IFERROR(INDEX('Annex 1 LV, HV and UMS charges'!$B$13:$B$44,MATCH($A46,'Annex 1 LV, HV and UMS charges'!$A$13:$A$44,0)),IF(INDEX('Annex 4 LDNO charges'!$B$12:$B$202,MATCH($A46,'Annex 4 LDNO charges'!$A$12:$A$202,0))=0,"",INDEX('Annex 4 LDNO charges'!$B$12:$B$202,MATCH($A46,'Annex 4 LDNO charges'!$A$12:$A$202,0))))</f>
        <v>73C</v>
      </c>
      <c r="C46" s="198">
        <f>IFERROR(INDEX('Annex 1 LV, HV and UMS charges'!$C$13:$C$44,MATCH($A46,'Annex 1 LV, HV and UMS charges'!$A$13:$A$44,0)),INDEX('Annex 4 LDNO charges'!$C$12:$C$202,MATCH($A46,'Annex 4 LDNO charges'!$A$12:$A$202,0)))</f>
        <v>0</v>
      </c>
      <c r="D46" s="182"/>
      <c r="E46" s="204">
        <v>0</v>
      </c>
    </row>
    <row r="47" spans="1:5" ht="27.75" customHeight="1" x14ac:dyDescent="0.25">
      <c r="A47" s="166" t="s">
        <v>474</v>
      </c>
      <c r="B47" s="197" t="str">
        <f>IFERROR(INDEX('Annex 1 LV, HV and UMS charges'!$B$13:$B$44,MATCH($A47,'Annex 1 LV, HV and UMS charges'!$A$13:$A$44,0)),IF(INDEX('Annex 4 LDNO charges'!$B$12:$B$202,MATCH($A47,'Annex 4 LDNO charges'!$A$12:$A$202,0))=0,"",INDEX('Annex 4 LDNO charges'!$B$12:$B$202,MATCH($A47,'Annex 4 LDNO charges'!$A$12:$A$202,0))))</f>
        <v>74C</v>
      </c>
      <c r="C47" s="198">
        <f>IFERROR(INDEX('Annex 1 LV, HV and UMS charges'!$C$13:$C$44,MATCH($A47,'Annex 1 LV, HV and UMS charges'!$A$13:$A$44,0)),INDEX('Annex 4 LDNO charges'!$C$12:$C$202,MATCH($A47,'Annex 4 LDNO charges'!$A$12:$A$202,0)))</f>
        <v>0</v>
      </c>
      <c r="D47" s="182"/>
      <c r="E47" s="204">
        <v>0</v>
      </c>
    </row>
    <row r="48" spans="1:5" ht="27.75" customHeight="1" x14ac:dyDescent="0.25">
      <c r="A48" s="166" t="s">
        <v>475</v>
      </c>
      <c r="B48" s="197" t="str">
        <f>IFERROR(INDEX('Annex 1 LV, HV and UMS charges'!$B$13:$B$44,MATCH($A48,'Annex 1 LV, HV and UMS charges'!$A$13:$A$44,0)),IF(INDEX('Annex 4 LDNO charges'!$B$12:$B$202,MATCH($A48,'Annex 4 LDNO charges'!$A$12:$A$202,0))=0,"",INDEX('Annex 4 LDNO charges'!$B$12:$B$202,MATCH($A48,'Annex 4 LDNO charges'!$A$12:$A$202,0))))</f>
        <v>C85</v>
      </c>
      <c r="C48" s="198">
        <f>IFERROR(INDEX('Annex 1 LV, HV and UMS charges'!$C$13:$C$44,MATCH($A48,'Annex 1 LV, HV and UMS charges'!$A$13:$A$44,0)),INDEX('Annex 4 LDNO charges'!$C$12:$C$202,MATCH($A48,'Annex 4 LDNO charges'!$A$12:$A$202,0)))</f>
        <v>0</v>
      </c>
      <c r="D48" s="182"/>
      <c r="E48" s="204">
        <v>0</v>
      </c>
    </row>
    <row r="49" spans="1:5" ht="27.75" customHeight="1" x14ac:dyDescent="0.25">
      <c r="A49" s="166" t="s">
        <v>476</v>
      </c>
      <c r="B49" s="197" t="str">
        <f>IFERROR(INDEX('Annex 1 LV, HV and UMS charges'!$B$13:$B$44,MATCH($A49,'Annex 1 LV, HV and UMS charges'!$A$13:$A$44,0)),IF(INDEX('Annex 4 LDNO charges'!$B$12:$B$202,MATCH($A49,'Annex 4 LDNO charges'!$A$12:$A$202,0))=0,"",INDEX('Annex 4 LDNO charges'!$B$12:$B$202,MATCH($A49,'Annex 4 LDNO charges'!$A$12:$A$202,0))))</f>
        <v>Y1C</v>
      </c>
      <c r="C49" s="198">
        <f>IFERROR(INDEX('Annex 1 LV, HV and UMS charges'!$C$13:$C$44,MATCH($A49,'Annex 1 LV, HV and UMS charges'!$A$13:$A$44,0)),INDEX('Annex 4 LDNO charges'!$C$12:$C$202,MATCH($A49,'Annex 4 LDNO charges'!$A$12:$A$202,0)))</f>
        <v>0</v>
      </c>
      <c r="D49" s="182"/>
      <c r="E49" s="204">
        <v>0</v>
      </c>
    </row>
    <row r="50" spans="1:5" ht="27.75" customHeight="1" x14ac:dyDescent="0.25">
      <c r="A50" s="166" t="s">
        <v>477</v>
      </c>
      <c r="B50" s="197" t="str">
        <f>IFERROR(INDEX('Annex 1 LV, HV and UMS charges'!$B$13:$B$44,MATCH($A50,'Annex 1 LV, HV and UMS charges'!$A$13:$A$44,0)),IF(INDEX('Annex 4 LDNO charges'!$B$12:$B$202,MATCH($A50,'Annex 4 LDNO charges'!$A$12:$A$202,0))=0,"",INDEX('Annex 4 LDNO charges'!$B$12:$B$202,MATCH($A50,'Annex 4 LDNO charges'!$A$12:$A$202,0))))</f>
        <v>Y2C</v>
      </c>
      <c r="C50" s="198">
        <f>IFERROR(INDEX('Annex 1 LV, HV and UMS charges'!$C$13:$C$44,MATCH($A50,'Annex 1 LV, HV and UMS charges'!$A$13:$A$44,0)),INDEX('Annex 4 LDNO charges'!$C$12:$C$202,MATCH($A50,'Annex 4 LDNO charges'!$A$12:$A$202,0)))</f>
        <v>0</v>
      </c>
      <c r="D50" s="182"/>
      <c r="E50" s="204">
        <v>0</v>
      </c>
    </row>
    <row r="51" spans="1:5" ht="27.75" customHeight="1" x14ac:dyDescent="0.25">
      <c r="A51" s="166" t="s">
        <v>478</v>
      </c>
      <c r="B51" s="197" t="str">
        <f>IFERROR(INDEX('Annex 1 LV, HV and UMS charges'!$B$13:$B$44,MATCH($A51,'Annex 1 LV, HV and UMS charges'!$A$13:$A$44,0)),IF(INDEX('Annex 4 LDNO charges'!$B$12:$B$202,MATCH($A51,'Annex 4 LDNO charges'!$A$12:$A$202,0))=0,"",INDEX('Annex 4 LDNO charges'!$B$12:$B$202,MATCH($A51,'Annex 4 LDNO charges'!$A$12:$A$202,0))))</f>
        <v>Y3C</v>
      </c>
      <c r="C51" s="198">
        <f>IFERROR(INDEX('Annex 1 LV, HV and UMS charges'!$C$13:$C$44,MATCH($A51,'Annex 1 LV, HV and UMS charges'!$A$13:$A$44,0)),INDEX('Annex 4 LDNO charges'!$C$12:$C$202,MATCH($A51,'Annex 4 LDNO charges'!$A$12:$A$202,0)))</f>
        <v>0</v>
      </c>
      <c r="D51" s="182"/>
      <c r="E51" s="204">
        <v>0</v>
      </c>
    </row>
    <row r="52" spans="1:5" ht="27.75" customHeight="1" x14ac:dyDescent="0.25">
      <c r="A52" s="166" t="s">
        <v>479</v>
      </c>
      <c r="B52" s="197" t="str">
        <f>IFERROR(INDEX('Annex 1 LV, HV and UMS charges'!$B$13:$B$44,MATCH($A52,'Annex 1 LV, HV and UMS charges'!$A$13:$A$44,0)),IF(INDEX('Annex 4 LDNO charges'!$B$12:$B$202,MATCH($A52,'Annex 4 LDNO charges'!$A$12:$A$202,0))=0,"",INDEX('Annex 4 LDNO charges'!$B$12:$B$202,MATCH($A52,'Annex 4 LDNO charges'!$A$12:$A$202,0))))</f>
        <v>Y4C</v>
      </c>
      <c r="C52" s="198">
        <f>IFERROR(INDEX('Annex 1 LV, HV and UMS charges'!$C$13:$C$44,MATCH($A52,'Annex 1 LV, HV and UMS charges'!$A$13:$A$44,0)),INDEX('Annex 4 LDNO charges'!$C$12:$C$202,MATCH($A52,'Annex 4 LDNO charges'!$A$12:$A$202,0)))</f>
        <v>0</v>
      </c>
      <c r="D52" s="182"/>
      <c r="E52" s="204">
        <v>0</v>
      </c>
    </row>
    <row r="53" spans="1:5" ht="27.75" customHeight="1" x14ac:dyDescent="0.25">
      <c r="A53" s="166" t="s">
        <v>480</v>
      </c>
      <c r="B53" s="197" t="str">
        <f>IFERROR(INDEX('Annex 1 LV, HV and UMS charges'!$B$13:$B$44,MATCH($A53,'Annex 1 LV, HV and UMS charges'!$A$13:$A$44,0)),IF(INDEX('Annex 4 LDNO charges'!$B$12:$B$202,MATCH($A53,'Annex 4 LDNO charges'!$A$12:$A$202,0))=0,"",INDEX('Annex 4 LDNO charges'!$B$12:$B$202,MATCH($A53,'Annex 4 LDNO charges'!$A$12:$A$202,0))))</f>
        <v>C84</v>
      </c>
      <c r="C53" s="198">
        <f>IFERROR(INDEX('Annex 1 LV, HV and UMS charges'!$C$13:$C$44,MATCH($A53,'Annex 1 LV, HV and UMS charges'!$A$13:$A$44,0)),INDEX('Annex 4 LDNO charges'!$C$12:$C$202,MATCH($A53,'Annex 4 LDNO charges'!$A$12:$A$202,0)))</f>
        <v>0</v>
      </c>
      <c r="D53" s="182"/>
      <c r="E53" s="204">
        <v>0</v>
      </c>
    </row>
    <row r="54" spans="1:5" ht="27.75" customHeight="1" x14ac:dyDescent="0.25">
      <c r="A54" s="166" t="s">
        <v>481</v>
      </c>
      <c r="B54" s="197" t="str">
        <f>IFERROR(INDEX('Annex 1 LV, HV and UMS charges'!$B$13:$B$44,MATCH($A54,'Annex 1 LV, HV and UMS charges'!$A$13:$A$44,0)),IF(INDEX('Annex 4 LDNO charges'!$B$12:$B$202,MATCH($A54,'Annex 4 LDNO charges'!$A$12:$A$202,0))=0,"",INDEX('Annex 4 LDNO charges'!$B$12:$B$202,MATCH($A54,'Annex 4 LDNO charges'!$A$12:$A$202,0))))</f>
        <v>81C</v>
      </c>
      <c r="C54" s="198">
        <f>IFERROR(INDEX('Annex 1 LV, HV and UMS charges'!$C$13:$C$44,MATCH($A54,'Annex 1 LV, HV and UMS charges'!$A$13:$A$44,0)),INDEX('Annex 4 LDNO charges'!$C$12:$C$202,MATCH($A54,'Annex 4 LDNO charges'!$A$12:$A$202,0)))</f>
        <v>0</v>
      </c>
      <c r="D54" s="182"/>
      <c r="E54" s="204">
        <v>0</v>
      </c>
    </row>
    <row r="55" spans="1:5" ht="27.75" customHeight="1" x14ac:dyDescent="0.25">
      <c r="A55" s="166" t="s">
        <v>482</v>
      </c>
      <c r="B55" s="197" t="str">
        <f>IFERROR(INDEX('Annex 1 LV, HV and UMS charges'!$B$13:$B$44,MATCH($A55,'Annex 1 LV, HV and UMS charges'!$A$13:$A$44,0)),IF(INDEX('Annex 4 LDNO charges'!$B$12:$B$202,MATCH($A55,'Annex 4 LDNO charges'!$A$12:$A$202,0))=0,"",INDEX('Annex 4 LDNO charges'!$B$12:$B$202,MATCH($A55,'Annex 4 LDNO charges'!$A$12:$A$202,0))))</f>
        <v>82C</v>
      </c>
      <c r="C55" s="198">
        <f>IFERROR(INDEX('Annex 1 LV, HV and UMS charges'!$C$13:$C$44,MATCH($A55,'Annex 1 LV, HV and UMS charges'!$A$13:$A$44,0)),INDEX('Annex 4 LDNO charges'!$C$12:$C$202,MATCH($A55,'Annex 4 LDNO charges'!$A$12:$A$202,0)))</f>
        <v>0</v>
      </c>
      <c r="D55" s="182"/>
      <c r="E55" s="204">
        <v>0</v>
      </c>
    </row>
    <row r="56" spans="1:5" ht="27.75" customHeight="1" x14ac:dyDescent="0.25">
      <c r="A56" s="166" t="s">
        <v>483</v>
      </c>
      <c r="B56" s="197" t="str">
        <f>IFERROR(INDEX('Annex 1 LV, HV and UMS charges'!$B$13:$B$44,MATCH($A56,'Annex 1 LV, HV and UMS charges'!$A$13:$A$44,0)),IF(INDEX('Annex 4 LDNO charges'!$B$12:$B$202,MATCH($A56,'Annex 4 LDNO charges'!$A$12:$A$202,0))=0,"",INDEX('Annex 4 LDNO charges'!$B$12:$B$202,MATCH($A56,'Annex 4 LDNO charges'!$A$12:$A$202,0))))</f>
        <v>83C</v>
      </c>
      <c r="C56" s="198">
        <f>IFERROR(INDEX('Annex 1 LV, HV and UMS charges'!$C$13:$C$44,MATCH($A56,'Annex 1 LV, HV and UMS charges'!$A$13:$A$44,0)),INDEX('Annex 4 LDNO charges'!$C$12:$C$202,MATCH($A56,'Annex 4 LDNO charges'!$A$12:$A$202,0)))</f>
        <v>0</v>
      </c>
      <c r="D56" s="182"/>
      <c r="E56" s="204">
        <v>0</v>
      </c>
    </row>
    <row r="57" spans="1:5" ht="27.75" customHeight="1" x14ac:dyDescent="0.25">
      <c r="A57" s="166" t="s">
        <v>484</v>
      </c>
      <c r="B57" s="197" t="str">
        <f>IFERROR(INDEX('Annex 1 LV, HV and UMS charges'!$B$13:$B$44,MATCH($A57,'Annex 1 LV, HV and UMS charges'!$A$13:$A$44,0)),IF(INDEX('Annex 4 LDNO charges'!$B$12:$B$202,MATCH($A57,'Annex 4 LDNO charges'!$A$12:$A$202,0))=0,"",INDEX('Annex 4 LDNO charges'!$B$12:$B$202,MATCH($A57,'Annex 4 LDNO charges'!$A$12:$A$202,0))))</f>
        <v>84C</v>
      </c>
      <c r="C57" s="198">
        <f>IFERROR(INDEX('Annex 1 LV, HV and UMS charges'!$C$13:$C$44,MATCH($A57,'Annex 1 LV, HV and UMS charges'!$A$13:$A$44,0)),INDEX('Annex 4 LDNO charges'!$C$12:$C$202,MATCH($A57,'Annex 4 LDNO charges'!$A$12:$A$202,0)))</f>
        <v>0</v>
      </c>
      <c r="D57" s="182"/>
      <c r="E57" s="204">
        <v>0</v>
      </c>
    </row>
    <row r="58" spans="1:5" ht="27.75" customHeight="1" x14ac:dyDescent="0.25">
      <c r="A58" s="166" t="s">
        <v>595</v>
      </c>
      <c r="B58" s="197" t="str">
        <f>IFERROR(INDEX('Annex 1 LV, HV and UMS charges'!$B$13:$B$44,MATCH($A58,'Annex 1 LV, HV and UMS charges'!$A$13:$A$44,0)),IF(INDEX('Annex 4 LDNO charges'!$B$12:$B$202,MATCH($A58,'Annex 4 LDNO charges'!$A$12:$A$202,0))=0,"",INDEX('Annex 4 LDNO charges'!$B$12:$B$202,MATCH($A58,'Annex 4 LDNO charges'!$A$12:$A$202,0))))</f>
        <v/>
      </c>
      <c r="C58" s="198" t="str">
        <f>IFERROR(INDEX('Annex 1 LV, HV and UMS charges'!$C$13:$C$44,MATCH($A58,'Annex 1 LV, HV and UMS charges'!$A$13:$A$44,0)),INDEX('Annex 4 LDNO charges'!$C$12:$C$202,MATCH($A58,'Annex 4 LDNO charges'!$A$12:$A$202,0)))</f>
        <v>0, 1, 2</v>
      </c>
      <c r="D58" s="204">
        <v>0</v>
      </c>
      <c r="E58" s="204">
        <v>0</v>
      </c>
    </row>
    <row r="59" spans="1:5" ht="27.75" customHeight="1" x14ac:dyDescent="0.25">
      <c r="A59" s="166" t="s">
        <v>596</v>
      </c>
      <c r="B59" s="197" t="str">
        <f>IFERROR(INDEX('Annex 1 LV, HV and UMS charges'!$B$13:$B$44,MATCH($A59,'Annex 1 LV, HV and UMS charges'!$A$13:$A$44,0)),IF(INDEX('Annex 4 LDNO charges'!$B$12:$B$202,MATCH($A59,'Annex 4 LDNO charges'!$A$12:$A$202,0))=0,"",INDEX('Annex 4 LDNO charges'!$B$12:$B$202,MATCH($A59,'Annex 4 LDNO charges'!$A$12:$A$202,0))))</f>
        <v/>
      </c>
      <c r="C59" s="198" t="str">
        <f>IFERROR(INDEX('Annex 1 LV, HV and UMS charges'!$C$13:$C$44,MATCH($A59,'Annex 1 LV, HV and UMS charges'!$A$13:$A$44,0)),INDEX('Annex 4 LDNO charges'!$C$12:$C$202,MATCH($A59,'Annex 4 LDNO charges'!$A$12:$A$202,0)))</f>
        <v>0, 3, 4, 5-8</v>
      </c>
      <c r="D59" s="182"/>
      <c r="E59" s="204">
        <v>0</v>
      </c>
    </row>
    <row r="60" spans="1:5" ht="27.75" customHeight="1" x14ac:dyDescent="0.25">
      <c r="A60" s="166" t="s">
        <v>597</v>
      </c>
      <c r="B60" s="197" t="str">
        <f>IFERROR(INDEX('Annex 1 LV, HV and UMS charges'!$B$13:$B$44,MATCH($A60,'Annex 1 LV, HV and UMS charges'!$A$13:$A$44,0)),IF(INDEX('Annex 4 LDNO charges'!$B$12:$B$202,MATCH($A60,'Annex 4 LDNO charges'!$A$12:$A$202,0))=0,"",INDEX('Annex 4 LDNO charges'!$B$12:$B$202,MATCH($A60,'Annex 4 LDNO charges'!$A$12:$A$202,0))))</f>
        <v/>
      </c>
      <c r="C60" s="198" t="str">
        <f>IFERROR(INDEX('Annex 1 LV, HV and UMS charges'!$C$13:$C$44,MATCH($A60,'Annex 1 LV, HV and UMS charges'!$A$13:$A$44,0)),INDEX('Annex 4 LDNO charges'!$C$12:$C$202,MATCH($A60,'Annex 4 LDNO charges'!$A$12:$A$202,0)))</f>
        <v>0, 3, 4, 5-8</v>
      </c>
      <c r="D60" s="182"/>
      <c r="E60" s="204">
        <v>0</v>
      </c>
    </row>
    <row r="61" spans="1:5" ht="27.75" customHeight="1" x14ac:dyDescent="0.25">
      <c r="A61" s="166" t="s">
        <v>598</v>
      </c>
      <c r="B61" s="197" t="str">
        <f>IFERROR(INDEX('Annex 1 LV, HV and UMS charges'!$B$13:$B$44,MATCH($A61,'Annex 1 LV, HV and UMS charges'!$A$13:$A$44,0)),IF(INDEX('Annex 4 LDNO charges'!$B$12:$B$202,MATCH($A61,'Annex 4 LDNO charges'!$A$12:$A$202,0))=0,"",INDEX('Annex 4 LDNO charges'!$B$12:$B$202,MATCH($A61,'Annex 4 LDNO charges'!$A$12:$A$202,0))))</f>
        <v/>
      </c>
      <c r="C61" s="198" t="str">
        <f>IFERROR(INDEX('Annex 1 LV, HV and UMS charges'!$C$13:$C$44,MATCH($A61,'Annex 1 LV, HV and UMS charges'!$A$13:$A$44,0)),INDEX('Annex 4 LDNO charges'!$C$12:$C$202,MATCH($A61,'Annex 4 LDNO charges'!$A$12:$A$202,0)))</f>
        <v>0, 3, 4, 5-8</v>
      </c>
      <c r="D61" s="182"/>
      <c r="E61" s="204">
        <v>0</v>
      </c>
    </row>
    <row r="62" spans="1:5" ht="27.75" customHeight="1" x14ac:dyDescent="0.25">
      <c r="A62" s="166" t="s">
        <v>599</v>
      </c>
      <c r="B62" s="197" t="str">
        <f>IFERROR(INDEX('Annex 1 LV, HV and UMS charges'!$B$13:$B$44,MATCH($A62,'Annex 1 LV, HV and UMS charges'!$A$13:$A$44,0)),IF(INDEX('Annex 4 LDNO charges'!$B$12:$B$202,MATCH($A62,'Annex 4 LDNO charges'!$A$12:$A$202,0))=0,"",INDEX('Annex 4 LDNO charges'!$B$12:$B$202,MATCH($A62,'Annex 4 LDNO charges'!$A$12:$A$202,0))))</f>
        <v/>
      </c>
      <c r="C62" s="198" t="str">
        <f>IFERROR(INDEX('Annex 1 LV, HV and UMS charges'!$C$13:$C$44,MATCH($A62,'Annex 1 LV, HV and UMS charges'!$A$13:$A$44,0)),INDEX('Annex 4 LDNO charges'!$C$12:$C$202,MATCH($A62,'Annex 4 LDNO charges'!$A$12:$A$202,0)))</f>
        <v>0, 3, 4, 5-8</v>
      </c>
      <c r="D62" s="182"/>
      <c r="E62" s="204">
        <v>0</v>
      </c>
    </row>
    <row r="63" spans="1:5" ht="27.75" customHeight="1" x14ac:dyDescent="0.25">
      <c r="A63" s="166" t="s">
        <v>600</v>
      </c>
      <c r="B63" s="197" t="str">
        <f>IFERROR(INDEX('Annex 1 LV, HV and UMS charges'!$B$13:$B$44,MATCH($A63,'Annex 1 LV, HV and UMS charges'!$A$13:$A$44,0)),IF(INDEX('Annex 4 LDNO charges'!$B$12:$B$202,MATCH($A63,'Annex 4 LDNO charges'!$A$12:$A$202,0))=0,"",INDEX('Annex 4 LDNO charges'!$B$12:$B$202,MATCH($A63,'Annex 4 LDNO charges'!$A$12:$A$202,0))))</f>
        <v/>
      </c>
      <c r="C63" s="198" t="str">
        <f>IFERROR(INDEX('Annex 1 LV, HV and UMS charges'!$C$13:$C$44,MATCH($A63,'Annex 1 LV, HV and UMS charges'!$A$13:$A$44,0)),INDEX('Annex 4 LDNO charges'!$C$12:$C$202,MATCH($A63,'Annex 4 LDNO charges'!$A$12:$A$202,0)))</f>
        <v>0, 3, 4, 5-8</v>
      </c>
      <c r="D63" s="182"/>
      <c r="E63" s="204">
        <v>0</v>
      </c>
    </row>
    <row r="64" spans="1:5" ht="27.75" customHeight="1" x14ac:dyDescent="0.25">
      <c r="A64" s="166" t="s">
        <v>545</v>
      </c>
      <c r="B64" s="197" t="str">
        <f>IFERROR(INDEX('Annex 1 LV, HV and UMS charges'!$B$13:$B$44,MATCH($A64,'Annex 1 LV, HV and UMS charges'!$A$13:$A$44,0)),IF(INDEX('Annex 4 LDNO charges'!$B$12:$B$202,MATCH($A64,'Annex 4 LDNO charges'!$A$12:$A$202,0))=0,"",INDEX('Annex 4 LDNO charges'!$B$12:$B$202,MATCH($A64,'Annex 4 LDNO charges'!$A$12:$A$202,0))))</f>
        <v/>
      </c>
      <c r="C64" s="198">
        <f>IFERROR(INDEX('Annex 1 LV, HV and UMS charges'!$C$13:$C$44,MATCH($A64,'Annex 1 LV, HV and UMS charges'!$A$13:$A$44,0)),INDEX('Annex 4 LDNO charges'!$C$12:$C$202,MATCH($A64,'Annex 4 LDNO charges'!$A$12:$A$202,0)))</f>
        <v>0</v>
      </c>
      <c r="D64" s="182"/>
      <c r="E64" s="204">
        <v>0</v>
      </c>
    </row>
    <row r="65" spans="1:5" ht="27.75" customHeight="1" x14ac:dyDescent="0.25">
      <c r="A65" s="166" t="s">
        <v>546</v>
      </c>
      <c r="B65" s="197" t="str">
        <f>IFERROR(INDEX('Annex 1 LV, HV and UMS charges'!$B$13:$B$44,MATCH($A65,'Annex 1 LV, HV and UMS charges'!$A$13:$A$44,0)),IF(INDEX('Annex 4 LDNO charges'!$B$12:$B$202,MATCH($A65,'Annex 4 LDNO charges'!$A$12:$A$202,0))=0,"",INDEX('Annex 4 LDNO charges'!$B$12:$B$202,MATCH($A65,'Annex 4 LDNO charges'!$A$12:$A$202,0))))</f>
        <v/>
      </c>
      <c r="C65" s="198">
        <f>IFERROR(INDEX('Annex 1 LV, HV and UMS charges'!$C$13:$C$44,MATCH($A65,'Annex 1 LV, HV and UMS charges'!$A$13:$A$44,0)),INDEX('Annex 4 LDNO charges'!$C$12:$C$202,MATCH($A65,'Annex 4 LDNO charges'!$A$12:$A$202,0)))</f>
        <v>0</v>
      </c>
      <c r="D65" s="182"/>
      <c r="E65" s="204">
        <v>0</v>
      </c>
    </row>
    <row r="66" spans="1:5" ht="27.75" customHeight="1" x14ac:dyDescent="0.25">
      <c r="A66" s="166" t="s">
        <v>547</v>
      </c>
      <c r="B66" s="197" t="str">
        <f>IFERROR(INDEX('Annex 1 LV, HV and UMS charges'!$B$13:$B$44,MATCH($A66,'Annex 1 LV, HV and UMS charges'!$A$13:$A$44,0)),IF(INDEX('Annex 4 LDNO charges'!$B$12:$B$202,MATCH($A66,'Annex 4 LDNO charges'!$A$12:$A$202,0))=0,"",INDEX('Annex 4 LDNO charges'!$B$12:$B$202,MATCH($A66,'Annex 4 LDNO charges'!$A$12:$A$202,0))))</f>
        <v/>
      </c>
      <c r="C66" s="198">
        <f>IFERROR(INDEX('Annex 1 LV, HV and UMS charges'!$C$13:$C$44,MATCH($A66,'Annex 1 LV, HV and UMS charges'!$A$13:$A$44,0)),INDEX('Annex 4 LDNO charges'!$C$12:$C$202,MATCH($A66,'Annex 4 LDNO charges'!$A$12:$A$202,0)))</f>
        <v>0</v>
      </c>
      <c r="D66" s="182"/>
      <c r="E66" s="204">
        <v>0</v>
      </c>
    </row>
    <row r="67" spans="1:5" ht="27.75" customHeight="1" x14ac:dyDescent="0.25">
      <c r="A67" s="166" t="s">
        <v>548</v>
      </c>
      <c r="B67" s="197" t="str">
        <f>IFERROR(INDEX('Annex 1 LV, HV and UMS charges'!$B$13:$B$44,MATCH($A67,'Annex 1 LV, HV and UMS charges'!$A$13:$A$44,0)),IF(INDEX('Annex 4 LDNO charges'!$B$12:$B$202,MATCH($A67,'Annex 4 LDNO charges'!$A$12:$A$202,0))=0,"",INDEX('Annex 4 LDNO charges'!$B$12:$B$202,MATCH($A67,'Annex 4 LDNO charges'!$A$12:$A$202,0))))</f>
        <v/>
      </c>
      <c r="C67" s="198">
        <f>IFERROR(INDEX('Annex 1 LV, HV and UMS charges'!$C$13:$C$44,MATCH($A67,'Annex 1 LV, HV and UMS charges'!$A$13:$A$44,0)),INDEX('Annex 4 LDNO charges'!$C$12:$C$202,MATCH($A67,'Annex 4 LDNO charges'!$A$12:$A$202,0)))</f>
        <v>0</v>
      </c>
      <c r="D67" s="182"/>
      <c r="E67" s="204">
        <v>0</v>
      </c>
    </row>
    <row r="68" spans="1:5" ht="27.75" customHeight="1" x14ac:dyDescent="0.25">
      <c r="A68" s="166" t="s">
        <v>549</v>
      </c>
      <c r="B68" s="197" t="str">
        <f>IFERROR(INDEX('Annex 1 LV, HV and UMS charges'!$B$13:$B$44,MATCH($A68,'Annex 1 LV, HV and UMS charges'!$A$13:$A$44,0)),IF(INDEX('Annex 4 LDNO charges'!$B$12:$B$202,MATCH($A68,'Annex 4 LDNO charges'!$A$12:$A$202,0))=0,"",INDEX('Annex 4 LDNO charges'!$B$12:$B$202,MATCH($A68,'Annex 4 LDNO charges'!$A$12:$A$202,0))))</f>
        <v/>
      </c>
      <c r="C68" s="198">
        <f>IFERROR(INDEX('Annex 1 LV, HV and UMS charges'!$C$13:$C$44,MATCH($A68,'Annex 1 LV, HV and UMS charges'!$A$13:$A$44,0)),INDEX('Annex 4 LDNO charges'!$C$12:$C$202,MATCH($A68,'Annex 4 LDNO charges'!$A$12:$A$202,0)))</f>
        <v>0</v>
      </c>
      <c r="D68" s="182"/>
      <c r="E68" s="204">
        <v>0</v>
      </c>
    </row>
    <row r="69" spans="1:5" ht="27.75" customHeight="1" x14ac:dyDescent="0.25">
      <c r="A69" s="166" t="s">
        <v>550</v>
      </c>
      <c r="B69" s="197" t="str">
        <f>IFERROR(INDEX('Annex 1 LV, HV and UMS charges'!$B$13:$B$44,MATCH($A69,'Annex 1 LV, HV and UMS charges'!$A$13:$A$44,0)),IF(INDEX('Annex 4 LDNO charges'!$B$12:$B$202,MATCH($A69,'Annex 4 LDNO charges'!$A$12:$A$202,0))=0,"",INDEX('Annex 4 LDNO charges'!$B$12:$B$202,MATCH($A69,'Annex 4 LDNO charges'!$A$12:$A$202,0))))</f>
        <v/>
      </c>
      <c r="C69" s="198">
        <f>IFERROR(INDEX('Annex 1 LV, HV and UMS charges'!$C$13:$C$44,MATCH($A69,'Annex 1 LV, HV and UMS charges'!$A$13:$A$44,0)),INDEX('Annex 4 LDNO charges'!$C$12:$C$202,MATCH($A69,'Annex 4 LDNO charges'!$A$12:$A$202,0)))</f>
        <v>0</v>
      </c>
      <c r="D69" s="182"/>
      <c r="E69" s="204">
        <v>0</v>
      </c>
    </row>
    <row r="70" spans="1:5" ht="27.75" customHeight="1" x14ac:dyDescent="0.25">
      <c r="A70" s="166" t="s">
        <v>551</v>
      </c>
      <c r="B70" s="197" t="str">
        <f>IFERROR(INDEX('Annex 1 LV, HV and UMS charges'!$B$13:$B$44,MATCH($A70,'Annex 1 LV, HV and UMS charges'!$A$13:$A$44,0)),IF(INDEX('Annex 4 LDNO charges'!$B$12:$B$202,MATCH($A70,'Annex 4 LDNO charges'!$A$12:$A$202,0))=0,"",INDEX('Annex 4 LDNO charges'!$B$12:$B$202,MATCH($A70,'Annex 4 LDNO charges'!$A$12:$A$202,0))))</f>
        <v/>
      </c>
      <c r="C70" s="198">
        <f>IFERROR(INDEX('Annex 1 LV, HV and UMS charges'!$C$13:$C$44,MATCH($A70,'Annex 1 LV, HV and UMS charges'!$A$13:$A$44,0)),INDEX('Annex 4 LDNO charges'!$C$12:$C$202,MATCH($A70,'Annex 4 LDNO charges'!$A$12:$A$202,0)))</f>
        <v>0</v>
      </c>
      <c r="D70" s="182"/>
      <c r="E70" s="204">
        <v>0</v>
      </c>
    </row>
    <row r="71" spans="1:5" ht="27.75" customHeight="1" x14ac:dyDescent="0.25">
      <c r="A71" s="166" t="s">
        <v>552</v>
      </c>
      <c r="B71" s="197" t="str">
        <f>IFERROR(INDEX('Annex 1 LV, HV and UMS charges'!$B$13:$B$44,MATCH($A71,'Annex 1 LV, HV and UMS charges'!$A$13:$A$44,0)),IF(INDEX('Annex 4 LDNO charges'!$B$12:$B$202,MATCH($A71,'Annex 4 LDNO charges'!$A$12:$A$202,0))=0,"",INDEX('Annex 4 LDNO charges'!$B$12:$B$202,MATCH($A71,'Annex 4 LDNO charges'!$A$12:$A$202,0))))</f>
        <v/>
      </c>
      <c r="C71" s="198">
        <f>IFERROR(INDEX('Annex 1 LV, HV and UMS charges'!$C$13:$C$44,MATCH($A71,'Annex 1 LV, HV and UMS charges'!$A$13:$A$44,0)),INDEX('Annex 4 LDNO charges'!$C$12:$C$202,MATCH($A71,'Annex 4 LDNO charges'!$A$12:$A$202,0)))</f>
        <v>0</v>
      </c>
      <c r="D71" s="182"/>
      <c r="E71" s="204">
        <v>0</v>
      </c>
    </row>
    <row r="72" spans="1:5" ht="27.75" customHeight="1" x14ac:dyDescent="0.25">
      <c r="A72" s="166" t="s">
        <v>553</v>
      </c>
      <c r="B72" s="197" t="str">
        <f>IFERROR(INDEX('Annex 1 LV, HV and UMS charges'!$B$13:$B$44,MATCH($A72,'Annex 1 LV, HV and UMS charges'!$A$13:$A$44,0)),IF(INDEX('Annex 4 LDNO charges'!$B$12:$B$202,MATCH($A72,'Annex 4 LDNO charges'!$A$12:$A$202,0))=0,"",INDEX('Annex 4 LDNO charges'!$B$12:$B$202,MATCH($A72,'Annex 4 LDNO charges'!$A$12:$A$202,0))))</f>
        <v/>
      </c>
      <c r="C72" s="198">
        <f>IFERROR(INDEX('Annex 1 LV, HV and UMS charges'!$C$13:$C$44,MATCH($A72,'Annex 1 LV, HV and UMS charges'!$A$13:$A$44,0)),INDEX('Annex 4 LDNO charges'!$C$12:$C$202,MATCH($A72,'Annex 4 LDNO charges'!$A$12:$A$202,0)))</f>
        <v>0</v>
      </c>
      <c r="D72" s="182"/>
      <c r="E72" s="204">
        <v>0</v>
      </c>
    </row>
    <row r="73" spans="1:5" ht="27.75" customHeight="1" x14ac:dyDescent="0.25">
      <c r="A73" s="166" t="s">
        <v>554</v>
      </c>
      <c r="B73" s="197" t="str">
        <f>IFERROR(INDEX('Annex 1 LV, HV and UMS charges'!$B$13:$B$44,MATCH($A73,'Annex 1 LV, HV and UMS charges'!$A$13:$A$44,0)),IF(INDEX('Annex 4 LDNO charges'!$B$12:$B$202,MATCH($A73,'Annex 4 LDNO charges'!$A$12:$A$202,0))=0,"",INDEX('Annex 4 LDNO charges'!$B$12:$B$202,MATCH($A73,'Annex 4 LDNO charges'!$A$12:$A$202,0))))</f>
        <v/>
      </c>
      <c r="C73" s="198">
        <f>IFERROR(INDEX('Annex 1 LV, HV and UMS charges'!$C$13:$C$44,MATCH($A73,'Annex 1 LV, HV and UMS charges'!$A$13:$A$44,0)),INDEX('Annex 4 LDNO charges'!$C$12:$C$202,MATCH($A73,'Annex 4 LDNO charges'!$A$12:$A$202,0)))</f>
        <v>0</v>
      </c>
      <c r="D73" s="182"/>
      <c r="E73" s="204">
        <v>0</v>
      </c>
    </row>
    <row r="74" spans="1:5" ht="27.75" customHeight="1" x14ac:dyDescent="0.25">
      <c r="A74" s="166" t="s">
        <v>555</v>
      </c>
      <c r="B74" s="197" t="str">
        <f>IFERROR(INDEX('Annex 1 LV, HV and UMS charges'!$B$13:$B$44,MATCH($A74,'Annex 1 LV, HV and UMS charges'!$A$13:$A$44,0)),IF(INDEX('Annex 4 LDNO charges'!$B$12:$B$202,MATCH($A74,'Annex 4 LDNO charges'!$A$12:$A$202,0))=0,"",INDEX('Annex 4 LDNO charges'!$B$12:$B$202,MATCH($A74,'Annex 4 LDNO charges'!$A$12:$A$202,0))))</f>
        <v/>
      </c>
      <c r="C74" s="198">
        <f>IFERROR(INDEX('Annex 1 LV, HV and UMS charges'!$C$13:$C$44,MATCH($A74,'Annex 1 LV, HV and UMS charges'!$A$13:$A$44,0)),INDEX('Annex 4 LDNO charges'!$C$12:$C$202,MATCH($A74,'Annex 4 LDNO charges'!$A$12:$A$202,0)))</f>
        <v>0</v>
      </c>
      <c r="D74" s="182"/>
      <c r="E74" s="204">
        <v>0</v>
      </c>
    </row>
    <row r="75" spans="1:5" ht="27.75" customHeight="1" x14ac:dyDescent="0.25">
      <c r="A75" s="166" t="s">
        <v>556</v>
      </c>
      <c r="B75" s="197" t="str">
        <f>IFERROR(INDEX('Annex 1 LV, HV and UMS charges'!$B$13:$B$44,MATCH($A75,'Annex 1 LV, HV and UMS charges'!$A$13:$A$44,0)),IF(INDEX('Annex 4 LDNO charges'!$B$12:$B$202,MATCH($A75,'Annex 4 LDNO charges'!$A$12:$A$202,0))=0,"",INDEX('Annex 4 LDNO charges'!$B$12:$B$202,MATCH($A75,'Annex 4 LDNO charges'!$A$12:$A$202,0))))</f>
        <v/>
      </c>
      <c r="C75" s="198">
        <f>IFERROR(INDEX('Annex 1 LV, HV and UMS charges'!$C$13:$C$44,MATCH($A75,'Annex 1 LV, HV and UMS charges'!$A$13:$A$44,0)),INDEX('Annex 4 LDNO charges'!$C$12:$C$202,MATCH($A75,'Annex 4 LDNO charges'!$A$12:$A$202,0)))</f>
        <v>0</v>
      </c>
      <c r="D75" s="182"/>
      <c r="E75" s="204">
        <v>0</v>
      </c>
    </row>
    <row r="76" spans="1:5" ht="27.75" customHeight="1" x14ac:dyDescent="0.25">
      <c r="A76" s="166" t="s">
        <v>557</v>
      </c>
      <c r="B76" s="197" t="str">
        <f>IFERROR(INDEX('Annex 1 LV, HV and UMS charges'!$B$13:$B$44,MATCH($A76,'Annex 1 LV, HV and UMS charges'!$A$13:$A$44,0)),IF(INDEX('Annex 4 LDNO charges'!$B$12:$B$202,MATCH($A76,'Annex 4 LDNO charges'!$A$12:$A$202,0))=0,"",INDEX('Annex 4 LDNO charges'!$B$12:$B$202,MATCH($A76,'Annex 4 LDNO charges'!$A$12:$A$202,0))))</f>
        <v/>
      </c>
      <c r="C76" s="198">
        <f>IFERROR(INDEX('Annex 1 LV, HV and UMS charges'!$C$13:$C$44,MATCH($A76,'Annex 1 LV, HV and UMS charges'!$A$13:$A$44,0)),INDEX('Annex 4 LDNO charges'!$C$12:$C$202,MATCH($A76,'Annex 4 LDNO charges'!$A$12:$A$202,0)))</f>
        <v>0</v>
      </c>
      <c r="D76" s="182"/>
      <c r="E76" s="204">
        <v>0</v>
      </c>
    </row>
    <row r="77" spans="1:5" ht="27.75" customHeight="1" x14ac:dyDescent="0.25">
      <c r="A77" s="166" t="s">
        <v>558</v>
      </c>
      <c r="B77" s="197" t="str">
        <f>IFERROR(INDEX('Annex 1 LV, HV and UMS charges'!$B$13:$B$44,MATCH($A77,'Annex 1 LV, HV and UMS charges'!$A$13:$A$44,0)),IF(INDEX('Annex 4 LDNO charges'!$B$12:$B$202,MATCH($A77,'Annex 4 LDNO charges'!$A$12:$A$202,0))=0,"",INDEX('Annex 4 LDNO charges'!$B$12:$B$202,MATCH($A77,'Annex 4 LDNO charges'!$A$12:$A$202,0))))</f>
        <v/>
      </c>
      <c r="C77" s="198">
        <f>IFERROR(INDEX('Annex 1 LV, HV and UMS charges'!$C$13:$C$44,MATCH($A77,'Annex 1 LV, HV and UMS charges'!$A$13:$A$44,0)),INDEX('Annex 4 LDNO charges'!$C$12:$C$202,MATCH($A77,'Annex 4 LDNO charges'!$A$12:$A$202,0)))</f>
        <v>0</v>
      </c>
      <c r="D77" s="182"/>
      <c r="E77" s="204">
        <v>0</v>
      </c>
    </row>
    <row r="78" spans="1:5" ht="27.75" customHeight="1" x14ac:dyDescent="0.25">
      <c r="A78" s="166" t="s">
        <v>559</v>
      </c>
      <c r="B78" s="197" t="str">
        <f>IFERROR(INDEX('Annex 1 LV, HV and UMS charges'!$B$13:$B$44,MATCH($A78,'Annex 1 LV, HV and UMS charges'!$A$13:$A$44,0)),IF(INDEX('Annex 4 LDNO charges'!$B$12:$B$202,MATCH($A78,'Annex 4 LDNO charges'!$A$12:$A$202,0))=0,"",INDEX('Annex 4 LDNO charges'!$B$12:$B$202,MATCH($A78,'Annex 4 LDNO charges'!$A$12:$A$202,0))))</f>
        <v/>
      </c>
      <c r="C78" s="198">
        <f>IFERROR(INDEX('Annex 1 LV, HV and UMS charges'!$C$13:$C$44,MATCH($A78,'Annex 1 LV, HV and UMS charges'!$A$13:$A$44,0)),INDEX('Annex 4 LDNO charges'!$C$12:$C$202,MATCH($A78,'Annex 4 LDNO charges'!$A$12:$A$202,0)))</f>
        <v>0</v>
      </c>
      <c r="D78" s="182"/>
      <c r="E78" s="204">
        <v>0</v>
      </c>
    </row>
    <row r="79" spans="1:5" ht="27.75" customHeight="1" x14ac:dyDescent="0.25">
      <c r="A79" s="166" t="s">
        <v>601</v>
      </c>
      <c r="B79" s="197" t="str">
        <f>IFERROR(INDEX('Annex 1 LV, HV and UMS charges'!$B$13:$B$44,MATCH($A79,'Annex 1 LV, HV and UMS charges'!$A$13:$A$44,0)),IF(INDEX('Annex 4 LDNO charges'!$B$12:$B$202,MATCH($A79,'Annex 4 LDNO charges'!$A$12:$A$202,0))=0,"",INDEX('Annex 4 LDNO charges'!$B$12:$B$202,MATCH($A79,'Annex 4 LDNO charges'!$A$12:$A$202,0))))</f>
        <v>C31</v>
      </c>
      <c r="C79" s="198" t="str">
        <f>IFERROR(INDEX('Annex 1 LV, HV and UMS charges'!$C$13:$C$44,MATCH($A79,'Annex 1 LV, HV and UMS charges'!$A$13:$A$44,0)),INDEX('Annex 4 LDNO charges'!$C$12:$C$202,MATCH($A79,'Annex 4 LDNO charges'!$A$12:$A$202,0)))</f>
        <v>0, 1, 2</v>
      </c>
      <c r="D79" s="204">
        <v>0</v>
      </c>
      <c r="E79" s="204">
        <v>0</v>
      </c>
    </row>
    <row r="80" spans="1:5" ht="27.75" customHeight="1" x14ac:dyDescent="0.25">
      <c r="A80" s="166" t="s">
        <v>602</v>
      </c>
      <c r="B80" s="197" t="str">
        <f>IFERROR(INDEX('Annex 1 LV, HV and UMS charges'!$B$13:$B$44,MATCH($A80,'Annex 1 LV, HV and UMS charges'!$A$13:$A$44,0)),IF(INDEX('Annex 4 LDNO charges'!$B$12:$B$202,MATCH($A80,'Annex 4 LDNO charges'!$A$12:$A$202,0))=0,"",INDEX('Annex 4 LDNO charges'!$B$12:$B$202,MATCH($A80,'Annex 4 LDNO charges'!$A$12:$A$202,0))))</f>
        <v>C34</v>
      </c>
      <c r="C80" s="198" t="str">
        <f>IFERROR(INDEX('Annex 1 LV, HV and UMS charges'!$C$13:$C$44,MATCH($A80,'Annex 1 LV, HV and UMS charges'!$A$13:$A$44,0)),INDEX('Annex 4 LDNO charges'!$C$12:$C$202,MATCH($A80,'Annex 4 LDNO charges'!$A$12:$A$202,0)))</f>
        <v>0, 3, 4, 5-8</v>
      </c>
      <c r="D80" s="182"/>
      <c r="E80" s="204">
        <v>0</v>
      </c>
    </row>
    <row r="81" spans="1:5" ht="27.75" customHeight="1" x14ac:dyDescent="0.25">
      <c r="A81" s="166" t="s">
        <v>603</v>
      </c>
      <c r="B81" s="197" t="str">
        <f>IFERROR(INDEX('Annex 1 LV, HV and UMS charges'!$B$13:$B$44,MATCH($A81,'Annex 1 LV, HV and UMS charges'!$A$13:$A$44,0)),IF(INDEX('Annex 4 LDNO charges'!$B$12:$B$202,MATCH($A81,'Annex 4 LDNO charges'!$A$12:$A$202,0))=0,"",INDEX('Annex 4 LDNO charges'!$B$12:$B$202,MATCH($A81,'Annex 4 LDNO charges'!$A$12:$A$202,0))))</f>
        <v>3C1</v>
      </c>
      <c r="C81" s="198" t="str">
        <f>IFERROR(INDEX('Annex 1 LV, HV and UMS charges'!$C$13:$C$44,MATCH($A81,'Annex 1 LV, HV and UMS charges'!$A$13:$A$44,0)),INDEX('Annex 4 LDNO charges'!$C$12:$C$202,MATCH($A81,'Annex 4 LDNO charges'!$A$12:$A$202,0)))</f>
        <v>0, 3, 4, 5-8</v>
      </c>
      <c r="D81" s="182"/>
      <c r="E81" s="204">
        <v>0</v>
      </c>
    </row>
    <row r="82" spans="1:5" ht="27.75" customHeight="1" x14ac:dyDescent="0.25">
      <c r="A82" s="166" t="s">
        <v>604</v>
      </c>
      <c r="B82" s="197" t="str">
        <f>IFERROR(INDEX('Annex 1 LV, HV and UMS charges'!$B$13:$B$44,MATCH($A82,'Annex 1 LV, HV and UMS charges'!$A$13:$A$44,0)),IF(INDEX('Annex 4 LDNO charges'!$B$12:$B$202,MATCH($A82,'Annex 4 LDNO charges'!$A$12:$A$202,0))=0,"",INDEX('Annex 4 LDNO charges'!$B$12:$B$202,MATCH($A82,'Annex 4 LDNO charges'!$A$12:$A$202,0))))</f>
        <v>3C2</v>
      </c>
      <c r="C82" s="198" t="str">
        <f>IFERROR(INDEX('Annex 1 LV, HV and UMS charges'!$C$13:$C$44,MATCH($A82,'Annex 1 LV, HV and UMS charges'!$A$13:$A$44,0)),INDEX('Annex 4 LDNO charges'!$C$12:$C$202,MATCH($A82,'Annex 4 LDNO charges'!$A$12:$A$202,0)))</f>
        <v>0, 3, 4, 5-8</v>
      </c>
      <c r="D82" s="182"/>
      <c r="E82" s="204">
        <v>0</v>
      </c>
    </row>
    <row r="83" spans="1:5" ht="27.75" customHeight="1" x14ac:dyDescent="0.25">
      <c r="A83" s="166" t="s">
        <v>605</v>
      </c>
      <c r="B83" s="197" t="str">
        <f>IFERROR(INDEX('Annex 1 LV, HV and UMS charges'!$B$13:$B$44,MATCH($A83,'Annex 1 LV, HV and UMS charges'!$A$13:$A$44,0)),IF(INDEX('Annex 4 LDNO charges'!$B$12:$B$202,MATCH($A83,'Annex 4 LDNO charges'!$A$12:$A$202,0))=0,"",INDEX('Annex 4 LDNO charges'!$B$12:$B$202,MATCH($A83,'Annex 4 LDNO charges'!$A$12:$A$202,0))))</f>
        <v>3C3</v>
      </c>
      <c r="C83" s="198" t="str">
        <f>IFERROR(INDEX('Annex 1 LV, HV and UMS charges'!$C$13:$C$44,MATCH($A83,'Annex 1 LV, HV and UMS charges'!$A$13:$A$44,0)),INDEX('Annex 4 LDNO charges'!$C$12:$C$202,MATCH($A83,'Annex 4 LDNO charges'!$A$12:$A$202,0)))</f>
        <v>0, 3, 4, 5-8</v>
      </c>
      <c r="D83" s="182"/>
      <c r="E83" s="204">
        <v>0</v>
      </c>
    </row>
    <row r="84" spans="1:5" ht="27.75" customHeight="1" x14ac:dyDescent="0.25">
      <c r="A84" s="166" t="s">
        <v>606</v>
      </c>
      <c r="B84" s="197" t="str">
        <f>IFERROR(INDEX('Annex 1 LV, HV and UMS charges'!$B$13:$B$44,MATCH($A84,'Annex 1 LV, HV and UMS charges'!$A$13:$A$44,0)),IF(INDEX('Annex 4 LDNO charges'!$B$12:$B$202,MATCH($A84,'Annex 4 LDNO charges'!$A$12:$A$202,0))=0,"",INDEX('Annex 4 LDNO charges'!$B$12:$B$202,MATCH($A84,'Annex 4 LDNO charges'!$A$12:$A$202,0))))</f>
        <v>3C4</v>
      </c>
      <c r="C84" s="198" t="str">
        <f>IFERROR(INDEX('Annex 1 LV, HV and UMS charges'!$C$13:$C$44,MATCH($A84,'Annex 1 LV, HV and UMS charges'!$A$13:$A$44,0)),INDEX('Annex 4 LDNO charges'!$C$12:$C$202,MATCH($A84,'Annex 4 LDNO charges'!$A$12:$A$202,0)))</f>
        <v>0, 3, 4, 5-8</v>
      </c>
      <c r="D84" s="182"/>
      <c r="E84" s="204">
        <v>0</v>
      </c>
    </row>
    <row r="85" spans="1:5" ht="27.75" customHeight="1" x14ac:dyDescent="0.25">
      <c r="A85" s="166" t="s">
        <v>530</v>
      </c>
      <c r="B85" s="197" t="str">
        <f>IFERROR(INDEX('Annex 1 LV, HV and UMS charges'!$B$13:$B$44,MATCH($A85,'Annex 1 LV, HV and UMS charges'!$A$13:$A$44,0)),IF(INDEX('Annex 4 LDNO charges'!$B$12:$B$202,MATCH($A85,'Annex 4 LDNO charges'!$A$12:$A$202,0))=0,"",INDEX('Annex 4 LDNO charges'!$B$12:$B$202,MATCH($A85,'Annex 4 LDNO charges'!$A$12:$A$202,0))))</f>
        <v>C56</v>
      </c>
      <c r="C85" s="198">
        <f>IFERROR(INDEX('Annex 1 LV, HV and UMS charges'!$C$13:$C$44,MATCH($A85,'Annex 1 LV, HV and UMS charges'!$A$13:$A$44,0)),INDEX('Annex 4 LDNO charges'!$C$12:$C$202,MATCH($A85,'Annex 4 LDNO charges'!$A$12:$A$202,0)))</f>
        <v>0</v>
      </c>
      <c r="D85" s="182"/>
      <c r="E85" s="204">
        <v>0</v>
      </c>
    </row>
    <row r="86" spans="1:5" ht="27.75" customHeight="1" x14ac:dyDescent="0.25">
      <c r="A86" s="166" t="s">
        <v>531</v>
      </c>
      <c r="B86" s="197" t="str">
        <f>IFERROR(INDEX('Annex 1 LV, HV and UMS charges'!$B$13:$B$44,MATCH($A86,'Annex 1 LV, HV and UMS charges'!$A$13:$A$44,0)),IF(INDEX('Annex 4 LDNO charges'!$B$12:$B$202,MATCH($A86,'Annex 4 LDNO charges'!$A$12:$A$202,0))=0,"",INDEX('Annex 4 LDNO charges'!$B$12:$B$202,MATCH($A86,'Annex 4 LDNO charges'!$A$12:$A$202,0))))</f>
        <v/>
      </c>
      <c r="C86" s="198">
        <f>IFERROR(INDEX('Annex 1 LV, HV and UMS charges'!$C$13:$C$44,MATCH($A86,'Annex 1 LV, HV and UMS charges'!$A$13:$A$44,0)),INDEX('Annex 4 LDNO charges'!$C$12:$C$202,MATCH($A86,'Annex 4 LDNO charges'!$A$12:$A$202,0)))</f>
        <v>0</v>
      </c>
      <c r="D86" s="182"/>
      <c r="E86" s="204">
        <v>0</v>
      </c>
    </row>
    <row r="87" spans="1:5" ht="27.75" customHeight="1" x14ac:dyDescent="0.25">
      <c r="A87" s="166" t="s">
        <v>532</v>
      </c>
      <c r="B87" s="197" t="str">
        <f>IFERROR(INDEX('Annex 1 LV, HV and UMS charges'!$B$13:$B$44,MATCH($A87,'Annex 1 LV, HV and UMS charges'!$A$13:$A$44,0)),IF(INDEX('Annex 4 LDNO charges'!$B$12:$B$202,MATCH($A87,'Annex 4 LDNO charges'!$A$12:$A$202,0))=0,"",INDEX('Annex 4 LDNO charges'!$B$12:$B$202,MATCH($A87,'Annex 4 LDNO charges'!$A$12:$A$202,0))))</f>
        <v/>
      </c>
      <c r="C87" s="198">
        <f>IFERROR(INDEX('Annex 1 LV, HV and UMS charges'!$C$13:$C$44,MATCH($A87,'Annex 1 LV, HV and UMS charges'!$A$13:$A$44,0)),INDEX('Annex 4 LDNO charges'!$C$12:$C$202,MATCH($A87,'Annex 4 LDNO charges'!$A$12:$A$202,0)))</f>
        <v>0</v>
      </c>
      <c r="D87" s="182"/>
      <c r="E87" s="204">
        <v>0</v>
      </c>
    </row>
    <row r="88" spans="1:5" ht="27.75" customHeight="1" x14ac:dyDescent="0.25">
      <c r="A88" s="166" t="s">
        <v>533</v>
      </c>
      <c r="B88" s="197" t="str">
        <f>IFERROR(INDEX('Annex 1 LV, HV and UMS charges'!$B$13:$B$44,MATCH($A88,'Annex 1 LV, HV and UMS charges'!$A$13:$A$44,0)),IF(INDEX('Annex 4 LDNO charges'!$B$12:$B$202,MATCH($A88,'Annex 4 LDNO charges'!$A$12:$A$202,0))=0,"",INDEX('Annex 4 LDNO charges'!$B$12:$B$202,MATCH($A88,'Annex 4 LDNO charges'!$A$12:$A$202,0))))</f>
        <v/>
      </c>
      <c r="C88" s="198">
        <f>IFERROR(INDEX('Annex 1 LV, HV and UMS charges'!$C$13:$C$44,MATCH($A88,'Annex 1 LV, HV and UMS charges'!$A$13:$A$44,0)),INDEX('Annex 4 LDNO charges'!$C$12:$C$202,MATCH($A88,'Annex 4 LDNO charges'!$A$12:$A$202,0)))</f>
        <v>0</v>
      </c>
      <c r="D88" s="182"/>
      <c r="E88" s="204">
        <v>0</v>
      </c>
    </row>
    <row r="89" spans="1:5" ht="27.75" customHeight="1" x14ac:dyDescent="0.25">
      <c r="A89" s="166" t="s">
        <v>534</v>
      </c>
      <c r="B89" s="197" t="str">
        <f>IFERROR(INDEX('Annex 1 LV, HV and UMS charges'!$B$13:$B$44,MATCH($A89,'Annex 1 LV, HV and UMS charges'!$A$13:$A$44,0)),IF(INDEX('Annex 4 LDNO charges'!$B$12:$B$202,MATCH($A89,'Annex 4 LDNO charges'!$A$12:$A$202,0))=0,"",INDEX('Annex 4 LDNO charges'!$B$12:$B$202,MATCH($A89,'Annex 4 LDNO charges'!$A$12:$A$202,0))))</f>
        <v/>
      </c>
      <c r="C89" s="198">
        <f>IFERROR(INDEX('Annex 1 LV, HV and UMS charges'!$C$13:$C$44,MATCH($A89,'Annex 1 LV, HV and UMS charges'!$A$13:$A$44,0)),INDEX('Annex 4 LDNO charges'!$C$12:$C$202,MATCH($A89,'Annex 4 LDNO charges'!$A$12:$A$202,0)))</f>
        <v>0</v>
      </c>
      <c r="D89" s="182"/>
      <c r="E89" s="204">
        <v>0</v>
      </c>
    </row>
    <row r="90" spans="1:5" ht="27.75" customHeight="1" x14ac:dyDescent="0.25">
      <c r="A90" s="166" t="s">
        <v>535</v>
      </c>
      <c r="B90" s="197" t="str">
        <f>IFERROR(INDEX('Annex 1 LV, HV and UMS charges'!$B$13:$B$44,MATCH($A90,'Annex 1 LV, HV and UMS charges'!$A$13:$A$44,0)),IF(INDEX('Annex 4 LDNO charges'!$B$12:$B$202,MATCH($A90,'Annex 4 LDNO charges'!$A$12:$A$202,0))=0,"",INDEX('Annex 4 LDNO charges'!$B$12:$B$202,MATCH($A90,'Annex 4 LDNO charges'!$A$12:$A$202,0))))</f>
        <v>C55</v>
      </c>
      <c r="C90" s="198">
        <f>IFERROR(INDEX('Annex 1 LV, HV and UMS charges'!$C$13:$C$44,MATCH($A90,'Annex 1 LV, HV and UMS charges'!$A$13:$A$44,0)),INDEX('Annex 4 LDNO charges'!$C$12:$C$202,MATCH($A90,'Annex 4 LDNO charges'!$A$12:$A$202,0)))</f>
        <v>0</v>
      </c>
      <c r="D90" s="182"/>
      <c r="E90" s="204">
        <v>0</v>
      </c>
    </row>
    <row r="91" spans="1:5" ht="27.75" customHeight="1" x14ac:dyDescent="0.25">
      <c r="A91" s="166" t="s">
        <v>536</v>
      </c>
      <c r="B91" s="197" t="str">
        <f>IFERROR(INDEX('Annex 1 LV, HV and UMS charges'!$B$13:$B$44,MATCH($A91,'Annex 1 LV, HV and UMS charges'!$A$13:$A$44,0)),IF(INDEX('Annex 4 LDNO charges'!$B$12:$B$202,MATCH($A91,'Annex 4 LDNO charges'!$A$12:$A$202,0))=0,"",INDEX('Annex 4 LDNO charges'!$B$12:$B$202,MATCH($A91,'Annex 4 LDNO charges'!$A$12:$A$202,0))))</f>
        <v/>
      </c>
      <c r="C91" s="198">
        <f>IFERROR(INDEX('Annex 1 LV, HV and UMS charges'!$C$13:$C$44,MATCH($A91,'Annex 1 LV, HV and UMS charges'!$A$13:$A$44,0)),INDEX('Annex 4 LDNO charges'!$C$12:$C$202,MATCH($A91,'Annex 4 LDNO charges'!$A$12:$A$202,0)))</f>
        <v>0</v>
      </c>
      <c r="D91" s="182"/>
      <c r="E91" s="204">
        <v>0</v>
      </c>
    </row>
    <row r="92" spans="1:5" ht="27.75" customHeight="1" x14ac:dyDescent="0.25">
      <c r="A92" s="166" t="s">
        <v>537</v>
      </c>
      <c r="B92" s="197" t="str">
        <f>IFERROR(INDEX('Annex 1 LV, HV and UMS charges'!$B$13:$B$44,MATCH($A92,'Annex 1 LV, HV and UMS charges'!$A$13:$A$44,0)),IF(INDEX('Annex 4 LDNO charges'!$B$12:$B$202,MATCH($A92,'Annex 4 LDNO charges'!$A$12:$A$202,0))=0,"",INDEX('Annex 4 LDNO charges'!$B$12:$B$202,MATCH($A92,'Annex 4 LDNO charges'!$A$12:$A$202,0))))</f>
        <v/>
      </c>
      <c r="C92" s="198">
        <f>IFERROR(INDEX('Annex 1 LV, HV and UMS charges'!$C$13:$C$44,MATCH($A92,'Annex 1 LV, HV and UMS charges'!$A$13:$A$44,0)),INDEX('Annex 4 LDNO charges'!$C$12:$C$202,MATCH($A92,'Annex 4 LDNO charges'!$A$12:$A$202,0)))</f>
        <v>0</v>
      </c>
      <c r="D92" s="182"/>
      <c r="E92" s="204">
        <v>0</v>
      </c>
    </row>
    <row r="93" spans="1:5" ht="27.75" customHeight="1" x14ac:dyDescent="0.25">
      <c r="A93" s="166" t="s">
        <v>538</v>
      </c>
      <c r="B93" s="197" t="str">
        <f>IFERROR(INDEX('Annex 1 LV, HV and UMS charges'!$B$13:$B$44,MATCH($A93,'Annex 1 LV, HV and UMS charges'!$A$13:$A$44,0)),IF(INDEX('Annex 4 LDNO charges'!$B$12:$B$202,MATCH($A93,'Annex 4 LDNO charges'!$A$12:$A$202,0))=0,"",INDEX('Annex 4 LDNO charges'!$B$12:$B$202,MATCH($A93,'Annex 4 LDNO charges'!$A$12:$A$202,0))))</f>
        <v/>
      </c>
      <c r="C93" s="198">
        <f>IFERROR(INDEX('Annex 1 LV, HV and UMS charges'!$C$13:$C$44,MATCH($A93,'Annex 1 LV, HV and UMS charges'!$A$13:$A$44,0)),INDEX('Annex 4 LDNO charges'!$C$12:$C$202,MATCH($A93,'Annex 4 LDNO charges'!$A$12:$A$202,0)))</f>
        <v>0</v>
      </c>
      <c r="D93" s="182"/>
      <c r="E93" s="204">
        <v>0</v>
      </c>
    </row>
    <row r="94" spans="1:5" ht="27.75" customHeight="1" x14ac:dyDescent="0.25">
      <c r="A94" s="166" t="s">
        <v>539</v>
      </c>
      <c r="B94" s="197" t="str">
        <f>IFERROR(INDEX('Annex 1 LV, HV and UMS charges'!$B$13:$B$44,MATCH($A94,'Annex 1 LV, HV and UMS charges'!$A$13:$A$44,0)),IF(INDEX('Annex 4 LDNO charges'!$B$12:$B$202,MATCH($A94,'Annex 4 LDNO charges'!$A$12:$A$202,0))=0,"",INDEX('Annex 4 LDNO charges'!$B$12:$B$202,MATCH($A94,'Annex 4 LDNO charges'!$A$12:$A$202,0))))</f>
        <v/>
      </c>
      <c r="C94" s="198">
        <f>IFERROR(INDEX('Annex 1 LV, HV and UMS charges'!$C$13:$C$44,MATCH($A94,'Annex 1 LV, HV and UMS charges'!$A$13:$A$44,0)),INDEX('Annex 4 LDNO charges'!$C$12:$C$202,MATCH($A94,'Annex 4 LDNO charges'!$A$12:$A$202,0)))</f>
        <v>0</v>
      </c>
      <c r="D94" s="182"/>
      <c r="E94" s="204">
        <v>0</v>
      </c>
    </row>
    <row r="95" spans="1:5" ht="27.75" customHeight="1" x14ac:dyDescent="0.25">
      <c r="A95" s="166" t="s">
        <v>540</v>
      </c>
      <c r="B95" s="197" t="str">
        <f>IFERROR(INDEX('Annex 1 LV, HV and UMS charges'!$B$13:$B$44,MATCH($A95,'Annex 1 LV, HV and UMS charges'!$A$13:$A$44,0)),IF(INDEX('Annex 4 LDNO charges'!$B$12:$B$202,MATCH($A95,'Annex 4 LDNO charges'!$A$12:$A$202,0))=0,"",INDEX('Annex 4 LDNO charges'!$B$12:$B$202,MATCH($A95,'Annex 4 LDNO charges'!$A$12:$A$202,0))))</f>
        <v>C54</v>
      </c>
      <c r="C95" s="198">
        <f>IFERROR(INDEX('Annex 1 LV, HV and UMS charges'!$C$13:$C$44,MATCH($A95,'Annex 1 LV, HV and UMS charges'!$A$13:$A$44,0)),INDEX('Annex 4 LDNO charges'!$C$12:$C$202,MATCH($A95,'Annex 4 LDNO charges'!$A$12:$A$202,0)))</f>
        <v>0</v>
      </c>
      <c r="D95" s="182"/>
      <c r="E95" s="204">
        <v>0</v>
      </c>
    </row>
    <row r="96" spans="1:5" ht="27.75" customHeight="1" x14ac:dyDescent="0.25">
      <c r="A96" s="166" t="s">
        <v>541</v>
      </c>
      <c r="B96" s="197" t="str">
        <f>IFERROR(INDEX('Annex 1 LV, HV and UMS charges'!$B$13:$B$44,MATCH($A96,'Annex 1 LV, HV and UMS charges'!$A$13:$A$44,0)),IF(INDEX('Annex 4 LDNO charges'!$B$12:$B$202,MATCH($A96,'Annex 4 LDNO charges'!$A$12:$A$202,0))=0,"",INDEX('Annex 4 LDNO charges'!$B$12:$B$202,MATCH($A96,'Annex 4 LDNO charges'!$A$12:$A$202,0))))</f>
        <v/>
      </c>
      <c r="C96" s="198">
        <f>IFERROR(INDEX('Annex 1 LV, HV and UMS charges'!$C$13:$C$44,MATCH($A96,'Annex 1 LV, HV and UMS charges'!$A$13:$A$44,0)),INDEX('Annex 4 LDNO charges'!$C$12:$C$202,MATCH($A96,'Annex 4 LDNO charges'!$A$12:$A$202,0)))</f>
        <v>0</v>
      </c>
      <c r="D96" s="182"/>
      <c r="E96" s="204">
        <v>0</v>
      </c>
    </row>
    <row r="97" spans="1:5" ht="27.75" customHeight="1" x14ac:dyDescent="0.25">
      <c r="A97" s="166" t="s">
        <v>542</v>
      </c>
      <c r="B97" s="197" t="str">
        <f>IFERROR(INDEX('Annex 1 LV, HV and UMS charges'!$B$13:$B$44,MATCH($A97,'Annex 1 LV, HV and UMS charges'!$A$13:$A$44,0)),IF(INDEX('Annex 4 LDNO charges'!$B$12:$B$202,MATCH($A97,'Annex 4 LDNO charges'!$A$12:$A$202,0))=0,"",INDEX('Annex 4 LDNO charges'!$B$12:$B$202,MATCH($A97,'Annex 4 LDNO charges'!$A$12:$A$202,0))))</f>
        <v/>
      </c>
      <c r="C97" s="198">
        <f>IFERROR(INDEX('Annex 1 LV, HV and UMS charges'!$C$13:$C$44,MATCH($A97,'Annex 1 LV, HV and UMS charges'!$A$13:$A$44,0)),INDEX('Annex 4 LDNO charges'!$C$12:$C$202,MATCH($A97,'Annex 4 LDNO charges'!$A$12:$A$202,0)))</f>
        <v>0</v>
      </c>
      <c r="D97" s="182"/>
      <c r="E97" s="204">
        <v>0</v>
      </c>
    </row>
    <row r="98" spans="1:5" ht="27.75" customHeight="1" x14ac:dyDescent="0.25">
      <c r="A98" s="166" t="s">
        <v>543</v>
      </c>
      <c r="B98" s="197" t="str">
        <f>IFERROR(INDEX('Annex 1 LV, HV and UMS charges'!$B$13:$B$44,MATCH($A98,'Annex 1 LV, HV and UMS charges'!$A$13:$A$44,0)),IF(INDEX('Annex 4 LDNO charges'!$B$12:$B$202,MATCH($A98,'Annex 4 LDNO charges'!$A$12:$A$202,0))=0,"",INDEX('Annex 4 LDNO charges'!$B$12:$B$202,MATCH($A98,'Annex 4 LDNO charges'!$A$12:$A$202,0))))</f>
        <v/>
      </c>
      <c r="C98" s="198">
        <f>IFERROR(INDEX('Annex 1 LV, HV and UMS charges'!$C$13:$C$44,MATCH($A98,'Annex 1 LV, HV and UMS charges'!$A$13:$A$44,0)),INDEX('Annex 4 LDNO charges'!$C$12:$C$202,MATCH($A98,'Annex 4 LDNO charges'!$A$12:$A$202,0)))</f>
        <v>0</v>
      </c>
      <c r="D98" s="182"/>
      <c r="E98" s="204">
        <v>0</v>
      </c>
    </row>
    <row r="99" spans="1:5" ht="27.75" customHeight="1" x14ac:dyDescent="0.25">
      <c r="A99" s="166" t="s">
        <v>544</v>
      </c>
      <c r="B99" s="197" t="str">
        <f>IFERROR(INDEX('Annex 1 LV, HV and UMS charges'!$B$13:$B$44,MATCH($A99,'Annex 1 LV, HV and UMS charges'!$A$13:$A$44,0)),IF(INDEX('Annex 4 LDNO charges'!$B$12:$B$202,MATCH($A99,'Annex 4 LDNO charges'!$A$12:$A$202,0))=0,"",INDEX('Annex 4 LDNO charges'!$B$12:$B$202,MATCH($A99,'Annex 4 LDNO charges'!$A$12:$A$202,0))))</f>
        <v/>
      </c>
      <c r="C99" s="198">
        <f>IFERROR(INDEX('Annex 1 LV, HV and UMS charges'!$C$13:$C$44,MATCH($A99,'Annex 1 LV, HV and UMS charges'!$A$13:$A$44,0)),INDEX('Annex 4 LDNO charges'!$C$12:$C$202,MATCH($A99,'Annex 4 LDNO charges'!$A$12:$A$202,0)))</f>
        <v>0</v>
      </c>
      <c r="D99" s="182"/>
      <c r="E99" s="204">
        <v>0</v>
      </c>
    </row>
    <row r="100" spans="1:5" ht="27.75" customHeight="1" x14ac:dyDescent="0.25">
      <c r="A100" s="166" t="s">
        <v>607</v>
      </c>
      <c r="B100" s="197" t="str">
        <f>IFERROR(INDEX('Annex 1 LV, HV and UMS charges'!$B$13:$B$44,MATCH($A100,'Annex 1 LV, HV and UMS charges'!$A$13:$A$44,0)),IF(INDEX('Annex 4 LDNO charges'!$B$12:$B$202,MATCH($A100,'Annex 4 LDNO charges'!$A$12:$A$202,0))=0,"",INDEX('Annex 4 LDNO charges'!$B$12:$B$202,MATCH($A100,'Annex 4 LDNO charges'!$A$12:$A$202,0))))</f>
        <v/>
      </c>
      <c r="C100" s="198" t="str">
        <f>IFERROR(INDEX('Annex 1 LV, HV and UMS charges'!$C$13:$C$44,MATCH($A100,'Annex 1 LV, HV and UMS charges'!$A$13:$A$44,0)),INDEX('Annex 4 LDNO charges'!$C$12:$C$202,MATCH($A100,'Annex 4 LDNO charges'!$A$12:$A$202,0)))</f>
        <v>0, 1, 2</v>
      </c>
      <c r="D100" s="204">
        <v>0</v>
      </c>
      <c r="E100" s="204">
        <v>0</v>
      </c>
    </row>
    <row r="101" spans="1:5" ht="27.75" customHeight="1" x14ac:dyDescent="0.25">
      <c r="A101" s="166" t="s">
        <v>608</v>
      </c>
      <c r="B101" s="197" t="str">
        <f>IFERROR(INDEX('Annex 1 LV, HV and UMS charges'!$B$13:$B$44,MATCH($A101,'Annex 1 LV, HV and UMS charges'!$A$13:$A$44,0)),IF(INDEX('Annex 4 LDNO charges'!$B$12:$B$202,MATCH($A101,'Annex 4 LDNO charges'!$A$12:$A$202,0))=0,"",INDEX('Annex 4 LDNO charges'!$B$12:$B$202,MATCH($A101,'Annex 4 LDNO charges'!$A$12:$A$202,0))))</f>
        <v/>
      </c>
      <c r="C101" s="198" t="str">
        <f>IFERROR(INDEX('Annex 1 LV, HV and UMS charges'!$C$13:$C$44,MATCH($A101,'Annex 1 LV, HV and UMS charges'!$A$13:$A$44,0)),INDEX('Annex 4 LDNO charges'!$C$12:$C$202,MATCH($A101,'Annex 4 LDNO charges'!$A$12:$A$202,0)))</f>
        <v>0, 3, 4, 5-8</v>
      </c>
      <c r="D101" s="182"/>
      <c r="E101" s="204">
        <v>0</v>
      </c>
    </row>
    <row r="102" spans="1:5" ht="27.75" customHeight="1" x14ac:dyDescent="0.25">
      <c r="A102" s="166" t="s">
        <v>609</v>
      </c>
      <c r="B102" s="197" t="str">
        <f>IFERROR(INDEX('Annex 1 LV, HV and UMS charges'!$B$13:$B$44,MATCH($A102,'Annex 1 LV, HV and UMS charges'!$A$13:$A$44,0)),IF(INDEX('Annex 4 LDNO charges'!$B$12:$B$202,MATCH($A102,'Annex 4 LDNO charges'!$A$12:$A$202,0))=0,"",INDEX('Annex 4 LDNO charges'!$B$12:$B$202,MATCH($A102,'Annex 4 LDNO charges'!$A$12:$A$202,0))))</f>
        <v/>
      </c>
      <c r="C102" s="198" t="str">
        <f>IFERROR(INDEX('Annex 1 LV, HV and UMS charges'!$C$13:$C$44,MATCH($A102,'Annex 1 LV, HV and UMS charges'!$A$13:$A$44,0)),INDEX('Annex 4 LDNO charges'!$C$12:$C$202,MATCH($A102,'Annex 4 LDNO charges'!$A$12:$A$202,0)))</f>
        <v>0, 3, 4, 5-8</v>
      </c>
      <c r="D102" s="182"/>
      <c r="E102" s="204">
        <v>0</v>
      </c>
    </row>
    <row r="103" spans="1:5" ht="27.75" customHeight="1" x14ac:dyDescent="0.25">
      <c r="A103" s="166" t="s">
        <v>610</v>
      </c>
      <c r="B103" s="197" t="str">
        <f>IFERROR(INDEX('Annex 1 LV, HV and UMS charges'!$B$13:$B$44,MATCH($A103,'Annex 1 LV, HV and UMS charges'!$A$13:$A$44,0)),IF(INDEX('Annex 4 LDNO charges'!$B$12:$B$202,MATCH($A103,'Annex 4 LDNO charges'!$A$12:$A$202,0))=0,"",INDEX('Annex 4 LDNO charges'!$B$12:$B$202,MATCH($A103,'Annex 4 LDNO charges'!$A$12:$A$202,0))))</f>
        <v/>
      </c>
      <c r="C103" s="198" t="str">
        <f>IFERROR(INDEX('Annex 1 LV, HV and UMS charges'!$C$13:$C$44,MATCH($A103,'Annex 1 LV, HV and UMS charges'!$A$13:$A$44,0)),INDEX('Annex 4 LDNO charges'!$C$12:$C$202,MATCH($A103,'Annex 4 LDNO charges'!$A$12:$A$202,0)))</f>
        <v>0, 3, 4, 5-8</v>
      </c>
      <c r="D103" s="182"/>
      <c r="E103" s="204">
        <v>0</v>
      </c>
    </row>
    <row r="104" spans="1:5" ht="27.75" customHeight="1" x14ac:dyDescent="0.25">
      <c r="A104" s="166" t="s">
        <v>611</v>
      </c>
      <c r="B104" s="197" t="str">
        <f>IFERROR(INDEX('Annex 1 LV, HV and UMS charges'!$B$13:$B$44,MATCH($A104,'Annex 1 LV, HV and UMS charges'!$A$13:$A$44,0)),IF(INDEX('Annex 4 LDNO charges'!$B$12:$B$202,MATCH($A104,'Annex 4 LDNO charges'!$A$12:$A$202,0))=0,"",INDEX('Annex 4 LDNO charges'!$B$12:$B$202,MATCH($A104,'Annex 4 LDNO charges'!$A$12:$A$202,0))))</f>
        <v/>
      </c>
      <c r="C104" s="198" t="str">
        <f>IFERROR(INDEX('Annex 1 LV, HV and UMS charges'!$C$13:$C$44,MATCH($A104,'Annex 1 LV, HV and UMS charges'!$A$13:$A$44,0)),INDEX('Annex 4 LDNO charges'!$C$12:$C$202,MATCH($A104,'Annex 4 LDNO charges'!$A$12:$A$202,0)))</f>
        <v>0, 3, 4, 5-8</v>
      </c>
      <c r="D104" s="182"/>
      <c r="E104" s="204">
        <v>0</v>
      </c>
    </row>
    <row r="105" spans="1:5" ht="27.75" customHeight="1" x14ac:dyDescent="0.25">
      <c r="A105" s="166" t="s">
        <v>612</v>
      </c>
      <c r="B105" s="197" t="str">
        <f>IFERROR(INDEX('Annex 1 LV, HV and UMS charges'!$B$13:$B$44,MATCH($A105,'Annex 1 LV, HV and UMS charges'!$A$13:$A$44,0)),IF(INDEX('Annex 4 LDNO charges'!$B$12:$B$202,MATCH($A105,'Annex 4 LDNO charges'!$A$12:$A$202,0))=0,"",INDEX('Annex 4 LDNO charges'!$B$12:$B$202,MATCH($A105,'Annex 4 LDNO charges'!$A$12:$A$202,0))))</f>
        <v/>
      </c>
      <c r="C105" s="198" t="str">
        <f>IFERROR(INDEX('Annex 1 LV, HV and UMS charges'!$C$13:$C$44,MATCH($A105,'Annex 1 LV, HV and UMS charges'!$A$13:$A$44,0)),INDEX('Annex 4 LDNO charges'!$C$12:$C$202,MATCH($A105,'Annex 4 LDNO charges'!$A$12:$A$202,0)))</f>
        <v>0, 3, 4, 5-8</v>
      </c>
      <c r="D105" s="182"/>
      <c r="E105" s="204">
        <v>0</v>
      </c>
    </row>
    <row r="106" spans="1:5" ht="27.75" customHeight="1" x14ac:dyDescent="0.25">
      <c r="A106" s="166" t="s">
        <v>515</v>
      </c>
      <c r="B106" s="197" t="str">
        <f>IFERROR(INDEX('Annex 1 LV, HV and UMS charges'!$B$13:$B$44,MATCH($A106,'Annex 1 LV, HV and UMS charges'!$A$13:$A$44,0)),IF(INDEX('Annex 4 LDNO charges'!$B$12:$B$202,MATCH($A106,'Annex 4 LDNO charges'!$A$12:$A$202,0))=0,"",INDEX('Annex 4 LDNO charges'!$B$12:$B$202,MATCH($A106,'Annex 4 LDNO charges'!$A$12:$A$202,0))))</f>
        <v/>
      </c>
      <c r="C106" s="198">
        <f>IFERROR(INDEX('Annex 1 LV, HV and UMS charges'!$C$13:$C$44,MATCH($A106,'Annex 1 LV, HV and UMS charges'!$A$13:$A$44,0)),INDEX('Annex 4 LDNO charges'!$C$12:$C$202,MATCH($A106,'Annex 4 LDNO charges'!$A$12:$A$202,0)))</f>
        <v>0</v>
      </c>
      <c r="D106" s="182"/>
      <c r="E106" s="204">
        <v>0</v>
      </c>
    </row>
    <row r="107" spans="1:5" ht="27.75" customHeight="1" x14ac:dyDescent="0.25">
      <c r="A107" s="166" t="s">
        <v>516</v>
      </c>
      <c r="B107" s="197" t="str">
        <f>IFERROR(INDEX('Annex 1 LV, HV and UMS charges'!$B$13:$B$44,MATCH($A107,'Annex 1 LV, HV and UMS charges'!$A$13:$A$44,0)),IF(INDEX('Annex 4 LDNO charges'!$B$12:$B$202,MATCH($A107,'Annex 4 LDNO charges'!$A$12:$A$202,0))=0,"",INDEX('Annex 4 LDNO charges'!$B$12:$B$202,MATCH($A107,'Annex 4 LDNO charges'!$A$12:$A$202,0))))</f>
        <v/>
      </c>
      <c r="C107" s="198">
        <f>IFERROR(INDEX('Annex 1 LV, HV and UMS charges'!$C$13:$C$44,MATCH($A107,'Annex 1 LV, HV and UMS charges'!$A$13:$A$44,0)),INDEX('Annex 4 LDNO charges'!$C$12:$C$202,MATCH($A107,'Annex 4 LDNO charges'!$A$12:$A$202,0)))</f>
        <v>0</v>
      </c>
      <c r="D107" s="182"/>
      <c r="E107" s="204">
        <v>0</v>
      </c>
    </row>
    <row r="108" spans="1:5" ht="27.75" customHeight="1" x14ac:dyDescent="0.25">
      <c r="A108" s="166" t="s">
        <v>517</v>
      </c>
      <c r="B108" s="197" t="str">
        <f>IFERROR(INDEX('Annex 1 LV, HV and UMS charges'!$B$13:$B$44,MATCH($A108,'Annex 1 LV, HV and UMS charges'!$A$13:$A$44,0)),IF(INDEX('Annex 4 LDNO charges'!$B$12:$B$202,MATCH($A108,'Annex 4 LDNO charges'!$A$12:$A$202,0))=0,"",INDEX('Annex 4 LDNO charges'!$B$12:$B$202,MATCH($A108,'Annex 4 LDNO charges'!$A$12:$A$202,0))))</f>
        <v/>
      </c>
      <c r="C108" s="198">
        <f>IFERROR(INDEX('Annex 1 LV, HV and UMS charges'!$C$13:$C$44,MATCH($A108,'Annex 1 LV, HV and UMS charges'!$A$13:$A$44,0)),INDEX('Annex 4 LDNO charges'!$C$12:$C$202,MATCH($A108,'Annex 4 LDNO charges'!$A$12:$A$202,0)))</f>
        <v>0</v>
      </c>
      <c r="D108" s="182"/>
      <c r="E108" s="204">
        <v>0</v>
      </c>
    </row>
    <row r="109" spans="1:5" ht="27.75" customHeight="1" x14ac:dyDescent="0.25">
      <c r="A109" s="166" t="s">
        <v>518</v>
      </c>
      <c r="B109" s="197" t="str">
        <f>IFERROR(INDEX('Annex 1 LV, HV and UMS charges'!$B$13:$B$44,MATCH($A109,'Annex 1 LV, HV and UMS charges'!$A$13:$A$44,0)),IF(INDEX('Annex 4 LDNO charges'!$B$12:$B$202,MATCH($A109,'Annex 4 LDNO charges'!$A$12:$A$202,0))=0,"",INDEX('Annex 4 LDNO charges'!$B$12:$B$202,MATCH($A109,'Annex 4 LDNO charges'!$A$12:$A$202,0))))</f>
        <v/>
      </c>
      <c r="C109" s="198">
        <f>IFERROR(INDEX('Annex 1 LV, HV and UMS charges'!$C$13:$C$44,MATCH($A109,'Annex 1 LV, HV and UMS charges'!$A$13:$A$44,0)),INDEX('Annex 4 LDNO charges'!$C$12:$C$202,MATCH($A109,'Annex 4 LDNO charges'!$A$12:$A$202,0)))</f>
        <v>0</v>
      </c>
      <c r="D109" s="182"/>
      <c r="E109" s="204">
        <v>0</v>
      </c>
    </row>
    <row r="110" spans="1:5" ht="27.75" customHeight="1" x14ac:dyDescent="0.25">
      <c r="A110" s="166" t="s">
        <v>519</v>
      </c>
      <c r="B110" s="197" t="str">
        <f>IFERROR(INDEX('Annex 1 LV, HV and UMS charges'!$B$13:$B$44,MATCH($A110,'Annex 1 LV, HV and UMS charges'!$A$13:$A$44,0)),IF(INDEX('Annex 4 LDNO charges'!$B$12:$B$202,MATCH($A110,'Annex 4 LDNO charges'!$A$12:$A$202,0))=0,"",INDEX('Annex 4 LDNO charges'!$B$12:$B$202,MATCH($A110,'Annex 4 LDNO charges'!$A$12:$A$202,0))))</f>
        <v/>
      </c>
      <c r="C110" s="198">
        <f>IFERROR(INDEX('Annex 1 LV, HV and UMS charges'!$C$13:$C$44,MATCH($A110,'Annex 1 LV, HV and UMS charges'!$A$13:$A$44,0)),INDEX('Annex 4 LDNO charges'!$C$12:$C$202,MATCH($A110,'Annex 4 LDNO charges'!$A$12:$A$202,0)))</f>
        <v>0</v>
      </c>
      <c r="D110" s="182"/>
      <c r="E110" s="204">
        <v>0</v>
      </c>
    </row>
    <row r="111" spans="1:5" ht="27.75" customHeight="1" x14ac:dyDescent="0.25">
      <c r="A111" s="166" t="s">
        <v>520</v>
      </c>
      <c r="B111" s="197" t="str">
        <f>IFERROR(INDEX('Annex 1 LV, HV and UMS charges'!$B$13:$B$44,MATCH($A111,'Annex 1 LV, HV and UMS charges'!$A$13:$A$44,0)),IF(INDEX('Annex 4 LDNO charges'!$B$12:$B$202,MATCH($A111,'Annex 4 LDNO charges'!$A$12:$A$202,0))=0,"",INDEX('Annex 4 LDNO charges'!$B$12:$B$202,MATCH($A111,'Annex 4 LDNO charges'!$A$12:$A$202,0))))</f>
        <v/>
      </c>
      <c r="C111" s="198">
        <f>IFERROR(INDEX('Annex 1 LV, HV and UMS charges'!$C$13:$C$44,MATCH($A111,'Annex 1 LV, HV and UMS charges'!$A$13:$A$44,0)),INDEX('Annex 4 LDNO charges'!$C$12:$C$202,MATCH($A111,'Annex 4 LDNO charges'!$A$12:$A$202,0)))</f>
        <v>0</v>
      </c>
      <c r="D111" s="182"/>
      <c r="E111" s="204">
        <v>0</v>
      </c>
    </row>
    <row r="112" spans="1:5" ht="27.75" customHeight="1" x14ac:dyDescent="0.25">
      <c r="A112" s="166" t="s">
        <v>521</v>
      </c>
      <c r="B112" s="197" t="str">
        <f>IFERROR(INDEX('Annex 1 LV, HV and UMS charges'!$B$13:$B$44,MATCH($A112,'Annex 1 LV, HV and UMS charges'!$A$13:$A$44,0)),IF(INDEX('Annex 4 LDNO charges'!$B$12:$B$202,MATCH($A112,'Annex 4 LDNO charges'!$A$12:$A$202,0))=0,"",INDEX('Annex 4 LDNO charges'!$B$12:$B$202,MATCH($A112,'Annex 4 LDNO charges'!$A$12:$A$202,0))))</f>
        <v/>
      </c>
      <c r="C112" s="198">
        <f>IFERROR(INDEX('Annex 1 LV, HV and UMS charges'!$C$13:$C$44,MATCH($A112,'Annex 1 LV, HV and UMS charges'!$A$13:$A$44,0)),INDEX('Annex 4 LDNO charges'!$C$12:$C$202,MATCH($A112,'Annex 4 LDNO charges'!$A$12:$A$202,0)))</f>
        <v>0</v>
      </c>
      <c r="D112" s="182"/>
      <c r="E112" s="204">
        <v>0</v>
      </c>
    </row>
    <row r="113" spans="1:5" ht="27.75" customHeight="1" x14ac:dyDescent="0.25">
      <c r="A113" s="166" t="s">
        <v>522</v>
      </c>
      <c r="B113" s="197" t="str">
        <f>IFERROR(INDEX('Annex 1 LV, HV and UMS charges'!$B$13:$B$44,MATCH($A113,'Annex 1 LV, HV and UMS charges'!$A$13:$A$44,0)),IF(INDEX('Annex 4 LDNO charges'!$B$12:$B$202,MATCH($A113,'Annex 4 LDNO charges'!$A$12:$A$202,0))=0,"",INDEX('Annex 4 LDNO charges'!$B$12:$B$202,MATCH($A113,'Annex 4 LDNO charges'!$A$12:$A$202,0))))</f>
        <v/>
      </c>
      <c r="C113" s="198">
        <f>IFERROR(INDEX('Annex 1 LV, HV and UMS charges'!$C$13:$C$44,MATCH($A113,'Annex 1 LV, HV and UMS charges'!$A$13:$A$44,0)),INDEX('Annex 4 LDNO charges'!$C$12:$C$202,MATCH($A113,'Annex 4 LDNO charges'!$A$12:$A$202,0)))</f>
        <v>0</v>
      </c>
      <c r="D113" s="182"/>
      <c r="E113" s="204">
        <v>0</v>
      </c>
    </row>
    <row r="114" spans="1:5" ht="27.75" customHeight="1" x14ac:dyDescent="0.25">
      <c r="A114" s="166" t="s">
        <v>523</v>
      </c>
      <c r="B114" s="197" t="str">
        <f>IFERROR(INDEX('Annex 1 LV, HV and UMS charges'!$B$13:$B$44,MATCH($A114,'Annex 1 LV, HV and UMS charges'!$A$13:$A$44,0)),IF(INDEX('Annex 4 LDNO charges'!$B$12:$B$202,MATCH($A114,'Annex 4 LDNO charges'!$A$12:$A$202,0))=0,"",INDEX('Annex 4 LDNO charges'!$B$12:$B$202,MATCH($A114,'Annex 4 LDNO charges'!$A$12:$A$202,0))))</f>
        <v/>
      </c>
      <c r="C114" s="198">
        <f>IFERROR(INDEX('Annex 1 LV, HV and UMS charges'!$C$13:$C$44,MATCH($A114,'Annex 1 LV, HV and UMS charges'!$A$13:$A$44,0)),INDEX('Annex 4 LDNO charges'!$C$12:$C$202,MATCH($A114,'Annex 4 LDNO charges'!$A$12:$A$202,0)))</f>
        <v>0</v>
      </c>
      <c r="D114" s="182"/>
      <c r="E114" s="204">
        <v>0</v>
      </c>
    </row>
    <row r="115" spans="1:5" ht="27.75" customHeight="1" x14ac:dyDescent="0.25">
      <c r="A115" s="166" t="s">
        <v>524</v>
      </c>
      <c r="B115" s="197" t="str">
        <f>IFERROR(INDEX('Annex 1 LV, HV and UMS charges'!$B$13:$B$44,MATCH($A115,'Annex 1 LV, HV and UMS charges'!$A$13:$A$44,0)),IF(INDEX('Annex 4 LDNO charges'!$B$12:$B$202,MATCH($A115,'Annex 4 LDNO charges'!$A$12:$A$202,0))=0,"",INDEX('Annex 4 LDNO charges'!$B$12:$B$202,MATCH($A115,'Annex 4 LDNO charges'!$A$12:$A$202,0))))</f>
        <v/>
      </c>
      <c r="C115" s="198">
        <f>IFERROR(INDEX('Annex 1 LV, HV and UMS charges'!$C$13:$C$44,MATCH($A115,'Annex 1 LV, HV and UMS charges'!$A$13:$A$44,0)),INDEX('Annex 4 LDNO charges'!$C$12:$C$202,MATCH($A115,'Annex 4 LDNO charges'!$A$12:$A$202,0)))</f>
        <v>0</v>
      </c>
      <c r="D115" s="182"/>
      <c r="E115" s="204">
        <v>0</v>
      </c>
    </row>
    <row r="116" spans="1:5" ht="27.75" customHeight="1" x14ac:dyDescent="0.25">
      <c r="A116" s="166" t="s">
        <v>525</v>
      </c>
      <c r="B116" s="197" t="str">
        <f>IFERROR(INDEX('Annex 1 LV, HV and UMS charges'!$B$13:$B$44,MATCH($A116,'Annex 1 LV, HV and UMS charges'!$A$13:$A$44,0)),IF(INDEX('Annex 4 LDNO charges'!$B$12:$B$202,MATCH($A116,'Annex 4 LDNO charges'!$A$12:$A$202,0))=0,"",INDEX('Annex 4 LDNO charges'!$B$12:$B$202,MATCH($A116,'Annex 4 LDNO charges'!$A$12:$A$202,0))))</f>
        <v/>
      </c>
      <c r="C116" s="198">
        <f>IFERROR(INDEX('Annex 1 LV, HV and UMS charges'!$C$13:$C$44,MATCH($A116,'Annex 1 LV, HV and UMS charges'!$A$13:$A$44,0)),INDEX('Annex 4 LDNO charges'!$C$12:$C$202,MATCH($A116,'Annex 4 LDNO charges'!$A$12:$A$202,0)))</f>
        <v>0</v>
      </c>
      <c r="D116" s="182"/>
      <c r="E116" s="204">
        <v>0</v>
      </c>
    </row>
    <row r="117" spans="1:5" ht="27.75" customHeight="1" x14ac:dyDescent="0.25">
      <c r="A117" s="166" t="s">
        <v>526</v>
      </c>
      <c r="B117" s="197" t="str">
        <f>IFERROR(INDEX('Annex 1 LV, HV and UMS charges'!$B$13:$B$44,MATCH($A117,'Annex 1 LV, HV and UMS charges'!$A$13:$A$44,0)),IF(INDEX('Annex 4 LDNO charges'!$B$12:$B$202,MATCH($A117,'Annex 4 LDNO charges'!$A$12:$A$202,0))=0,"",INDEX('Annex 4 LDNO charges'!$B$12:$B$202,MATCH($A117,'Annex 4 LDNO charges'!$A$12:$A$202,0))))</f>
        <v/>
      </c>
      <c r="C117" s="198">
        <f>IFERROR(INDEX('Annex 1 LV, HV and UMS charges'!$C$13:$C$44,MATCH($A117,'Annex 1 LV, HV and UMS charges'!$A$13:$A$44,0)),INDEX('Annex 4 LDNO charges'!$C$12:$C$202,MATCH($A117,'Annex 4 LDNO charges'!$A$12:$A$202,0)))</f>
        <v>0</v>
      </c>
      <c r="D117" s="182"/>
      <c r="E117" s="204">
        <v>0</v>
      </c>
    </row>
    <row r="118" spans="1:5" ht="27.75" customHeight="1" x14ac:dyDescent="0.25">
      <c r="A118" s="166" t="s">
        <v>527</v>
      </c>
      <c r="B118" s="197" t="str">
        <f>IFERROR(INDEX('Annex 1 LV, HV and UMS charges'!$B$13:$B$44,MATCH($A118,'Annex 1 LV, HV and UMS charges'!$A$13:$A$44,0)),IF(INDEX('Annex 4 LDNO charges'!$B$12:$B$202,MATCH($A118,'Annex 4 LDNO charges'!$A$12:$A$202,0))=0,"",INDEX('Annex 4 LDNO charges'!$B$12:$B$202,MATCH($A118,'Annex 4 LDNO charges'!$A$12:$A$202,0))))</f>
        <v/>
      </c>
      <c r="C118" s="198">
        <f>IFERROR(INDEX('Annex 1 LV, HV and UMS charges'!$C$13:$C$44,MATCH($A118,'Annex 1 LV, HV and UMS charges'!$A$13:$A$44,0)),INDEX('Annex 4 LDNO charges'!$C$12:$C$202,MATCH($A118,'Annex 4 LDNO charges'!$A$12:$A$202,0)))</f>
        <v>0</v>
      </c>
      <c r="D118" s="182"/>
      <c r="E118" s="204">
        <v>0</v>
      </c>
    </row>
    <row r="119" spans="1:5" ht="27.75" customHeight="1" x14ac:dyDescent="0.25">
      <c r="A119" s="166" t="s">
        <v>528</v>
      </c>
      <c r="B119" s="197" t="str">
        <f>IFERROR(INDEX('Annex 1 LV, HV and UMS charges'!$B$13:$B$44,MATCH($A119,'Annex 1 LV, HV and UMS charges'!$A$13:$A$44,0)),IF(INDEX('Annex 4 LDNO charges'!$B$12:$B$202,MATCH($A119,'Annex 4 LDNO charges'!$A$12:$A$202,0))=0,"",INDEX('Annex 4 LDNO charges'!$B$12:$B$202,MATCH($A119,'Annex 4 LDNO charges'!$A$12:$A$202,0))))</f>
        <v/>
      </c>
      <c r="C119" s="198">
        <f>IFERROR(INDEX('Annex 1 LV, HV and UMS charges'!$C$13:$C$44,MATCH($A119,'Annex 1 LV, HV and UMS charges'!$A$13:$A$44,0)),INDEX('Annex 4 LDNO charges'!$C$12:$C$202,MATCH($A119,'Annex 4 LDNO charges'!$A$12:$A$202,0)))</f>
        <v>0</v>
      </c>
      <c r="D119" s="182"/>
      <c r="E119" s="204">
        <v>0</v>
      </c>
    </row>
    <row r="120" spans="1:5" ht="27.75" customHeight="1" x14ac:dyDescent="0.25">
      <c r="A120" s="166" t="s">
        <v>529</v>
      </c>
      <c r="B120" s="197" t="str">
        <f>IFERROR(INDEX('Annex 1 LV, HV and UMS charges'!$B$13:$B$44,MATCH($A120,'Annex 1 LV, HV and UMS charges'!$A$13:$A$44,0)),IF(INDEX('Annex 4 LDNO charges'!$B$12:$B$202,MATCH($A120,'Annex 4 LDNO charges'!$A$12:$A$202,0))=0,"",INDEX('Annex 4 LDNO charges'!$B$12:$B$202,MATCH($A120,'Annex 4 LDNO charges'!$A$12:$A$202,0))))</f>
        <v/>
      </c>
      <c r="C120" s="198">
        <f>IFERROR(INDEX('Annex 1 LV, HV and UMS charges'!$C$13:$C$44,MATCH($A120,'Annex 1 LV, HV and UMS charges'!$A$13:$A$44,0)),INDEX('Annex 4 LDNO charges'!$C$12:$C$202,MATCH($A120,'Annex 4 LDNO charges'!$A$12:$A$202,0)))</f>
        <v>0</v>
      </c>
      <c r="D120" s="182"/>
      <c r="E120" s="204">
        <v>0</v>
      </c>
    </row>
    <row r="121" spans="1:5" ht="27.75" customHeight="1" x14ac:dyDescent="0.25">
      <c r="A121" s="166" t="s">
        <v>613</v>
      </c>
      <c r="B121" s="197" t="str">
        <f>IFERROR(INDEX('Annex 1 LV, HV and UMS charges'!$B$13:$B$44,MATCH($A121,'Annex 1 LV, HV and UMS charges'!$A$13:$A$44,0)),IF(INDEX('Annex 4 LDNO charges'!$B$12:$B$202,MATCH($A121,'Annex 4 LDNO charges'!$A$12:$A$202,0))=0,"",INDEX('Annex 4 LDNO charges'!$B$12:$B$202,MATCH($A121,'Annex 4 LDNO charges'!$A$12:$A$202,0))))</f>
        <v/>
      </c>
      <c r="C121" s="198" t="str">
        <f>IFERROR(INDEX('Annex 1 LV, HV and UMS charges'!$C$13:$C$44,MATCH($A121,'Annex 1 LV, HV and UMS charges'!$A$13:$A$44,0)),INDEX('Annex 4 LDNO charges'!$C$12:$C$202,MATCH($A121,'Annex 4 LDNO charges'!$A$12:$A$202,0)))</f>
        <v>0, 1, 2</v>
      </c>
      <c r="D121" s="204">
        <v>0</v>
      </c>
      <c r="E121" s="204">
        <v>0</v>
      </c>
    </row>
    <row r="122" spans="1:5" ht="27.75" customHeight="1" x14ac:dyDescent="0.25">
      <c r="A122" s="166" t="s">
        <v>614</v>
      </c>
      <c r="B122" s="197" t="str">
        <f>IFERROR(INDEX('Annex 1 LV, HV and UMS charges'!$B$13:$B$44,MATCH($A122,'Annex 1 LV, HV and UMS charges'!$A$13:$A$44,0)),IF(INDEX('Annex 4 LDNO charges'!$B$12:$B$202,MATCH($A122,'Annex 4 LDNO charges'!$A$12:$A$202,0))=0,"",INDEX('Annex 4 LDNO charges'!$B$12:$B$202,MATCH($A122,'Annex 4 LDNO charges'!$A$12:$A$202,0))))</f>
        <v/>
      </c>
      <c r="C122" s="198" t="str">
        <f>IFERROR(INDEX('Annex 1 LV, HV and UMS charges'!$C$13:$C$44,MATCH($A122,'Annex 1 LV, HV and UMS charges'!$A$13:$A$44,0)),INDEX('Annex 4 LDNO charges'!$C$12:$C$202,MATCH($A122,'Annex 4 LDNO charges'!$A$12:$A$202,0)))</f>
        <v>0, 3, 4, 5-8</v>
      </c>
      <c r="D122" s="182"/>
      <c r="E122" s="204">
        <v>0</v>
      </c>
    </row>
    <row r="123" spans="1:5" ht="27.75" customHeight="1" x14ac:dyDescent="0.25">
      <c r="A123" s="166" t="s">
        <v>615</v>
      </c>
      <c r="B123" s="197" t="str">
        <f>IFERROR(INDEX('Annex 1 LV, HV and UMS charges'!$B$13:$B$44,MATCH($A123,'Annex 1 LV, HV and UMS charges'!$A$13:$A$44,0)),IF(INDEX('Annex 4 LDNO charges'!$B$12:$B$202,MATCH($A123,'Annex 4 LDNO charges'!$A$12:$A$202,0))=0,"",INDEX('Annex 4 LDNO charges'!$B$12:$B$202,MATCH($A123,'Annex 4 LDNO charges'!$A$12:$A$202,0))))</f>
        <v/>
      </c>
      <c r="C123" s="198" t="str">
        <f>IFERROR(INDEX('Annex 1 LV, HV and UMS charges'!$C$13:$C$44,MATCH($A123,'Annex 1 LV, HV and UMS charges'!$A$13:$A$44,0)),INDEX('Annex 4 LDNO charges'!$C$12:$C$202,MATCH($A123,'Annex 4 LDNO charges'!$A$12:$A$202,0)))</f>
        <v>0, 3, 4, 5-8</v>
      </c>
      <c r="D123" s="182"/>
      <c r="E123" s="204">
        <v>0</v>
      </c>
    </row>
    <row r="124" spans="1:5" ht="27.75" customHeight="1" x14ac:dyDescent="0.25">
      <c r="A124" s="166" t="s">
        <v>616</v>
      </c>
      <c r="B124" s="197" t="str">
        <f>IFERROR(INDEX('Annex 1 LV, HV and UMS charges'!$B$13:$B$44,MATCH($A124,'Annex 1 LV, HV and UMS charges'!$A$13:$A$44,0)),IF(INDEX('Annex 4 LDNO charges'!$B$12:$B$202,MATCH($A124,'Annex 4 LDNO charges'!$A$12:$A$202,0))=0,"",INDEX('Annex 4 LDNO charges'!$B$12:$B$202,MATCH($A124,'Annex 4 LDNO charges'!$A$12:$A$202,0))))</f>
        <v/>
      </c>
      <c r="C124" s="198" t="str">
        <f>IFERROR(INDEX('Annex 1 LV, HV and UMS charges'!$C$13:$C$44,MATCH($A124,'Annex 1 LV, HV and UMS charges'!$A$13:$A$44,0)),INDEX('Annex 4 LDNO charges'!$C$12:$C$202,MATCH($A124,'Annex 4 LDNO charges'!$A$12:$A$202,0)))</f>
        <v>0, 3, 4, 5-8</v>
      </c>
      <c r="D124" s="182"/>
      <c r="E124" s="204">
        <v>0</v>
      </c>
    </row>
    <row r="125" spans="1:5" ht="27.75" customHeight="1" x14ac:dyDescent="0.25">
      <c r="A125" s="166" t="s">
        <v>617</v>
      </c>
      <c r="B125" s="197" t="str">
        <f>IFERROR(INDEX('Annex 1 LV, HV and UMS charges'!$B$13:$B$44,MATCH($A125,'Annex 1 LV, HV and UMS charges'!$A$13:$A$44,0)),IF(INDEX('Annex 4 LDNO charges'!$B$12:$B$202,MATCH($A125,'Annex 4 LDNO charges'!$A$12:$A$202,0))=0,"",INDEX('Annex 4 LDNO charges'!$B$12:$B$202,MATCH($A125,'Annex 4 LDNO charges'!$A$12:$A$202,0))))</f>
        <v/>
      </c>
      <c r="C125" s="198" t="str">
        <f>IFERROR(INDEX('Annex 1 LV, HV and UMS charges'!$C$13:$C$44,MATCH($A125,'Annex 1 LV, HV and UMS charges'!$A$13:$A$44,0)),INDEX('Annex 4 LDNO charges'!$C$12:$C$202,MATCH($A125,'Annex 4 LDNO charges'!$A$12:$A$202,0)))</f>
        <v>0, 3, 4, 5-8</v>
      </c>
      <c r="D125" s="182"/>
      <c r="E125" s="204">
        <v>0</v>
      </c>
    </row>
    <row r="126" spans="1:5" ht="27.75" customHeight="1" x14ac:dyDescent="0.25">
      <c r="A126" s="166" t="s">
        <v>618</v>
      </c>
      <c r="B126" s="197" t="str">
        <f>IFERROR(INDEX('Annex 1 LV, HV and UMS charges'!$B$13:$B$44,MATCH($A126,'Annex 1 LV, HV and UMS charges'!$A$13:$A$44,0)),IF(INDEX('Annex 4 LDNO charges'!$B$12:$B$202,MATCH($A126,'Annex 4 LDNO charges'!$A$12:$A$202,0))=0,"",INDEX('Annex 4 LDNO charges'!$B$12:$B$202,MATCH($A126,'Annex 4 LDNO charges'!$A$12:$A$202,0))))</f>
        <v/>
      </c>
      <c r="C126" s="198" t="str">
        <f>IFERROR(INDEX('Annex 1 LV, HV and UMS charges'!$C$13:$C$44,MATCH($A126,'Annex 1 LV, HV and UMS charges'!$A$13:$A$44,0)),INDEX('Annex 4 LDNO charges'!$C$12:$C$202,MATCH($A126,'Annex 4 LDNO charges'!$A$12:$A$202,0)))</f>
        <v>0, 3, 4, 5-8</v>
      </c>
      <c r="D126" s="182"/>
      <c r="E126" s="204">
        <v>0</v>
      </c>
    </row>
    <row r="127" spans="1:5" ht="27.75" customHeight="1" x14ac:dyDescent="0.25">
      <c r="A127" s="166" t="s">
        <v>500</v>
      </c>
      <c r="B127" s="197" t="str">
        <f>IFERROR(INDEX('Annex 1 LV, HV and UMS charges'!$B$13:$B$44,MATCH($A127,'Annex 1 LV, HV and UMS charges'!$A$13:$A$44,0)),IF(INDEX('Annex 4 LDNO charges'!$B$12:$B$202,MATCH($A127,'Annex 4 LDNO charges'!$A$12:$A$202,0))=0,"",INDEX('Annex 4 LDNO charges'!$B$12:$B$202,MATCH($A127,'Annex 4 LDNO charges'!$A$12:$A$202,0))))</f>
        <v/>
      </c>
      <c r="C127" s="198">
        <f>IFERROR(INDEX('Annex 1 LV, HV and UMS charges'!$C$13:$C$44,MATCH($A127,'Annex 1 LV, HV and UMS charges'!$A$13:$A$44,0)),INDEX('Annex 4 LDNO charges'!$C$12:$C$202,MATCH($A127,'Annex 4 LDNO charges'!$A$12:$A$202,0)))</f>
        <v>0</v>
      </c>
      <c r="D127" s="182"/>
      <c r="E127" s="204">
        <v>0</v>
      </c>
    </row>
    <row r="128" spans="1:5" ht="27.75" customHeight="1" x14ac:dyDescent="0.25">
      <c r="A128" s="166" t="s">
        <v>501</v>
      </c>
      <c r="B128" s="197" t="str">
        <f>IFERROR(INDEX('Annex 1 LV, HV and UMS charges'!$B$13:$B$44,MATCH($A128,'Annex 1 LV, HV and UMS charges'!$A$13:$A$44,0)),IF(INDEX('Annex 4 LDNO charges'!$B$12:$B$202,MATCH($A128,'Annex 4 LDNO charges'!$A$12:$A$202,0))=0,"",INDEX('Annex 4 LDNO charges'!$B$12:$B$202,MATCH($A128,'Annex 4 LDNO charges'!$A$12:$A$202,0))))</f>
        <v/>
      </c>
      <c r="C128" s="198">
        <f>IFERROR(INDEX('Annex 1 LV, HV and UMS charges'!$C$13:$C$44,MATCH($A128,'Annex 1 LV, HV and UMS charges'!$A$13:$A$44,0)),INDEX('Annex 4 LDNO charges'!$C$12:$C$202,MATCH($A128,'Annex 4 LDNO charges'!$A$12:$A$202,0)))</f>
        <v>0</v>
      </c>
      <c r="D128" s="182"/>
      <c r="E128" s="204">
        <v>0</v>
      </c>
    </row>
    <row r="129" spans="1:5" ht="27.75" customHeight="1" x14ac:dyDescent="0.25">
      <c r="A129" s="166" t="s">
        <v>502</v>
      </c>
      <c r="B129" s="197" t="str">
        <f>IFERROR(INDEX('Annex 1 LV, HV and UMS charges'!$B$13:$B$44,MATCH($A129,'Annex 1 LV, HV and UMS charges'!$A$13:$A$44,0)),IF(INDEX('Annex 4 LDNO charges'!$B$12:$B$202,MATCH($A129,'Annex 4 LDNO charges'!$A$12:$A$202,0))=0,"",INDEX('Annex 4 LDNO charges'!$B$12:$B$202,MATCH($A129,'Annex 4 LDNO charges'!$A$12:$A$202,0))))</f>
        <v/>
      </c>
      <c r="C129" s="198">
        <f>IFERROR(INDEX('Annex 1 LV, HV and UMS charges'!$C$13:$C$44,MATCH($A129,'Annex 1 LV, HV and UMS charges'!$A$13:$A$44,0)),INDEX('Annex 4 LDNO charges'!$C$12:$C$202,MATCH($A129,'Annex 4 LDNO charges'!$A$12:$A$202,0)))</f>
        <v>0</v>
      </c>
      <c r="D129" s="182"/>
      <c r="E129" s="204">
        <v>0</v>
      </c>
    </row>
    <row r="130" spans="1:5" ht="27.75" customHeight="1" x14ac:dyDescent="0.25">
      <c r="A130" s="166" t="s">
        <v>503</v>
      </c>
      <c r="B130" s="197" t="str">
        <f>IFERROR(INDEX('Annex 1 LV, HV and UMS charges'!$B$13:$B$44,MATCH($A130,'Annex 1 LV, HV and UMS charges'!$A$13:$A$44,0)),IF(INDEX('Annex 4 LDNO charges'!$B$12:$B$202,MATCH($A130,'Annex 4 LDNO charges'!$A$12:$A$202,0))=0,"",INDEX('Annex 4 LDNO charges'!$B$12:$B$202,MATCH($A130,'Annex 4 LDNO charges'!$A$12:$A$202,0))))</f>
        <v/>
      </c>
      <c r="C130" s="198">
        <f>IFERROR(INDEX('Annex 1 LV, HV and UMS charges'!$C$13:$C$44,MATCH($A130,'Annex 1 LV, HV and UMS charges'!$A$13:$A$44,0)),INDEX('Annex 4 LDNO charges'!$C$12:$C$202,MATCH($A130,'Annex 4 LDNO charges'!$A$12:$A$202,0)))</f>
        <v>0</v>
      </c>
      <c r="D130" s="182"/>
      <c r="E130" s="204">
        <v>0</v>
      </c>
    </row>
    <row r="131" spans="1:5" ht="27.75" customHeight="1" x14ac:dyDescent="0.25">
      <c r="A131" s="166" t="s">
        <v>504</v>
      </c>
      <c r="B131" s="197" t="str">
        <f>IFERROR(INDEX('Annex 1 LV, HV and UMS charges'!$B$13:$B$44,MATCH($A131,'Annex 1 LV, HV and UMS charges'!$A$13:$A$44,0)),IF(INDEX('Annex 4 LDNO charges'!$B$12:$B$202,MATCH($A131,'Annex 4 LDNO charges'!$A$12:$A$202,0))=0,"",INDEX('Annex 4 LDNO charges'!$B$12:$B$202,MATCH($A131,'Annex 4 LDNO charges'!$A$12:$A$202,0))))</f>
        <v/>
      </c>
      <c r="C131" s="198">
        <f>IFERROR(INDEX('Annex 1 LV, HV and UMS charges'!$C$13:$C$44,MATCH($A131,'Annex 1 LV, HV and UMS charges'!$A$13:$A$44,0)),INDEX('Annex 4 LDNO charges'!$C$12:$C$202,MATCH($A131,'Annex 4 LDNO charges'!$A$12:$A$202,0)))</f>
        <v>0</v>
      </c>
      <c r="D131" s="182"/>
      <c r="E131" s="204">
        <v>0</v>
      </c>
    </row>
    <row r="132" spans="1:5" ht="27.75" customHeight="1" x14ac:dyDescent="0.25">
      <c r="A132" s="166" t="s">
        <v>505</v>
      </c>
      <c r="B132" s="197" t="str">
        <f>IFERROR(INDEX('Annex 1 LV, HV and UMS charges'!$B$13:$B$44,MATCH($A132,'Annex 1 LV, HV and UMS charges'!$A$13:$A$44,0)),IF(INDEX('Annex 4 LDNO charges'!$B$12:$B$202,MATCH($A132,'Annex 4 LDNO charges'!$A$12:$A$202,0))=0,"",INDEX('Annex 4 LDNO charges'!$B$12:$B$202,MATCH($A132,'Annex 4 LDNO charges'!$A$12:$A$202,0))))</f>
        <v/>
      </c>
      <c r="C132" s="198">
        <f>IFERROR(INDEX('Annex 1 LV, HV and UMS charges'!$C$13:$C$44,MATCH($A132,'Annex 1 LV, HV and UMS charges'!$A$13:$A$44,0)),INDEX('Annex 4 LDNO charges'!$C$12:$C$202,MATCH($A132,'Annex 4 LDNO charges'!$A$12:$A$202,0)))</f>
        <v>0</v>
      </c>
      <c r="D132" s="182"/>
      <c r="E132" s="204">
        <v>0</v>
      </c>
    </row>
    <row r="133" spans="1:5" ht="27.75" customHeight="1" x14ac:dyDescent="0.25">
      <c r="A133" s="166" t="s">
        <v>506</v>
      </c>
      <c r="B133" s="197" t="str">
        <f>IFERROR(INDEX('Annex 1 LV, HV and UMS charges'!$B$13:$B$44,MATCH($A133,'Annex 1 LV, HV and UMS charges'!$A$13:$A$44,0)),IF(INDEX('Annex 4 LDNO charges'!$B$12:$B$202,MATCH($A133,'Annex 4 LDNO charges'!$A$12:$A$202,0))=0,"",INDEX('Annex 4 LDNO charges'!$B$12:$B$202,MATCH($A133,'Annex 4 LDNO charges'!$A$12:$A$202,0))))</f>
        <v/>
      </c>
      <c r="C133" s="198">
        <f>IFERROR(INDEX('Annex 1 LV, HV and UMS charges'!$C$13:$C$44,MATCH($A133,'Annex 1 LV, HV and UMS charges'!$A$13:$A$44,0)),INDEX('Annex 4 LDNO charges'!$C$12:$C$202,MATCH($A133,'Annex 4 LDNO charges'!$A$12:$A$202,0)))</f>
        <v>0</v>
      </c>
      <c r="D133" s="182"/>
      <c r="E133" s="204">
        <v>0</v>
      </c>
    </row>
    <row r="134" spans="1:5" ht="27.75" customHeight="1" x14ac:dyDescent="0.25">
      <c r="A134" s="166" t="s">
        <v>507</v>
      </c>
      <c r="B134" s="197" t="str">
        <f>IFERROR(INDEX('Annex 1 LV, HV and UMS charges'!$B$13:$B$44,MATCH($A134,'Annex 1 LV, HV and UMS charges'!$A$13:$A$44,0)),IF(INDEX('Annex 4 LDNO charges'!$B$12:$B$202,MATCH($A134,'Annex 4 LDNO charges'!$A$12:$A$202,0))=0,"",INDEX('Annex 4 LDNO charges'!$B$12:$B$202,MATCH($A134,'Annex 4 LDNO charges'!$A$12:$A$202,0))))</f>
        <v/>
      </c>
      <c r="C134" s="198">
        <f>IFERROR(INDEX('Annex 1 LV, HV and UMS charges'!$C$13:$C$44,MATCH($A134,'Annex 1 LV, HV and UMS charges'!$A$13:$A$44,0)),INDEX('Annex 4 LDNO charges'!$C$12:$C$202,MATCH($A134,'Annex 4 LDNO charges'!$A$12:$A$202,0)))</f>
        <v>0</v>
      </c>
      <c r="D134" s="182"/>
      <c r="E134" s="204">
        <v>0</v>
      </c>
    </row>
    <row r="135" spans="1:5" ht="27.75" customHeight="1" x14ac:dyDescent="0.25">
      <c r="A135" s="166" t="s">
        <v>508</v>
      </c>
      <c r="B135" s="197" t="str">
        <f>IFERROR(INDEX('Annex 1 LV, HV and UMS charges'!$B$13:$B$44,MATCH($A135,'Annex 1 LV, HV and UMS charges'!$A$13:$A$44,0)),IF(INDEX('Annex 4 LDNO charges'!$B$12:$B$202,MATCH($A135,'Annex 4 LDNO charges'!$A$12:$A$202,0))=0,"",INDEX('Annex 4 LDNO charges'!$B$12:$B$202,MATCH($A135,'Annex 4 LDNO charges'!$A$12:$A$202,0))))</f>
        <v/>
      </c>
      <c r="C135" s="198">
        <f>IFERROR(INDEX('Annex 1 LV, HV and UMS charges'!$C$13:$C$44,MATCH($A135,'Annex 1 LV, HV and UMS charges'!$A$13:$A$44,0)),INDEX('Annex 4 LDNO charges'!$C$12:$C$202,MATCH($A135,'Annex 4 LDNO charges'!$A$12:$A$202,0)))</f>
        <v>0</v>
      </c>
      <c r="D135" s="182"/>
      <c r="E135" s="204">
        <v>0</v>
      </c>
    </row>
    <row r="136" spans="1:5" ht="27.75" customHeight="1" x14ac:dyDescent="0.25">
      <c r="A136" s="166" t="s">
        <v>509</v>
      </c>
      <c r="B136" s="197" t="str">
        <f>IFERROR(INDEX('Annex 1 LV, HV and UMS charges'!$B$13:$B$44,MATCH($A136,'Annex 1 LV, HV and UMS charges'!$A$13:$A$44,0)),IF(INDEX('Annex 4 LDNO charges'!$B$12:$B$202,MATCH($A136,'Annex 4 LDNO charges'!$A$12:$A$202,0))=0,"",INDEX('Annex 4 LDNO charges'!$B$12:$B$202,MATCH($A136,'Annex 4 LDNO charges'!$A$12:$A$202,0))))</f>
        <v/>
      </c>
      <c r="C136" s="198">
        <f>IFERROR(INDEX('Annex 1 LV, HV and UMS charges'!$C$13:$C$44,MATCH($A136,'Annex 1 LV, HV and UMS charges'!$A$13:$A$44,0)),INDEX('Annex 4 LDNO charges'!$C$12:$C$202,MATCH($A136,'Annex 4 LDNO charges'!$A$12:$A$202,0)))</f>
        <v>0</v>
      </c>
      <c r="D136" s="182"/>
      <c r="E136" s="204">
        <v>0</v>
      </c>
    </row>
    <row r="137" spans="1:5" ht="27.75" customHeight="1" x14ac:dyDescent="0.25">
      <c r="A137" s="166" t="s">
        <v>510</v>
      </c>
      <c r="B137" s="197" t="str">
        <f>IFERROR(INDEX('Annex 1 LV, HV and UMS charges'!$B$13:$B$44,MATCH($A137,'Annex 1 LV, HV and UMS charges'!$A$13:$A$44,0)),IF(INDEX('Annex 4 LDNO charges'!$B$12:$B$202,MATCH($A137,'Annex 4 LDNO charges'!$A$12:$A$202,0))=0,"",INDEX('Annex 4 LDNO charges'!$B$12:$B$202,MATCH($A137,'Annex 4 LDNO charges'!$A$12:$A$202,0))))</f>
        <v/>
      </c>
      <c r="C137" s="198">
        <f>IFERROR(INDEX('Annex 1 LV, HV and UMS charges'!$C$13:$C$44,MATCH($A137,'Annex 1 LV, HV and UMS charges'!$A$13:$A$44,0)),INDEX('Annex 4 LDNO charges'!$C$12:$C$202,MATCH($A137,'Annex 4 LDNO charges'!$A$12:$A$202,0)))</f>
        <v>0</v>
      </c>
      <c r="D137" s="182"/>
      <c r="E137" s="204">
        <v>0</v>
      </c>
    </row>
    <row r="138" spans="1:5" ht="27.75" customHeight="1" x14ac:dyDescent="0.25">
      <c r="A138" s="166" t="s">
        <v>511</v>
      </c>
      <c r="B138" s="197" t="str">
        <f>IFERROR(INDEX('Annex 1 LV, HV and UMS charges'!$B$13:$B$44,MATCH($A138,'Annex 1 LV, HV and UMS charges'!$A$13:$A$44,0)),IF(INDEX('Annex 4 LDNO charges'!$B$12:$B$202,MATCH($A138,'Annex 4 LDNO charges'!$A$12:$A$202,0))=0,"",INDEX('Annex 4 LDNO charges'!$B$12:$B$202,MATCH($A138,'Annex 4 LDNO charges'!$A$12:$A$202,0))))</f>
        <v/>
      </c>
      <c r="C138" s="198">
        <f>IFERROR(INDEX('Annex 1 LV, HV and UMS charges'!$C$13:$C$44,MATCH($A138,'Annex 1 LV, HV and UMS charges'!$A$13:$A$44,0)),INDEX('Annex 4 LDNO charges'!$C$12:$C$202,MATCH($A138,'Annex 4 LDNO charges'!$A$12:$A$202,0)))</f>
        <v>0</v>
      </c>
      <c r="D138" s="182"/>
      <c r="E138" s="204">
        <v>0</v>
      </c>
    </row>
    <row r="139" spans="1:5" ht="27.75" customHeight="1" x14ac:dyDescent="0.25">
      <c r="A139" s="166" t="s">
        <v>512</v>
      </c>
      <c r="B139" s="197" t="str">
        <f>IFERROR(INDEX('Annex 1 LV, HV and UMS charges'!$B$13:$B$44,MATCH($A139,'Annex 1 LV, HV and UMS charges'!$A$13:$A$44,0)),IF(INDEX('Annex 4 LDNO charges'!$B$12:$B$202,MATCH($A139,'Annex 4 LDNO charges'!$A$12:$A$202,0))=0,"",INDEX('Annex 4 LDNO charges'!$B$12:$B$202,MATCH($A139,'Annex 4 LDNO charges'!$A$12:$A$202,0))))</f>
        <v/>
      </c>
      <c r="C139" s="198">
        <f>IFERROR(INDEX('Annex 1 LV, HV and UMS charges'!$C$13:$C$44,MATCH($A139,'Annex 1 LV, HV and UMS charges'!$A$13:$A$44,0)),INDEX('Annex 4 LDNO charges'!$C$12:$C$202,MATCH($A139,'Annex 4 LDNO charges'!$A$12:$A$202,0)))</f>
        <v>0</v>
      </c>
      <c r="D139" s="182"/>
      <c r="E139" s="204">
        <v>0</v>
      </c>
    </row>
    <row r="140" spans="1:5" ht="27.75" customHeight="1" x14ac:dyDescent="0.25">
      <c r="A140" s="166" t="s">
        <v>513</v>
      </c>
      <c r="B140" s="197" t="str">
        <f>IFERROR(INDEX('Annex 1 LV, HV and UMS charges'!$B$13:$B$44,MATCH($A140,'Annex 1 LV, HV and UMS charges'!$A$13:$A$44,0)),IF(INDEX('Annex 4 LDNO charges'!$B$12:$B$202,MATCH($A140,'Annex 4 LDNO charges'!$A$12:$A$202,0))=0,"",INDEX('Annex 4 LDNO charges'!$B$12:$B$202,MATCH($A140,'Annex 4 LDNO charges'!$A$12:$A$202,0))))</f>
        <v/>
      </c>
      <c r="C140" s="198">
        <f>IFERROR(INDEX('Annex 1 LV, HV and UMS charges'!$C$13:$C$44,MATCH($A140,'Annex 1 LV, HV and UMS charges'!$A$13:$A$44,0)),INDEX('Annex 4 LDNO charges'!$C$12:$C$202,MATCH($A140,'Annex 4 LDNO charges'!$A$12:$A$202,0)))</f>
        <v>0</v>
      </c>
      <c r="D140" s="182"/>
      <c r="E140" s="204">
        <v>0</v>
      </c>
    </row>
    <row r="141" spans="1:5" ht="27.75" customHeight="1" x14ac:dyDescent="0.25">
      <c r="A141" s="166" t="s">
        <v>514</v>
      </c>
      <c r="B141" s="197" t="str">
        <f>IFERROR(INDEX('Annex 1 LV, HV and UMS charges'!$B$13:$B$44,MATCH($A141,'Annex 1 LV, HV and UMS charges'!$A$13:$A$44,0)),IF(INDEX('Annex 4 LDNO charges'!$B$12:$B$202,MATCH($A141,'Annex 4 LDNO charges'!$A$12:$A$202,0))=0,"",INDEX('Annex 4 LDNO charges'!$B$12:$B$202,MATCH($A141,'Annex 4 LDNO charges'!$A$12:$A$202,0))))</f>
        <v/>
      </c>
      <c r="C141" s="198">
        <f>IFERROR(INDEX('Annex 1 LV, HV and UMS charges'!$C$13:$C$44,MATCH($A141,'Annex 1 LV, HV and UMS charges'!$A$13:$A$44,0)),INDEX('Annex 4 LDNO charges'!$C$12:$C$202,MATCH($A141,'Annex 4 LDNO charges'!$A$12:$A$202,0)))</f>
        <v>0</v>
      </c>
      <c r="D141" s="182"/>
      <c r="E141" s="204">
        <v>0</v>
      </c>
    </row>
    <row r="142" spans="1:5" ht="27.75" customHeight="1" x14ac:dyDescent="0.25">
      <c r="A142" s="166" t="s">
        <v>619</v>
      </c>
      <c r="B142" s="197" t="str">
        <f>IFERROR(INDEX('Annex 1 LV, HV and UMS charges'!$B$13:$B$44,MATCH($A142,'Annex 1 LV, HV and UMS charges'!$A$13:$A$44,0)),IF(INDEX('Annex 4 LDNO charges'!$B$12:$B$202,MATCH($A142,'Annex 4 LDNO charges'!$A$12:$A$202,0))=0,"",INDEX('Annex 4 LDNO charges'!$B$12:$B$202,MATCH($A142,'Annex 4 LDNO charges'!$A$12:$A$202,0))))</f>
        <v/>
      </c>
      <c r="C142" s="198" t="str">
        <f>IFERROR(INDEX('Annex 1 LV, HV and UMS charges'!$C$13:$C$44,MATCH($A142,'Annex 1 LV, HV and UMS charges'!$A$13:$A$44,0)),INDEX('Annex 4 LDNO charges'!$C$12:$C$202,MATCH($A142,'Annex 4 LDNO charges'!$A$12:$A$202,0)))</f>
        <v>0, 1, 2</v>
      </c>
      <c r="D142" s="204">
        <v>0</v>
      </c>
      <c r="E142" s="204">
        <v>0</v>
      </c>
    </row>
    <row r="143" spans="1:5" ht="27.75" customHeight="1" x14ac:dyDescent="0.25">
      <c r="A143" s="166" t="s">
        <v>620</v>
      </c>
      <c r="B143" s="197" t="str">
        <f>IFERROR(INDEX('Annex 1 LV, HV and UMS charges'!$B$13:$B$44,MATCH($A143,'Annex 1 LV, HV and UMS charges'!$A$13:$A$44,0)),IF(INDEX('Annex 4 LDNO charges'!$B$12:$B$202,MATCH($A143,'Annex 4 LDNO charges'!$A$12:$A$202,0))=0,"",INDEX('Annex 4 LDNO charges'!$B$12:$B$202,MATCH($A143,'Annex 4 LDNO charges'!$A$12:$A$202,0))))</f>
        <v/>
      </c>
      <c r="C143" s="198" t="str">
        <f>IFERROR(INDEX('Annex 1 LV, HV and UMS charges'!$C$13:$C$44,MATCH($A143,'Annex 1 LV, HV and UMS charges'!$A$13:$A$44,0)),INDEX('Annex 4 LDNO charges'!$C$12:$C$202,MATCH($A143,'Annex 4 LDNO charges'!$A$12:$A$202,0)))</f>
        <v>0, 3, 4, 5-8</v>
      </c>
      <c r="D143" s="182"/>
      <c r="E143" s="204">
        <v>0</v>
      </c>
    </row>
    <row r="144" spans="1:5" ht="27.75" customHeight="1" x14ac:dyDescent="0.25">
      <c r="A144" s="166" t="s">
        <v>621</v>
      </c>
      <c r="B144" s="197" t="str">
        <f>IFERROR(INDEX('Annex 1 LV, HV and UMS charges'!$B$13:$B$44,MATCH($A144,'Annex 1 LV, HV and UMS charges'!$A$13:$A$44,0)),IF(INDEX('Annex 4 LDNO charges'!$B$12:$B$202,MATCH($A144,'Annex 4 LDNO charges'!$A$12:$A$202,0))=0,"",INDEX('Annex 4 LDNO charges'!$B$12:$B$202,MATCH($A144,'Annex 4 LDNO charges'!$A$12:$A$202,0))))</f>
        <v/>
      </c>
      <c r="C144" s="198" t="str">
        <f>IFERROR(INDEX('Annex 1 LV, HV and UMS charges'!$C$13:$C$44,MATCH($A144,'Annex 1 LV, HV and UMS charges'!$A$13:$A$44,0)),INDEX('Annex 4 LDNO charges'!$C$12:$C$202,MATCH($A144,'Annex 4 LDNO charges'!$A$12:$A$202,0)))</f>
        <v>0, 3, 4, 5-8</v>
      </c>
      <c r="D144" s="182"/>
      <c r="E144" s="204">
        <v>0</v>
      </c>
    </row>
    <row r="145" spans="1:5" ht="27.75" customHeight="1" x14ac:dyDescent="0.25">
      <c r="A145" s="166" t="s">
        <v>622</v>
      </c>
      <c r="B145" s="197" t="str">
        <f>IFERROR(INDEX('Annex 1 LV, HV and UMS charges'!$B$13:$B$44,MATCH($A145,'Annex 1 LV, HV and UMS charges'!$A$13:$A$44,0)),IF(INDEX('Annex 4 LDNO charges'!$B$12:$B$202,MATCH($A145,'Annex 4 LDNO charges'!$A$12:$A$202,0))=0,"",INDEX('Annex 4 LDNO charges'!$B$12:$B$202,MATCH($A145,'Annex 4 LDNO charges'!$A$12:$A$202,0))))</f>
        <v/>
      </c>
      <c r="C145" s="198" t="str">
        <f>IFERROR(INDEX('Annex 1 LV, HV and UMS charges'!$C$13:$C$44,MATCH($A145,'Annex 1 LV, HV and UMS charges'!$A$13:$A$44,0)),INDEX('Annex 4 LDNO charges'!$C$12:$C$202,MATCH($A145,'Annex 4 LDNO charges'!$A$12:$A$202,0)))</f>
        <v>0, 3, 4, 5-8</v>
      </c>
      <c r="D145" s="182"/>
      <c r="E145" s="204">
        <v>0</v>
      </c>
    </row>
    <row r="146" spans="1:5" ht="27.75" customHeight="1" x14ac:dyDescent="0.25">
      <c r="A146" s="166" t="s">
        <v>623</v>
      </c>
      <c r="B146" s="197" t="str">
        <f>IFERROR(INDEX('Annex 1 LV, HV and UMS charges'!$B$13:$B$44,MATCH($A146,'Annex 1 LV, HV and UMS charges'!$A$13:$A$44,0)),IF(INDEX('Annex 4 LDNO charges'!$B$12:$B$202,MATCH($A146,'Annex 4 LDNO charges'!$A$12:$A$202,0))=0,"",INDEX('Annex 4 LDNO charges'!$B$12:$B$202,MATCH($A146,'Annex 4 LDNO charges'!$A$12:$A$202,0))))</f>
        <v/>
      </c>
      <c r="C146" s="198" t="str">
        <f>IFERROR(INDEX('Annex 1 LV, HV and UMS charges'!$C$13:$C$44,MATCH($A146,'Annex 1 LV, HV and UMS charges'!$A$13:$A$44,0)),INDEX('Annex 4 LDNO charges'!$C$12:$C$202,MATCH($A146,'Annex 4 LDNO charges'!$A$12:$A$202,0)))</f>
        <v>0, 3, 4, 5-8</v>
      </c>
      <c r="D146" s="182"/>
      <c r="E146" s="204">
        <v>0</v>
      </c>
    </row>
    <row r="147" spans="1:5" ht="27.75" customHeight="1" x14ac:dyDescent="0.25">
      <c r="A147" s="166" t="s">
        <v>624</v>
      </c>
      <c r="B147" s="197" t="str">
        <f>IFERROR(INDEX('Annex 1 LV, HV and UMS charges'!$B$13:$B$44,MATCH($A147,'Annex 1 LV, HV and UMS charges'!$A$13:$A$44,0)),IF(INDEX('Annex 4 LDNO charges'!$B$12:$B$202,MATCH($A147,'Annex 4 LDNO charges'!$A$12:$A$202,0))=0,"",INDEX('Annex 4 LDNO charges'!$B$12:$B$202,MATCH($A147,'Annex 4 LDNO charges'!$A$12:$A$202,0))))</f>
        <v/>
      </c>
      <c r="C147" s="198" t="str">
        <f>IFERROR(INDEX('Annex 1 LV, HV and UMS charges'!$C$13:$C$44,MATCH($A147,'Annex 1 LV, HV and UMS charges'!$A$13:$A$44,0)),INDEX('Annex 4 LDNO charges'!$C$12:$C$202,MATCH($A147,'Annex 4 LDNO charges'!$A$12:$A$202,0)))</f>
        <v>0, 3, 4, 5-8</v>
      </c>
      <c r="D147" s="182"/>
      <c r="E147" s="204">
        <v>0</v>
      </c>
    </row>
    <row r="148" spans="1:5" ht="27.75" customHeight="1" x14ac:dyDescent="0.25">
      <c r="A148" s="166" t="s">
        <v>485</v>
      </c>
      <c r="B148" s="197" t="str">
        <f>IFERROR(INDEX('Annex 1 LV, HV and UMS charges'!$B$13:$B$44,MATCH($A148,'Annex 1 LV, HV and UMS charges'!$A$13:$A$44,0)),IF(INDEX('Annex 4 LDNO charges'!$B$12:$B$202,MATCH($A148,'Annex 4 LDNO charges'!$A$12:$A$202,0))=0,"",INDEX('Annex 4 LDNO charges'!$B$12:$B$202,MATCH($A148,'Annex 4 LDNO charges'!$A$12:$A$202,0))))</f>
        <v/>
      </c>
      <c r="C148" s="198">
        <f>IFERROR(INDEX('Annex 1 LV, HV and UMS charges'!$C$13:$C$44,MATCH($A148,'Annex 1 LV, HV and UMS charges'!$A$13:$A$44,0)),INDEX('Annex 4 LDNO charges'!$C$12:$C$202,MATCH($A148,'Annex 4 LDNO charges'!$A$12:$A$202,0)))</f>
        <v>0</v>
      </c>
      <c r="D148" s="182"/>
      <c r="E148" s="204">
        <v>0</v>
      </c>
    </row>
    <row r="149" spans="1:5" ht="27.75" customHeight="1" x14ac:dyDescent="0.25">
      <c r="A149" s="166" t="s">
        <v>486</v>
      </c>
      <c r="B149" s="197" t="str">
        <f>IFERROR(INDEX('Annex 1 LV, HV and UMS charges'!$B$13:$B$44,MATCH($A149,'Annex 1 LV, HV and UMS charges'!$A$13:$A$44,0)),IF(INDEX('Annex 4 LDNO charges'!$B$12:$B$202,MATCH($A149,'Annex 4 LDNO charges'!$A$12:$A$202,0))=0,"",INDEX('Annex 4 LDNO charges'!$B$12:$B$202,MATCH($A149,'Annex 4 LDNO charges'!$A$12:$A$202,0))))</f>
        <v/>
      </c>
      <c r="C149" s="198">
        <f>IFERROR(INDEX('Annex 1 LV, HV and UMS charges'!$C$13:$C$44,MATCH($A149,'Annex 1 LV, HV and UMS charges'!$A$13:$A$44,0)),INDEX('Annex 4 LDNO charges'!$C$12:$C$202,MATCH($A149,'Annex 4 LDNO charges'!$A$12:$A$202,0)))</f>
        <v>0</v>
      </c>
      <c r="D149" s="182"/>
      <c r="E149" s="204">
        <v>0</v>
      </c>
    </row>
    <row r="150" spans="1:5" ht="27.75" customHeight="1" x14ac:dyDescent="0.25">
      <c r="A150" s="166" t="s">
        <v>487</v>
      </c>
      <c r="B150" s="197" t="str">
        <f>IFERROR(INDEX('Annex 1 LV, HV and UMS charges'!$B$13:$B$44,MATCH($A150,'Annex 1 LV, HV and UMS charges'!$A$13:$A$44,0)),IF(INDEX('Annex 4 LDNO charges'!$B$12:$B$202,MATCH($A150,'Annex 4 LDNO charges'!$A$12:$A$202,0))=0,"",INDEX('Annex 4 LDNO charges'!$B$12:$B$202,MATCH($A150,'Annex 4 LDNO charges'!$A$12:$A$202,0))))</f>
        <v/>
      </c>
      <c r="C150" s="198">
        <f>IFERROR(INDEX('Annex 1 LV, HV and UMS charges'!$C$13:$C$44,MATCH($A150,'Annex 1 LV, HV and UMS charges'!$A$13:$A$44,0)),INDEX('Annex 4 LDNO charges'!$C$12:$C$202,MATCH($A150,'Annex 4 LDNO charges'!$A$12:$A$202,0)))</f>
        <v>0</v>
      </c>
      <c r="D150" s="182"/>
      <c r="E150" s="204">
        <v>0</v>
      </c>
    </row>
    <row r="151" spans="1:5" ht="27.75" customHeight="1" x14ac:dyDescent="0.25">
      <c r="A151" s="166" t="s">
        <v>488</v>
      </c>
      <c r="B151" s="197" t="str">
        <f>IFERROR(INDEX('Annex 1 LV, HV and UMS charges'!$B$13:$B$44,MATCH($A151,'Annex 1 LV, HV and UMS charges'!$A$13:$A$44,0)),IF(INDEX('Annex 4 LDNO charges'!$B$12:$B$202,MATCH($A151,'Annex 4 LDNO charges'!$A$12:$A$202,0))=0,"",INDEX('Annex 4 LDNO charges'!$B$12:$B$202,MATCH($A151,'Annex 4 LDNO charges'!$A$12:$A$202,0))))</f>
        <v/>
      </c>
      <c r="C151" s="198">
        <f>IFERROR(INDEX('Annex 1 LV, HV and UMS charges'!$C$13:$C$44,MATCH($A151,'Annex 1 LV, HV and UMS charges'!$A$13:$A$44,0)),INDEX('Annex 4 LDNO charges'!$C$12:$C$202,MATCH($A151,'Annex 4 LDNO charges'!$A$12:$A$202,0)))</f>
        <v>0</v>
      </c>
      <c r="D151" s="182"/>
      <c r="E151" s="204">
        <v>0</v>
      </c>
    </row>
    <row r="152" spans="1:5" ht="27.75" customHeight="1" x14ac:dyDescent="0.25">
      <c r="A152" s="166" t="s">
        <v>489</v>
      </c>
      <c r="B152" s="197" t="str">
        <f>IFERROR(INDEX('Annex 1 LV, HV and UMS charges'!$B$13:$B$44,MATCH($A152,'Annex 1 LV, HV and UMS charges'!$A$13:$A$44,0)),IF(INDEX('Annex 4 LDNO charges'!$B$12:$B$202,MATCH($A152,'Annex 4 LDNO charges'!$A$12:$A$202,0))=0,"",INDEX('Annex 4 LDNO charges'!$B$12:$B$202,MATCH($A152,'Annex 4 LDNO charges'!$A$12:$A$202,0))))</f>
        <v/>
      </c>
      <c r="C152" s="198">
        <f>IFERROR(INDEX('Annex 1 LV, HV and UMS charges'!$C$13:$C$44,MATCH($A152,'Annex 1 LV, HV and UMS charges'!$A$13:$A$44,0)),INDEX('Annex 4 LDNO charges'!$C$12:$C$202,MATCH($A152,'Annex 4 LDNO charges'!$A$12:$A$202,0)))</f>
        <v>0</v>
      </c>
      <c r="D152" s="182"/>
      <c r="E152" s="204">
        <v>0</v>
      </c>
    </row>
    <row r="153" spans="1:5" ht="27.75" customHeight="1" x14ac:dyDescent="0.25">
      <c r="A153" s="166" t="s">
        <v>490</v>
      </c>
      <c r="B153" s="197" t="str">
        <f>IFERROR(INDEX('Annex 1 LV, HV and UMS charges'!$B$13:$B$44,MATCH($A153,'Annex 1 LV, HV and UMS charges'!$A$13:$A$44,0)),IF(INDEX('Annex 4 LDNO charges'!$B$12:$B$202,MATCH($A153,'Annex 4 LDNO charges'!$A$12:$A$202,0))=0,"",INDEX('Annex 4 LDNO charges'!$B$12:$B$202,MATCH($A153,'Annex 4 LDNO charges'!$A$12:$A$202,0))))</f>
        <v/>
      </c>
      <c r="C153" s="198">
        <f>IFERROR(INDEX('Annex 1 LV, HV and UMS charges'!$C$13:$C$44,MATCH($A153,'Annex 1 LV, HV and UMS charges'!$A$13:$A$44,0)),INDEX('Annex 4 LDNO charges'!$C$12:$C$202,MATCH($A153,'Annex 4 LDNO charges'!$A$12:$A$202,0)))</f>
        <v>0</v>
      </c>
      <c r="D153" s="182"/>
      <c r="E153" s="204">
        <v>0</v>
      </c>
    </row>
    <row r="154" spans="1:5" ht="27.75" customHeight="1" x14ac:dyDescent="0.25">
      <c r="A154" s="166" t="s">
        <v>491</v>
      </c>
      <c r="B154" s="197" t="str">
        <f>IFERROR(INDEX('Annex 1 LV, HV and UMS charges'!$B$13:$B$44,MATCH($A154,'Annex 1 LV, HV and UMS charges'!$A$13:$A$44,0)),IF(INDEX('Annex 4 LDNO charges'!$B$12:$B$202,MATCH($A154,'Annex 4 LDNO charges'!$A$12:$A$202,0))=0,"",INDEX('Annex 4 LDNO charges'!$B$12:$B$202,MATCH($A154,'Annex 4 LDNO charges'!$A$12:$A$202,0))))</f>
        <v/>
      </c>
      <c r="C154" s="198">
        <f>IFERROR(INDEX('Annex 1 LV, HV and UMS charges'!$C$13:$C$44,MATCH($A154,'Annex 1 LV, HV and UMS charges'!$A$13:$A$44,0)),INDEX('Annex 4 LDNO charges'!$C$12:$C$202,MATCH($A154,'Annex 4 LDNO charges'!$A$12:$A$202,0)))</f>
        <v>0</v>
      </c>
      <c r="D154" s="182"/>
      <c r="E154" s="204">
        <v>0</v>
      </c>
    </row>
    <row r="155" spans="1:5" ht="27.75" customHeight="1" x14ac:dyDescent="0.25">
      <c r="A155" s="166" t="s">
        <v>492</v>
      </c>
      <c r="B155" s="197" t="str">
        <f>IFERROR(INDEX('Annex 1 LV, HV and UMS charges'!$B$13:$B$44,MATCH($A155,'Annex 1 LV, HV and UMS charges'!$A$13:$A$44,0)),IF(INDEX('Annex 4 LDNO charges'!$B$12:$B$202,MATCH($A155,'Annex 4 LDNO charges'!$A$12:$A$202,0))=0,"",INDEX('Annex 4 LDNO charges'!$B$12:$B$202,MATCH($A155,'Annex 4 LDNO charges'!$A$12:$A$202,0))))</f>
        <v/>
      </c>
      <c r="C155" s="198">
        <f>IFERROR(INDEX('Annex 1 LV, HV and UMS charges'!$C$13:$C$44,MATCH($A155,'Annex 1 LV, HV and UMS charges'!$A$13:$A$44,0)),INDEX('Annex 4 LDNO charges'!$C$12:$C$202,MATCH($A155,'Annex 4 LDNO charges'!$A$12:$A$202,0)))</f>
        <v>0</v>
      </c>
      <c r="D155" s="182"/>
      <c r="E155" s="204">
        <v>0</v>
      </c>
    </row>
    <row r="156" spans="1:5" ht="27.75" customHeight="1" x14ac:dyDescent="0.25">
      <c r="A156" s="166" t="s">
        <v>493</v>
      </c>
      <c r="B156" s="197" t="str">
        <f>IFERROR(INDEX('Annex 1 LV, HV and UMS charges'!$B$13:$B$44,MATCH($A156,'Annex 1 LV, HV and UMS charges'!$A$13:$A$44,0)),IF(INDEX('Annex 4 LDNO charges'!$B$12:$B$202,MATCH($A156,'Annex 4 LDNO charges'!$A$12:$A$202,0))=0,"",INDEX('Annex 4 LDNO charges'!$B$12:$B$202,MATCH($A156,'Annex 4 LDNO charges'!$A$12:$A$202,0))))</f>
        <v/>
      </c>
      <c r="C156" s="198">
        <f>IFERROR(INDEX('Annex 1 LV, HV and UMS charges'!$C$13:$C$44,MATCH($A156,'Annex 1 LV, HV and UMS charges'!$A$13:$A$44,0)),INDEX('Annex 4 LDNO charges'!$C$12:$C$202,MATCH($A156,'Annex 4 LDNO charges'!$A$12:$A$202,0)))</f>
        <v>0</v>
      </c>
      <c r="D156" s="182"/>
      <c r="E156" s="204">
        <v>0</v>
      </c>
    </row>
    <row r="157" spans="1:5" ht="27.75" customHeight="1" x14ac:dyDescent="0.25">
      <c r="A157" s="166" t="s">
        <v>494</v>
      </c>
      <c r="B157" s="197" t="str">
        <f>IFERROR(INDEX('Annex 1 LV, HV and UMS charges'!$B$13:$B$44,MATCH($A157,'Annex 1 LV, HV and UMS charges'!$A$13:$A$44,0)),IF(INDEX('Annex 4 LDNO charges'!$B$12:$B$202,MATCH($A157,'Annex 4 LDNO charges'!$A$12:$A$202,0))=0,"",INDEX('Annex 4 LDNO charges'!$B$12:$B$202,MATCH($A157,'Annex 4 LDNO charges'!$A$12:$A$202,0))))</f>
        <v/>
      </c>
      <c r="C157" s="198">
        <f>IFERROR(INDEX('Annex 1 LV, HV and UMS charges'!$C$13:$C$44,MATCH($A157,'Annex 1 LV, HV and UMS charges'!$A$13:$A$44,0)),INDEX('Annex 4 LDNO charges'!$C$12:$C$202,MATCH($A157,'Annex 4 LDNO charges'!$A$12:$A$202,0)))</f>
        <v>0</v>
      </c>
      <c r="D157" s="182"/>
      <c r="E157" s="204">
        <v>0</v>
      </c>
    </row>
    <row r="158" spans="1:5" ht="27.75" customHeight="1" x14ac:dyDescent="0.25">
      <c r="A158" s="166" t="s">
        <v>495</v>
      </c>
      <c r="B158" s="197" t="str">
        <f>IFERROR(INDEX('Annex 1 LV, HV and UMS charges'!$B$13:$B$44,MATCH($A158,'Annex 1 LV, HV and UMS charges'!$A$13:$A$44,0)),IF(INDEX('Annex 4 LDNO charges'!$B$12:$B$202,MATCH($A158,'Annex 4 LDNO charges'!$A$12:$A$202,0))=0,"",INDEX('Annex 4 LDNO charges'!$B$12:$B$202,MATCH($A158,'Annex 4 LDNO charges'!$A$12:$A$202,0))))</f>
        <v/>
      </c>
      <c r="C158" s="198">
        <f>IFERROR(INDEX('Annex 1 LV, HV and UMS charges'!$C$13:$C$44,MATCH($A158,'Annex 1 LV, HV and UMS charges'!$A$13:$A$44,0)),INDEX('Annex 4 LDNO charges'!$C$12:$C$202,MATCH($A158,'Annex 4 LDNO charges'!$A$12:$A$202,0)))</f>
        <v>0</v>
      </c>
      <c r="D158" s="182"/>
      <c r="E158" s="204">
        <v>0</v>
      </c>
    </row>
    <row r="159" spans="1:5" ht="27.75" customHeight="1" x14ac:dyDescent="0.25">
      <c r="A159" s="166" t="s">
        <v>496</v>
      </c>
      <c r="B159" s="197" t="str">
        <f>IFERROR(INDEX('Annex 1 LV, HV and UMS charges'!$B$13:$B$44,MATCH($A159,'Annex 1 LV, HV and UMS charges'!$A$13:$A$44,0)),IF(INDEX('Annex 4 LDNO charges'!$B$12:$B$202,MATCH($A159,'Annex 4 LDNO charges'!$A$12:$A$202,0))=0,"",INDEX('Annex 4 LDNO charges'!$B$12:$B$202,MATCH($A159,'Annex 4 LDNO charges'!$A$12:$A$202,0))))</f>
        <v/>
      </c>
      <c r="C159" s="198">
        <f>IFERROR(INDEX('Annex 1 LV, HV and UMS charges'!$C$13:$C$44,MATCH($A159,'Annex 1 LV, HV and UMS charges'!$A$13:$A$44,0)),INDEX('Annex 4 LDNO charges'!$C$12:$C$202,MATCH($A159,'Annex 4 LDNO charges'!$A$12:$A$202,0)))</f>
        <v>0</v>
      </c>
      <c r="D159" s="182"/>
      <c r="E159" s="204">
        <v>0</v>
      </c>
    </row>
    <row r="160" spans="1:5" ht="27.75" customHeight="1" x14ac:dyDescent="0.25">
      <c r="A160" s="166" t="s">
        <v>497</v>
      </c>
      <c r="B160" s="197" t="str">
        <f>IFERROR(INDEX('Annex 1 LV, HV and UMS charges'!$B$13:$B$44,MATCH($A160,'Annex 1 LV, HV and UMS charges'!$A$13:$A$44,0)),IF(INDEX('Annex 4 LDNO charges'!$B$12:$B$202,MATCH($A160,'Annex 4 LDNO charges'!$A$12:$A$202,0))=0,"",INDEX('Annex 4 LDNO charges'!$B$12:$B$202,MATCH($A160,'Annex 4 LDNO charges'!$A$12:$A$202,0))))</f>
        <v/>
      </c>
      <c r="C160" s="198">
        <f>IFERROR(INDEX('Annex 1 LV, HV and UMS charges'!$C$13:$C$44,MATCH($A160,'Annex 1 LV, HV and UMS charges'!$A$13:$A$44,0)),INDEX('Annex 4 LDNO charges'!$C$12:$C$202,MATCH($A160,'Annex 4 LDNO charges'!$A$12:$A$202,0)))</f>
        <v>0</v>
      </c>
      <c r="D160" s="182"/>
      <c r="E160" s="204">
        <v>0</v>
      </c>
    </row>
    <row r="161" spans="1:5" ht="27.75" customHeight="1" x14ac:dyDescent="0.25">
      <c r="A161" s="166" t="s">
        <v>498</v>
      </c>
      <c r="B161" s="197" t="str">
        <f>IFERROR(INDEX('Annex 1 LV, HV and UMS charges'!$B$13:$B$44,MATCH($A161,'Annex 1 LV, HV and UMS charges'!$A$13:$A$44,0)),IF(INDEX('Annex 4 LDNO charges'!$B$12:$B$202,MATCH($A161,'Annex 4 LDNO charges'!$A$12:$A$202,0))=0,"",INDEX('Annex 4 LDNO charges'!$B$12:$B$202,MATCH($A161,'Annex 4 LDNO charges'!$A$12:$A$202,0))))</f>
        <v/>
      </c>
      <c r="C161" s="198">
        <f>IFERROR(INDEX('Annex 1 LV, HV and UMS charges'!$C$13:$C$44,MATCH($A161,'Annex 1 LV, HV and UMS charges'!$A$13:$A$44,0)),INDEX('Annex 4 LDNO charges'!$C$12:$C$202,MATCH($A161,'Annex 4 LDNO charges'!$A$12:$A$202,0)))</f>
        <v>0</v>
      </c>
      <c r="D161" s="182"/>
      <c r="E161" s="204">
        <v>0</v>
      </c>
    </row>
    <row r="162" spans="1:5" ht="27.75" customHeight="1" x14ac:dyDescent="0.25">
      <c r="A162" s="166" t="s">
        <v>499</v>
      </c>
      <c r="B162" s="197" t="str">
        <f>IFERROR(INDEX('Annex 1 LV, HV and UMS charges'!$B$13:$B$44,MATCH($A162,'Annex 1 LV, HV and UMS charges'!$A$13:$A$44,0)),IF(INDEX('Annex 4 LDNO charges'!$B$12:$B$202,MATCH($A162,'Annex 4 LDNO charges'!$A$12:$A$202,0))=0,"",INDEX('Annex 4 LDNO charges'!$B$12:$B$202,MATCH($A162,'Annex 4 LDNO charges'!$A$12:$A$202,0))))</f>
        <v/>
      </c>
      <c r="C162" s="198">
        <f>IFERROR(INDEX('Annex 1 LV, HV and UMS charges'!$C$13:$C$44,MATCH($A162,'Annex 1 LV, HV and UMS charges'!$A$13:$A$44,0)),INDEX('Annex 4 LDNO charges'!$C$12:$C$202,MATCH($A162,'Annex 4 LDNO charges'!$A$12:$A$202,0)))</f>
        <v>0</v>
      </c>
      <c r="D162" s="182"/>
      <c r="E162" s="204">
        <v>0</v>
      </c>
    </row>
    <row r="163" spans="1:5" ht="27.75" customHeight="1" x14ac:dyDescent="0.25">
      <c r="A163" s="2" t="s">
        <v>663</v>
      </c>
      <c r="B163" s="2"/>
      <c r="C163" s="3"/>
    </row>
    <row r="164" spans="1:5" ht="27.75" customHeight="1" x14ac:dyDescent="0.25">
      <c r="A164" s="2" t="s">
        <v>664</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8" fitToHeight="10" orientation="portrait" r:id="rId1"/>
  <headerFooter scaleWithDoc="0">
    <oddHeader>&amp;L&amp;"Arial,Bold"
&amp;"Arial,Regular"Annex 7&amp;"Arial,Bold" &amp;"Arial,Regular"- Schedule of Charges to recover Excess Supplier of Last Resort pass-through costs</oddHeader>
    <oddFooter>&amp;L_x000D_&amp;1#&amp;"Arial"&amp;6&amp;K737373 Confidentiality: C1 - Public&amp;C&amp;P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303"/>
  <sheetViews>
    <sheetView zoomScale="90" zoomScaleNormal="90" zoomScaleSheetLayoutView="100" workbookViewId="0">
      <selection activeCell="H5" sqref="H5"/>
    </sheetView>
  </sheetViews>
  <sheetFormatPr defaultColWidth="9.109375" defaultRowHeight="27.75" customHeight="1" x14ac:dyDescent="0.25"/>
  <cols>
    <col min="1" max="1" width="18.88671875" style="2" bestFit="1" customWidth="1"/>
    <col min="2" max="2" width="48.5546875" style="2" customWidth="1"/>
    <col min="3" max="4" width="23.6640625" style="3" customWidth="1"/>
    <col min="5" max="16384" width="9.109375" style="2"/>
  </cols>
  <sheetData>
    <row r="1" spans="1:4" ht="27.75" customHeight="1" x14ac:dyDescent="0.25">
      <c r="A1" s="13" t="s">
        <v>16</v>
      </c>
      <c r="B1" s="3"/>
      <c r="C1" s="2"/>
    </row>
    <row r="2" spans="1:4" s="11" customFormat="1" ht="22.5" customHeight="1" x14ac:dyDescent="0.25">
      <c r="A2" s="234" t="str">
        <f>Overview!B4&amp; " - Effective from "&amp;Overview!D4&amp;" - "&amp;Overview!E4&amp;" Nodal/Zonal charges"</f>
        <v>Eclipse Power Distribution Limited - GSP C - Effective from 1 April 2027 - Submitted Nodal/Zonal charges</v>
      </c>
      <c r="B2" s="235"/>
      <c r="C2" s="235"/>
      <c r="D2" s="236"/>
    </row>
    <row r="3" spans="1:4" s="11" customFormat="1" ht="8.25" customHeight="1" x14ac:dyDescent="0.25"/>
    <row r="4" spans="1:4" ht="60.75" customHeight="1" x14ac:dyDescent="0.25">
      <c r="A4" s="20" t="s">
        <v>45</v>
      </c>
      <c r="B4" s="20" t="s">
        <v>0</v>
      </c>
      <c r="C4" s="20" t="s">
        <v>29</v>
      </c>
      <c r="D4" s="20" t="s">
        <v>30</v>
      </c>
    </row>
    <row r="5" spans="1:4" ht="18.75" customHeight="1" x14ac:dyDescent="0.25">
      <c r="A5" s="7"/>
      <c r="B5" s="8"/>
      <c r="C5" s="190"/>
      <c r="D5" s="190"/>
    </row>
    <row r="6" spans="1:4" ht="18.75" customHeight="1" x14ac:dyDescent="0.25">
      <c r="A6" s="7"/>
      <c r="B6" s="8"/>
      <c r="C6" s="190"/>
      <c r="D6" s="190"/>
    </row>
    <row r="7" spans="1:4" ht="18.75" customHeight="1" x14ac:dyDescent="0.25">
      <c r="A7" s="7"/>
      <c r="B7" s="8"/>
      <c r="C7" s="190"/>
      <c r="D7" s="190"/>
    </row>
    <row r="8" spans="1:4" ht="18.75" customHeight="1" x14ac:dyDescent="0.25">
      <c r="A8" s="7"/>
      <c r="B8" s="8"/>
      <c r="C8" s="190"/>
      <c r="D8" s="190"/>
    </row>
    <row r="9" spans="1:4" ht="18.75" customHeight="1" x14ac:dyDescent="0.25">
      <c r="A9" s="7"/>
      <c r="B9" s="8"/>
      <c r="C9" s="190"/>
      <c r="D9" s="190"/>
    </row>
    <row r="10" spans="1:4" ht="18.75" customHeight="1" x14ac:dyDescent="0.25">
      <c r="A10" s="7"/>
      <c r="B10" s="8"/>
      <c r="C10" s="190"/>
      <c r="D10" s="190"/>
    </row>
    <row r="11" spans="1:4" ht="18.75" customHeight="1" x14ac:dyDescent="0.25">
      <c r="A11" s="7"/>
      <c r="B11" s="8"/>
      <c r="C11" s="190"/>
      <c r="D11" s="190"/>
    </row>
    <row r="12" spans="1:4" ht="18.75" customHeight="1" x14ac:dyDescent="0.25">
      <c r="A12" s="7"/>
      <c r="B12" s="8"/>
      <c r="C12" s="190"/>
      <c r="D12" s="190"/>
    </row>
    <row r="13" spans="1:4" ht="18.75" customHeight="1" x14ac:dyDescent="0.25">
      <c r="A13" s="7"/>
      <c r="B13" s="8"/>
      <c r="C13" s="190"/>
      <c r="D13" s="190"/>
    </row>
    <row r="14" spans="1:4" ht="18.75" customHeight="1" x14ac:dyDescent="0.25">
      <c r="A14" s="7"/>
      <c r="B14" s="8"/>
      <c r="C14" s="190"/>
      <c r="D14" s="190"/>
    </row>
    <row r="15" spans="1:4" ht="18.75" customHeight="1" x14ac:dyDescent="0.25">
      <c r="A15" s="7"/>
      <c r="B15" s="8"/>
      <c r="C15" s="190"/>
      <c r="D15" s="190"/>
    </row>
    <row r="16" spans="1:4" ht="18.75" customHeight="1" x14ac:dyDescent="0.25">
      <c r="A16" s="7"/>
      <c r="B16" s="8"/>
      <c r="C16" s="190"/>
      <c r="D16" s="190"/>
    </row>
    <row r="17" spans="1:4" ht="18.75" customHeight="1" x14ac:dyDescent="0.25">
      <c r="A17" s="7"/>
      <c r="B17" s="8"/>
      <c r="C17" s="190"/>
      <c r="D17" s="190"/>
    </row>
    <row r="18" spans="1:4" ht="18.75" customHeight="1" x14ac:dyDescent="0.25">
      <c r="A18" s="7"/>
      <c r="B18" s="8"/>
      <c r="C18" s="190"/>
      <c r="D18" s="190"/>
    </row>
    <row r="19" spans="1:4" ht="18.75" customHeight="1" x14ac:dyDescent="0.25">
      <c r="A19" s="7"/>
      <c r="B19" s="8"/>
      <c r="C19" s="190"/>
      <c r="D19" s="190"/>
    </row>
    <row r="20" spans="1:4" ht="18.75" customHeight="1" x14ac:dyDescent="0.25">
      <c r="A20" s="7"/>
      <c r="B20" s="8"/>
      <c r="C20" s="190"/>
      <c r="D20" s="190"/>
    </row>
    <row r="21" spans="1:4" ht="18.75" customHeight="1" x14ac:dyDescent="0.25">
      <c r="A21" s="7"/>
      <c r="B21" s="8"/>
      <c r="C21" s="190"/>
      <c r="D21" s="190"/>
    </row>
    <row r="22" spans="1:4" ht="18.75" customHeight="1" x14ac:dyDescent="0.25">
      <c r="A22" s="7"/>
      <c r="B22" s="8"/>
      <c r="C22" s="190"/>
      <c r="D22" s="190"/>
    </row>
    <row r="23" spans="1:4" ht="18.75" customHeight="1" x14ac:dyDescent="0.25">
      <c r="A23" s="7"/>
      <c r="B23" s="8"/>
      <c r="C23" s="190"/>
      <c r="D23" s="190"/>
    </row>
    <row r="24" spans="1:4" ht="18.75" customHeight="1" x14ac:dyDescent="0.25">
      <c r="A24" s="7"/>
      <c r="B24" s="8"/>
      <c r="C24" s="190"/>
      <c r="D24" s="190"/>
    </row>
    <row r="25" spans="1:4" ht="18.75" customHeight="1" x14ac:dyDescent="0.25">
      <c r="A25" s="7"/>
      <c r="B25" s="8"/>
      <c r="C25" s="190"/>
      <c r="D25" s="190"/>
    </row>
    <row r="26" spans="1:4" ht="18.75" customHeight="1" x14ac:dyDescent="0.25">
      <c r="A26" s="7"/>
      <c r="B26" s="8"/>
      <c r="C26" s="190"/>
      <c r="D26" s="190"/>
    </row>
    <row r="27" spans="1:4" ht="18.75" customHeight="1" x14ac:dyDescent="0.25">
      <c r="A27" s="7"/>
      <c r="B27" s="8"/>
      <c r="C27" s="190"/>
      <c r="D27" s="190"/>
    </row>
    <row r="28" spans="1:4" ht="18.75" customHeight="1" x14ac:dyDescent="0.25">
      <c r="A28" s="7"/>
      <c r="B28" s="8"/>
      <c r="C28" s="190"/>
      <c r="D28" s="190"/>
    </row>
    <row r="29" spans="1:4" ht="18.75" customHeight="1" x14ac:dyDescent="0.25">
      <c r="A29" s="7"/>
      <c r="B29" s="8"/>
      <c r="C29" s="190"/>
      <c r="D29" s="190"/>
    </row>
    <row r="30" spans="1:4" ht="18.75" customHeight="1" x14ac:dyDescent="0.25">
      <c r="A30" s="7"/>
      <c r="B30" s="8"/>
      <c r="C30" s="190"/>
      <c r="D30" s="190"/>
    </row>
    <row r="31" spans="1:4" ht="18.75" customHeight="1" x14ac:dyDescent="0.25">
      <c r="A31" s="7"/>
      <c r="B31" s="8"/>
      <c r="C31" s="190"/>
      <c r="D31" s="190"/>
    </row>
    <row r="32" spans="1:4" ht="18.75" customHeight="1" x14ac:dyDescent="0.25">
      <c r="A32" s="7"/>
      <c r="B32" s="8"/>
      <c r="C32" s="190"/>
      <c r="D32" s="190"/>
    </row>
    <row r="33" spans="1:4" ht="18.75" customHeight="1" x14ac:dyDescent="0.25">
      <c r="A33" s="7"/>
      <c r="B33" s="8"/>
      <c r="C33" s="190"/>
      <c r="D33" s="190"/>
    </row>
    <row r="34" spans="1:4" ht="18.75" customHeight="1" x14ac:dyDescent="0.25">
      <c r="A34" s="7"/>
      <c r="B34" s="8"/>
      <c r="C34" s="190"/>
      <c r="D34" s="190"/>
    </row>
    <row r="35" spans="1:4" ht="18.75" customHeight="1" x14ac:dyDescent="0.25">
      <c r="A35" s="7"/>
      <c r="B35" s="8"/>
      <c r="C35" s="190"/>
      <c r="D35" s="190"/>
    </row>
    <row r="36" spans="1:4" ht="18.75" customHeight="1" x14ac:dyDescent="0.25">
      <c r="A36" s="7"/>
      <c r="B36" s="8"/>
      <c r="C36" s="190"/>
      <c r="D36" s="190"/>
    </row>
    <row r="37" spans="1:4" ht="18.75" customHeight="1" x14ac:dyDescent="0.25">
      <c r="A37" s="7"/>
      <c r="B37" s="8"/>
      <c r="C37" s="190"/>
      <c r="D37" s="190"/>
    </row>
    <row r="38" spans="1:4" ht="18.75" customHeight="1" x14ac:dyDescent="0.25">
      <c r="A38" s="7"/>
      <c r="B38" s="8"/>
      <c r="C38" s="190"/>
      <c r="D38" s="190"/>
    </row>
    <row r="39" spans="1:4" ht="18.75" customHeight="1" x14ac:dyDescent="0.25">
      <c r="A39" s="7"/>
      <c r="B39" s="8"/>
      <c r="C39" s="190"/>
      <c r="D39" s="190"/>
    </row>
    <row r="40" spans="1:4" ht="18.75" customHeight="1" x14ac:dyDescent="0.25">
      <c r="A40" s="7"/>
      <c r="B40" s="8"/>
      <c r="C40" s="190"/>
      <c r="D40" s="190"/>
    </row>
    <row r="41" spans="1:4" ht="18.75" customHeight="1" x14ac:dyDescent="0.25">
      <c r="A41" s="7"/>
      <c r="B41" s="8"/>
      <c r="C41" s="190"/>
      <c r="D41" s="190"/>
    </row>
    <row r="42" spans="1:4" ht="18.75" customHeight="1" x14ac:dyDescent="0.25">
      <c r="A42" s="7"/>
      <c r="B42" s="8"/>
      <c r="C42" s="190"/>
      <c r="D42" s="190"/>
    </row>
    <row r="43" spans="1:4" ht="18.75" customHeight="1" x14ac:dyDescent="0.25">
      <c r="A43" s="7"/>
      <c r="B43" s="8"/>
      <c r="C43" s="190"/>
      <c r="D43" s="190"/>
    </row>
    <row r="44" spans="1:4" ht="18.75" customHeight="1" x14ac:dyDescent="0.25">
      <c r="A44" s="7"/>
      <c r="B44" s="8"/>
      <c r="C44" s="190"/>
      <c r="D44" s="190"/>
    </row>
    <row r="45" spans="1:4" ht="18.75" customHeight="1" x14ac:dyDescent="0.25">
      <c r="A45" s="7"/>
      <c r="B45" s="8"/>
      <c r="C45" s="190"/>
      <c r="D45" s="190"/>
    </row>
    <row r="46" spans="1:4" ht="18.75" customHeight="1" x14ac:dyDescent="0.25">
      <c r="A46" s="7"/>
      <c r="B46" s="8"/>
      <c r="C46" s="190"/>
      <c r="D46" s="190"/>
    </row>
    <row r="47" spans="1:4" ht="18.75" customHeight="1" x14ac:dyDescent="0.25">
      <c r="A47" s="7"/>
      <c r="B47" s="8"/>
      <c r="C47" s="190"/>
      <c r="D47" s="190"/>
    </row>
    <row r="48" spans="1:4" ht="18.75" customHeight="1" x14ac:dyDescent="0.25">
      <c r="A48" s="7"/>
      <c r="B48" s="8"/>
      <c r="C48" s="190"/>
      <c r="D48" s="190"/>
    </row>
    <row r="49" spans="1:4" ht="18.75" customHeight="1" x14ac:dyDescent="0.25">
      <c r="A49" s="7"/>
      <c r="B49" s="8"/>
      <c r="C49" s="190"/>
      <c r="D49" s="190"/>
    </row>
    <row r="50" spans="1:4" ht="18.75" customHeight="1" x14ac:dyDescent="0.25">
      <c r="A50" s="7"/>
      <c r="B50" s="8"/>
      <c r="C50" s="190"/>
      <c r="D50" s="190"/>
    </row>
    <row r="51" spans="1:4" ht="18.75" customHeight="1" x14ac:dyDescent="0.25">
      <c r="A51" s="7"/>
      <c r="B51" s="8"/>
      <c r="C51" s="190"/>
      <c r="D51" s="190"/>
    </row>
    <row r="52" spans="1:4" ht="18.75" customHeight="1" x14ac:dyDescent="0.25">
      <c r="A52" s="7"/>
      <c r="B52" s="8"/>
      <c r="C52" s="190"/>
      <c r="D52" s="190"/>
    </row>
    <row r="53" spans="1:4" ht="18.75" customHeight="1" x14ac:dyDescent="0.25">
      <c r="A53" s="7"/>
      <c r="B53" s="8"/>
      <c r="C53" s="190"/>
      <c r="D53" s="190"/>
    </row>
    <row r="54" spans="1:4" ht="18.75" customHeight="1" x14ac:dyDescent="0.25">
      <c r="A54" s="7"/>
      <c r="B54" s="8"/>
      <c r="C54" s="190"/>
      <c r="D54" s="190"/>
    </row>
    <row r="55" spans="1:4" ht="18.75" customHeight="1" x14ac:dyDescent="0.25">
      <c r="A55" s="7"/>
      <c r="B55" s="8"/>
      <c r="C55" s="190"/>
      <c r="D55" s="190"/>
    </row>
    <row r="56" spans="1:4" ht="18.75" customHeight="1" x14ac:dyDescent="0.25">
      <c r="A56" s="7"/>
      <c r="B56" s="8"/>
      <c r="C56" s="190"/>
      <c r="D56" s="190"/>
    </row>
    <row r="57" spans="1:4" ht="18.75" customHeight="1" x14ac:dyDescent="0.25">
      <c r="A57" s="7"/>
      <c r="B57" s="8"/>
      <c r="C57" s="190"/>
      <c r="D57" s="190"/>
    </row>
    <row r="58" spans="1:4" ht="18.75" customHeight="1" x14ac:dyDescent="0.25">
      <c r="A58" s="7"/>
      <c r="B58" s="8"/>
      <c r="C58" s="190"/>
      <c r="D58" s="190"/>
    </row>
    <row r="59" spans="1:4" ht="18.75" customHeight="1" x14ac:dyDescent="0.25">
      <c r="A59" s="7"/>
      <c r="B59" s="8"/>
      <c r="C59" s="190"/>
      <c r="D59" s="190"/>
    </row>
    <row r="60" spans="1:4" ht="18.75" customHeight="1" x14ac:dyDescent="0.25">
      <c r="A60" s="7"/>
      <c r="B60" s="8"/>
      <c r="C60" s="190"/>
      <c r="D60" s="190"/>
    </row>
    <row r="61" spans="1:4" ht="18.75" customHeight="1" x14ac:dyDescent="0.25">
      <c r="A61" s="7"/>
      <c r="B61" s="8"/>
      <c r="C61" s="190"/>
      <c r="D61" s="190"/>
    </row>
    <row r="62" spans="1:4" ht="18.75" customHeight="1" x14ac:dyDescent="0.25">
      <c r="A62" s="7"/>
      <c r="B62" s="8"/>
      <c r="C62" s="190"/>
      <c r="D62" s="190"/>
    </row>
    <row r="63" spans="1:4" ht="18.75" customHeight="1" x14ac:dyDescent="0.25">
      <c r="A63" s="7"/>
      <c r="B63" s="8"/>
      <c r="C63" s="190"/>
      <c r="D63" s="190"/>
    </row>
    <row r="64" spans="1:4" ht="18.75" customHeight="1" x14ac:dyDescent="0.25">
      <c r="A64" s="7"/>
      <c r="B64" s="8"/>
      <c r="C64" s="190"/>
      <c r="D64" s="190"/>
    </row>
    <row r="65" spans="1:4" ht="18.75" customHeight="1" x14ac:dyDescent="0.25">
      <c r="A65" s="7"/>
      <c r="B65" s="8"/>
      <c r="C65" s="190"/>
      <c r="D65" s="190"/>
    </row>
    <row r="66" spans="1:4" ht="18.75" customHeight="1" x14ac:dyDescent="0.25">
      <c r="A66" s="7"/>
      <c r="B66" s="8"/>
      <c r="C66" s="190"/>
      <c r="D66" s="190"/>
    </row>
    <row r="67" spans="1:4" ht="18.75" customHeight="1" x14ac:dyDescent="0.25">
      <c r="A67" s="7"/>
      <c r="B67" s="8"/>
      <c r="C67" s="190"/>
      <c r="D67" s="190"/>
    </row>
    <row r="68" spans="1:4" ht="18.75" customHeight="1" x14ac:dyDescent="0.25">
      <c r="A68" s="7"/>
      <c r="B68" s="8"/>
      <c r="C68" s="190"/>
      <c r="D68" s="190"/>
    </row>
    <row r="69" spans="1:4" ht="18.75" customHeight="1" x14ac:dyDescent="0.25">
      <c r="A69" s="7"/>
      <c r="B69" s="8"/>
      <c r="C69" s="190"/>
      <c r="D69" s="190"/>
    </row>
    <row r="70" spans="1:4" ht="18.75" customHeight="1" x14ac:dyDescent="0.25">
      <c r="A70" s="7"/>
      <c r="B70" s="8"/>
      <c r="C70" s="190"/>
      <c r="D70" s="190"/>
    </row>
    <row r="71" spans="1:4" ht="18.75" customHeight="1" x14ac:dyDescent="0.25">
      <c r="A71" s="7"/>
      <c r="B71" s="8"/>
      <c r="C71" s="190"/>
      <c r="D71" s="190"/>
    </row>
    <row r="72" spans="1:4" ht="18.75" customHeight="1" x14ac:dyDescent="0.25">
      <c r="A72" s="7"/>
      <c r="B72" s="8"/>
      <c r="C72" s="190"/>
      <c r="D72" s="190"/>
    </row>
    <row r="73" spans="1:4" ht="18.75" customHeight="1" x14ac:dyDescent="0.25">
      <c r="A73" s="7"/>
      <c r="B73" s="8"/>
      <c r="C73" s="190"/>
      <c r="D73" s="190"/>
    </row>
    <row r="74" spans="1:4" ht="18.75" customHeight="1" x14ac:dyDescent="0.25">
      <c r="A74" s="7"/>
      <c r="B74" s="8"/>
      <c r="C74" s="190"/>
      <c r="D74" s="190"/>
    </row>
    <row r="75" spans="1:4" ht="18.75" customHeight="1" x14ac:dyDescent="0.25">
      <c r="A75" s="7"/>
      <c r="B75" s="8"/>
      <c r="C75" s="190"/>
      <c r="D75" s="190"/>
    </row>
    <row r="76" spans="1:4" ht="18.75" customHeight="1" x14ac:dyDescent="0.25">
      <c r="A76" s="7"/>
      <c r="B76" s="8"/>
      <c r="C76" s="190"/>
      <c r="D76" s="190"/>
    </row>
    <row r="77" spans="1:4" ht="18.75" customHeight="1" x14ac:dyDescent="0.25">
      <c r="A77" s="7"/>
      <c r="B77" s="8"/>
      <c r="C77" s="190"/>
      <c r="D77" s="190"/>
    </row>
    <row r="78" spans="1:4" ht="18.75" customHeight="1" x14ac:dyDescent="0.25">
      <c r="A78" s="7"/>
      <c r="B78" s="8"/>
      <c r="C78" s="190"/>
      <c r="D78" s="190"/>
    </row>
    <row r="79" spans="1:4" ht="18.75" customHeight="1" x14ac:dyDescent="0.25">
      <c r="A79" s="7"/>
      <c r="B79" s="8"/>
      <c r="C79" s="190"/>
      <c r="D79" s="190"/>
    </row>
    <row r="80" spans="1:4" ht="18.75" customHeight="1" x14ac:dyDescent="0.25">
      <c r="A80" s="7"/>
      <c r="B80" s="8"/>
      <c r="C80" s="190"/>
      <c r="D80" s="190"/>
    </row>
    <row r="81" spans="1:4" ht="18.75" customHeight="1" x14ac:dyDescent="0.25">
      <c r="A81" s="7"/>
      <c r="B81" s="8"/>
      <c r="C81" s="190"/>
      <c r="D81" s="190"/>
    </row>
    <row r="82" spans="1:4" ht="18.75" customHeight="1" x14ac:dyDescent="0.25">
      <c r="A82" s="7"/>
      <c r="B82" s="8"/>
      <c r="C82" s="190"/>
      <c r="D82" s="190"/>
    </row>
    <row r="83" spans="1:4" ht="18.75" customHeight="1" x14ac:dyDescent="0.25">
      <c r="A83" s="7"/>
      <c r="B83" s="8"/>
      <c r="C83" s="190"/>
      <c r="D83" s="190"/>
    </row>
    <row r="84" spans="1:4" ht="18.75" customHeight="1" x14ac:dyDescent="0.25">
      <c r="A84" s="7"/>
      <c r="B84" s="8"/>
      <c r="C84" s="190"/>
      <c r="D84" s="190"/>
    </row>
    <row r="85" spans="1:4" ht="18.75" customHeight="1" x14ac:dyDescent="0.25">
      <c r="A85" s="7"/>
      <c r="B85" s="8"/>
      <c r="C85" s="190"/>
      <c r="D85" s="190"/>
    </row>
    <row r="86" spans="1:4" ht="18.75" customHeight="1" x14ac:dyDescent="0.25">
      <c r="A86" s="7"/>
      <c r="B86" s="8"/>
      <c r="C86" s="190"/>
      <c r="D86" s="190"/>
    </row>
    <row r="87" spans="1:4" ht="18.75" customHeight="1" x14ac:dyDescent="0.25">
      <c r="A87" s="7"/>
      <c r="B87" s="8"/>
      <c r="C87" s="190"/>
      <c r="D87" s="190"/>
    </row>
    <row r="88" spans="1:4" ht="18.75" customHeight="1" x14ac:dyDescent="0.25">
      <c r="A88" s="7"/>
      <c r="B88" s="8"/>
      <c r="C88" s="190"/>
      <c r="D88" s="190"/>
    </row>
    <row r="89" spans="1:4" ht="18.75" customHeight="1" x14ac:dyDescent="0.25">
      <c r="A89" s="7"/>
      <c r="B89" s="8"/>
      <c r="C89" s="190"/>
      <c r="D89" s="190"/>
    </row>
    <row r="90" spans="1:4" ht="18.75" customHeight="1" x14ac:dyDescent="0.25">
      <c r="A90" s="7"/>
      <c r="B90" s="8"/>
      <c r="C90" s="190"/>
      <c r="D90" s="190"/>
    </row>
    <row r="91" spans="1:4" ht="18.75" customHeight="1" x14ac:dyDescent="0.25">
      <c r="A91" s="7"/>
      <c r="B91" s="8"/>
      <c r="C91" s="190"/>
      <c r="D91" s="190"/>
    </row>
    <row r="92" spans="1:4" ht="18.75" customHeight="1" x14ac:dyDescent="0.25">
      <c r="A92" s="7"/>
      <c r="B92" s="8"/>
      <c r="C92" s="190"/>
      <c r="D92" s="190"/>
    </row>
    <row r="93" spans="1:4" ht="18.75" customHeight="1" x14ac:dyDescent="0.25">
      <c r="A93" s="7"/>
      <c r="B93" s="8"/>
      <c r="C93" s="190"/>
      <c r="D93" s="190"/>
    </row>
    <row r="94" spans="1:4" ht="18.75" customHeight="1" x14ac:dyDescent="0.25">
      <c r="A94" s="7"/>
      <c r="B94" s="8"/>
      <c r="C94" s="190"/>
      <c r="D94" s="190"/>
    </row>
    <row r="95" spans="1:4" ht="18.75" customHeight="1" x14ac:dyDescent="0.25">
      <c r="A95" s="7"/>
      <c r="B95" s="8"/>
      <c r="C95" s="190"/>
      <c r="D95" s="190"/>
    </row>
    <row r="96" spans="1:4" ht="18.75" customHeight="1" x14ac:dyDescent="0.25">
      <c r="A96" s="7"/>
      <c r="B96" s="8"/>
      <c r="C96" s="190"/>
      <c r="D96" s="190"/>
    </row>
    <row r="97" spans="1:4" ht="18.75" customHeight="1" x14ac:dyDescent="0.25">
      <c r="A97" s="7"/>
      <c r="B97" s="8"/>
      <c r="C97" s="190"/>
      <c r="D97" s="190"/>
    </row>
    <row r="98" spans="1:4" ht="18.75" customHeight="1" x14ac:dyDescent="0.25">
      <c r="A98" s="7"/>
      <c r="B98" s="8"/>
      <c r="C98" s="190"/>
      <c r="D98" s="190"/>
    </row>
    <row r="99" spans="1:4" ht="18.75" customHeight="1" x14ac:dyDescent="0.25">
      <c r="A99" s="7"/>
      <c r="B99" s="8"/>
      <c r="C99" s="190"/>
      <c r="D99" s="190"/>
    </row>
    <row r="100" spans="1:4" ht="18.75" customHeight="1" x14ac:dyDescent="0.25">
      <c r="A100" s="7"/>
      <c r="B100" s="8"/>
      <c r="C100" s="190"/>
      <c r="D100" s="190"/>
    </row>
    <row r="101" spans="1:4" ht="18.75" customHeight="1" x14ac:dyDescent="0.25">
      <c r="A101" s="7"/>
      <c r="B101" s="8"/>
      <c r="C101" s="190"/>
      <c r="D101" s="190"/>
    </row>
    <row r="102" spans="1:4" ht="18.75" customHeight="1" x14ac:dyDescent="0.25">
      <c r="A102" s="7"/>
      <c r="B102" s="8"/>
      <c r="C102" s="190"/>
      <c r="D102" s="190"/>
    </row>
    <row r="103" spans="1:4" ht="18.75" customHeight="1" x14ac:dyDescent="0.25">
      <c r="A103" s="7"/>
      <c r="B103" s="8"/>
      <c r="C103" s="190"/>
      <c r="D103" s="190"/>
    </row>
    <row r="104" spans="1:4" ht="18.75" customHeight="1" x14ac:dyDescent="0.25">
      <c r="A104" s="7"/>
      <c r="B104" s="8"/>
      <c r="C104" s="190"/>
      <c r="D104" s="190"/>
    </row>
    <row r="105" spans="1:4" ht="18.75" customHeight="1" x14ac:dyDescent="0.25">
      <c r="A105" s="7"/>
      <c r="B105" s="8"/>
      <c r="C105" s="190"/>
      <c r="D105" s="190"/>
    </row>
    <row r="106" spans="1:4" ht="18.75" customHeight="1" x14ac:dyDescent="0.25">
      <c r="A106" s="7"/>
      <c r="B106" s="8"/>
      <c r="C106" s="190"/>
      <c r="D106" s="190"/>
    </row>
    <row r="107" spans="1:4" ht="18.75" customHeight="1" x14ac:dyDescent="0.25">
      <c r="A107" s="7"/>
      <c r="B107" s="8"/>
      <c r="C107" s="190"/>
      <c r="D107" s="190"/>
    </row>
    <row r="108" spans="1:4" ht="18.75" customHeight="1" x14ac:dyDescent="0.25">
      <c r="A108" s="7"/>
      <c r="B108" s="8"/>
      <c r="C108" s="190"/>
      <c r="D108" s="190"/>
    </row>
    <row r="109" spans="1:4" ht="18.75" customHeight="1" x14ac:dyDescent="0.25">
      <c r="A109" s="7"/>
      <c r="B109" s="8"/>
      <c r="C109" s="190"/>
      <c r="D109" s="190"/>
    </row>
    <row r="110" spans="1:4" ht="18.75" customHeight="1" x14ac:dyDescent="0.25">
      <c r="A110" s="7"/>
      <c r="B110" s="8"/>
      <c r="C110" s="190"/>
      <c r="D110" s="190"/>
    </row>
    <row r="111" spans="1:4" ht="18.75" customHeight="1" x14ac:dyDescent="0.25">
      <c r="A111" s="7"/>
      <c r="B111" s="8"/>
      <c r="C111" s="190"/>
      <c r="D111" s="190"/>
    </row>
    <row r="112" spans="1:4" ht="18.75" customHeight="1" x14ac:dyDescent="0.25">
      <c r="A112" s="7"/>
      <c r="B112" s="8"/>
      <c r="C112" s="190"/>
      <c r="D112" s="190"/>
    </row>
    <row r="113" spans="1:4" ht="18.75" customHeight="1" x14ac:dyDescent="0.25">
      <c r="A113" s="7"/>
      <c r="B113" s="8"/>
      <c r="C113" s="190"/>
      <c r="D113" s="190"/>
    </row>
    <row r="114" spans="1:4" ht="18.75" customHeight="1" x14ac:dyDescent="0.25">
      <c r="A114" s="7"/>
      <c r="B114" s="8"/>
      <c r="C114" s="190"/>
      <c r="D114" s="190"/>
    </row>
    <row r="115" spans="1:4" ht="18.75" customHeight="1" x14ac:dyDescent="0.25">
      <c r="A115" s="7"/>
      <c r="B115" s="8"/>
      <c r="C115" s="190"/>
      <c r="D115" s="190"/>
    </row>
    <row r="116" spans="1:4" ht="18.75" customHeight="1" x14ac:dyDescent="0.25">
      <c r="A116" s="7"/>
      <c r="B116" s="8"/>
      <c r="C116" s="190"/>
      <c r="D116" s="190"/>
    </row>
    <row r="117" spans="1:4" ht="18.75" customHeight="1" x14ac:dyDescent="0.25">
      <c r="A117" s="7"/>
      <c r="B117" s="8"/>
      <c r="C117" s="190"/>
      <c r="D117" s="190"/>
    </row>
    <row r="118" spans="1:4" ht="18.75" customHeight="1" x14ac:dyDescent="0.25">
      <c r="A118" s="7"/>
      <c r="B118" s="8"/>
      <c r="C118" s="190"/>
      <c r="D118" s="190"/>
    </row>
    <row r="119" spans="1:4" ht="18.75" customHeight="1" x14ac:dyDescent="0.25">
      <c r="A119" s="7"/>
      <c r="B119" s="8"/>
      <c r="C119" s="190"/>
      <c r="D119" s="190"/>
    </row>
    <row r="120" spans="1:4" ht="18.75" customHeight="1" x14ac:dyDescent="0.25">
      <c r="A120" s="7"/>
      <c r="B120" s="8"/>
      <c r="C120" s="190"/>
      <c r="D120" s="190"/>
    </row>
    <row r="121" spans="1:4" ht="18.75" customHeight="1" x14ac:dyDescent="0.25">
      <c r="A121" s="7"/>
      <c r="B121" s="8"/>
      <c r="C121" s="190"/>
      <c r="D121" s="190"/>
    </row>
    <row r="122" spans="1:4" ht="18.75" customHeight="1" x14ac:dyDescent="0.25">
      <c r="A122" s="7"/>
      <c r="B122" s="8"/>
      <c r="C122" s="190"/>
      <c r="D122" s="190"/>
    </row>
    <row r="123" spans="1:4" ht="18.75" customHeight="1" x14ac:dyDescent="0.25">
      <c r="A123" s="7"/>
      <c r="B123" s="8"/>
      <c r="C123" s="190"/>
      <c r="D123" s="190"/>
    </row>
    <row r="124" spans="1:4" ht="18.75" customHeight="1" x14ac:dyDescent="0.25">
      <c r="A124" s="7"/>
      <c r="B124" s="8"/>
      <c r="C124" s="190"/>
      <c r="D124" s="190"/>
    </row>
    <row r="125" spans="1:4" ht="18.75" customHeight="1" x14ac:dyDescent="0.25">
      <c r="A125" s="7"/>
      <c r="B125" s="8"/>
      <c r="C125" s="190"/>
      <c r="D125" s="190"/>
    </row>
    <row r="126" spans="1:4" ht="18.75" customHeight="1" x14ac:dyDescent="0.25">
      <c r="A126" s="7"/>
      <c r="B126" s="8"/>
      <c r="C126" s="190"/>
      <c r="D126" s="190"/>
    </row>
    <row r="127" spans="1:4" ht="18.75" customHeight="1" x14ac:dyDescent="0.25">
      <c r="A127" s="7"/>
      <c r="B127" s="8"/>
      <c r="C127" s="190"/>
      <c r="D127" s="190"/>
    </row>
    <row r="128" spans="1:4" ht="18.75" customHeight="1" x14ac:dyDescent="0.25">
      <c r="A128" s="7"/>
      <c r="B128" s="8"/>
      <c r="C128" s="190"/>
      <c r="D128" s="190"/>
    </row>
    <row r="129" spans="1:4" ht="18.75" customHeight="1" x14ac:dyDescent="0.25">
      <c r="A129" s="7"/>
      <c r="B129" s="8"/>
      <c r="C129" s="190"/>
      <c r="D129" s="190"/>
    </row>
    <row r="130" spans="1:4" ht="18.75" customHeight="1" x14ac:dyDescent="0.25">
      <c r="A130" s="7"/>
      <c r="B130" s="8"/>
      <c r="C130" s="190"/>
      <c r="D130" s="190"/>
    </row>
    <row r="131" spans="1:4" ht="18.75" customHeight="1" x14ac:dyDescent="0.25">
      <c r="A131" s="7"/>
      <c r="B131" s="8"/>
      <c r="C131" s="190"/>
      <c r="D131" s="190"/>
    </row>
    <row r="132" spans="1:4" ht="18.75" customHeight="1" x14ac:dyDescent="0.25">
      <c r="A132" s="7"/>
      <c r="B132" s="8"/>
      <c r="C132" s="190"/>
      <c r="D132" s="190"/>
    </row>
    <row r="133" spans="1:4" ht="18.75" customHeight="1" x14ac:dyDescent="0.25">
      <c r="A133" s="7"/>
      <c r="B133" s="8"/>
      <c r="C133" s="190"/>
      <c r="D133" s="190"/>
    </row>
    <row r="134" spans="1:4" ht="18.75" customHeight="1" x14ac:dyDescent="0.25">
      <c r="A134" s="7"/>
      <c r="B134" s="8"/>
      <c r="C134" s="190"/>
      <c r="D134" s="190"/>
    </row>
    <row r="135" spans="1:4" ht="18.75" customHeight="1" x14ac:dyDescent="0.25">
      <c r="A135" s="7"/>
      <c r="B135" s="8"/>
      <c r="C135" s="190"/>
      <c r="D135" s="190"/>
    </row>
    <row r="136" spans="1:4" ht="18.75" customHeight="1" x14ac:dyDescent="0.25">
      <c r="A136" s="7"/>
      <c r="B136" s="8"/>
      <c r="C136" s="190"/>
      <c r="D136" s="190"/>
    </row>
    <row r="137" spans="1:4" ht="18.75" customHeight="1" x14ac:dyDescent="0.25">
      <c r="A137" s="7"/>
      <c r="B137" s="8"/>
      <c r="C137" s="190"/>
      <c r="D137" s="190"/>
    </row>
    <row r="138" spans="1:4" ht="18.75" customHeight="1" x14ac:dyDescent="0.25">
      <c r="A138" s="7"/>
      <c r="B138" s="8"/>
      <c r="C138" s="190"/>
      <c r="D138" s="190"/>
    </row>
    <row r="139" spans="1:4" ht="18.75" customHeight="1" x14ac:dyDescent="0.25">
      <c r="A139" s="7"/>
      <c r="B139" s="8"/>
      <c r="C139" s="190"/>
      <c r="D139" s="190"/>
    </row>
    <row r="140" spans="1:4" ht="18.75" customHeight="1" x14ac:dyDescent="0.25">
      <c r="A140" s="7"/>
      <c r="B140" s="8"/>
      <c r="C140" s="190"/>
      <c r="D140" s="190"/>
    </row>
    <row r="141" spans="1:4" ht="18.75" customHeight="1" x14ac:dyDescent="0.25">
      <c r="A141" s="7"/>
      <c r="B141" s="8"/>
      <c r="C141" s="190"/>
      <c r="D141" s="190"/>
    </row>
    <row r="142" spans="1:4" ht="18.75" customHeight="1" x14ac:dyDescent="0.25">
      <c r="A142" s="7"/>
      <c r="B142" s="8"/>
      <c r="C142" s="190"/>
      <c r="D142" s="190"/>
    </row>
    <row r="143" spans="1:4" ht="18.75" customHeight="1" x14ac:dyDescent="0.25">
      <c r="A143" s="7"/>
      <c r="B143" s="8"/>
      <c r="C143" s="190"/>
      <c r="D143" s="190"/>
    </row>
    <row r="144" spans="1:4" ht="18.75" customHeight="1" x14ac:dyDescent="0.25">
      <c r="A144" s="7"/>
      <c r="B144" s="8"/>
      <c r="C144" s="190"/>
      <c r="D144" s="190"/>
    </row>
    <row r="145" spans="1:4" ht="18.75" customHeight="1" x14ac:dyDescent="0.25">
      <c r="A145" s="7"/>
      <c r="B145" s="8"/>
      <c r="C145" s="190"/>
      <c r="D145" s="190"/>
    </row>
    <row r="146" spans="1:4" ht="18.75" customHeight="1" x14ac:dyDescent="0.25">
      <c r="A146" s="7"/>
      <c r="B146" s="8"/>
      <c r="C146" s="190"/>
      <c r="D146" s="190"/>
    </row>
    <row r="147" spans="1:4" ht="18.75" customHeight="1" x14ac:dyDescent="0.25">
      <c r="A147" s="7"/>
      <c r="B147" s="8"/>
      <c r="C147" s="190"/>
      <c r="D147" s="190"/>
    </row>
    <row r="148" spans="1:4" ht="18.75" customHeight="1" x14ac:dyDescent="0.25">
      <c r="A148" s="7"/>
      <c r="B148" s="8"/>
      <c r="C148" s="190"/>
      <c r="D148" s="190"/>
    </row>
    <row r="149" spans="1:4" ht="18.75" customHeight="1" x14ac:dyDescent="0.25">
      <c r="A149" s="7"/>
      <c r="B149" s="8"/>
      <c r="C149" s="190"/>
      <c r="D149" s="190"/>
    </row>
    <row r="150" spans="1:4" ht="18.75" customHeight="1" x14ac:dyDescent="0.25">
      <c r="A150" s="7"/>
      <c r="B150" s="8"/>
      <c r="C150" s="190"/>
      <c r="D150" s="190"/>
    </row>
    <row r="151" spans="1:4" ht="18.75" customHeight="1" x14ac:dyDescent="0.25">
      <c r="A151" s="7"/>
      <c r="B151" s="8"/>
      <c r="C151" s="190"/>
      <c r="D151" s="190"/>
    </row>
    <row r="152" spans="1:4" ht="18.75" customHeight="1" x14ac:dyDescent="0.25">
      <c r="A152" s="7"/>
      <c r="B152" s="8"/>
      <c r="C152" s="190"/>
      <c r="D152" s="190"/>
    </row>
    <row r="153" spans="1:4" ht="18.75" customHeight="1" x14ac:dyDescent="0.25">
      <c r="A153" s="7"/>
      <c r="B153" s="8"/>
      <c r="C153" s="190"/>
      <c r="D153" s="190"/>
    </row>
    <row r="154" spans="1:4" ht="18.75" customHeight="1" x14ac:dyDescent="0.25">
      <c r="A154" s="7"/>
      <c r="B154" s="8"/>
      <c r="C154" s="190"/>
      <c r="D154" s="190"/>
    </row>
    <row r="155" spans="1:4" ht="18.75" customHeight="1" x14ac:dyDescent="0.25">
      <c r="A155" s="7"/>
      <c r="B155" s="8"/>
      <c r="C155" s="190"/>
      <c r="D155" s="190"/>
    </row>
    <row r="156" spans="1:4" ht="18.75" customHeight="1" x14ac:dyDescent="0.25">
      <c r="A156" s="7"/>
      <c r="B156" s="8"/>
      <c r="C156" s="190"/>
      <c r="D156" s="190"/>
    </row>
    <row r="157" spans="1:4" ht="18.75" customHeight="1" x14ac:dyDescent="0.25">
      <c r="A157" s="7"/>
      <c r="B157" s="8"/>
      <c r="C157" s="190"/>
      <c r="D157" s="190"/>
    </row>
    <row r="158" spans="1:4" ht="18.75" customHeight="1" x14ac:dyDescent="0.25">
      <c r="A158" s="7"/>
      <c r="B158" s="8"/>
      <c r="C158" s="190"/>
      <c r="D158" s="190"/>
    </row>
    <row r="159" spans="1:4" ht="18.75" customHeight="1" x14ac:dyDescent="0.25">
      <c r="A159" s="7"/>
      <c r="B159" s="8"/>
      <c r="C159" s="190"/>
      <c r="D159" s="190"/>
    </row>
    <row r="160" spans="1:4" ht="18.75" customHeight="1" x14ac:dyDescent="0.25">
      <c r="A160" s="7"/>
      <c r="B160" s="8"/>
      <c r="C160" s="190"/>
      <c r="D160" s="190"/>
    </row>
    <row r="161" spans="1:4" ht="18.75" customHeight="1" x14ac:dyDescent="0.25">
      <c r="A161" s="7"/>
      <c r="B161" s="8"/>
      <c r="C161" s="190"/>
      <c r="D161" s="190"/>
    </row>
    <row r="162" spans="1:4" ht="18.75" customHeight="1" x14ac:dyDescent="0.25">
      <c r="A162" s="7"/>
      <c r="B162" s="8"/>
      <c r="C162" s="190"/>
      <c r="D162" s="190"/>
    </row>
    <row r="163" spans="1:4" ht="18.75" customHeight="1" x14ac:dyDescent="0.25">
      <c r="A163" s="7"/>
      <c r="B163" s="8"/>
      <c r="C163" s="190"/>
      <c r="D163" s="190"/>
    </row>
    <row r="164" spans="1:4" ht="18.75" customHeight="1" x14ac:dyDescent="0.25">
      <c r="A164" s="7"/>
      <c r="B164" s="8"/>
      <c r="C164" s="190"/>
      <c r="D164" s="190"/>
    </row>
    <row r="165" spans="1:4" ht="18.75" customHeight="1" x14ac:dyDescent="0.25">
      <c r="A165" s="7"/>
      <c r="B165" s="8"/>
      <c r="C165" s="190"/>
      <c r="D165" s="190"/>
    </row>
    <row r="166" spans="1:4" ht="18.75" customHeight="1" x14ac:dyDescent="0.25">
      <c r="A166" s="7"/>
      <c r="B166" s="8"/>
      <c r="C166" s="190"/>
      <c r="D166" s="190"/>
    </row>
    <row r="167" spans="1:4" ht="18.75" customHeight="1" x14ac:dyDescent="0.25">
      <c r="A167" s="7"/>
      <c r="B167" s="8"/>
      <c r="C167" s="190"/>
      <c r="D167" s="190"/>
    </row>
    <row r="168" spans="1:4" ht="18.75" customHeight="1" x14ac:dyDescent="0.25">
      <c r="A168" s="7"/>
      <c r="B168" s="8"/>
      <c r="C168" s="190"/>
      <c r="D168" s="190"/>
    </row>
    <row r="169" spans="1:4" ht="18.75" customHeight="1" x14ac:dyDescent="0.25">
      <c r="A169" s="7"/>
      <c r="B169" s="8"/>
      <c r="C169" s="190"/>
      <c r="D169" s="190"/>
    </row>
    <row r="170" spans="1:4" ht="18.75" customHeight="1" x14ac:dyDescent="0.25">
      <c r="A170" s="7"/>
      <c r="B170" s="8"/>
      <c r="C170" s="190"/>
      <c r="D170" s="190"/>
    </row>
    <row r="171" spans="1:4" ht="18.75" customHeight="1" x14ac:dyDescent="0.25">
      <c r="A171" s="7"/>
      <c r="B171" s="8"/>
      <c r="C171" s="190"/>
      <c r="D171" s="190"/>
    </row>
    <row r="172" spans="1:4" ht="18.75" customHeight="1" x14ac:dyDescent="0.25">
      <c r="A172" s="7"/>
      <c r="B172" s="8"/>
      <c r="C172" s="190"/>
      <c r="D172" s="190"/>
    </row>
    <row r="173" spans="1:4" ht="18.75" customHeight="1" x14ac:dyDescent="0.25">
      <c r="A173" s="7"/>
      <c r="B173" s="8"/>
      <c r="C173" s="190"/>
      <c r="D173" s="190"/>
    </row>
    <row r="174" spans="1:4" ht="18.75" customHeight="1" x14ac:dyDescent="0.25">
      <c r="A174" s="7"/>
      <c r="B174" s="8"/>
      <c r="C174" s="190"/>
      <c r="D174" s="190"/>
    </row>
    <row r="175" spans="1:4" ht="18.75" customHeight="1" x14ac:dyDescent="0.25">
      <c r="A175" s="7"/>
      <c r="B175" s="8"/>
      <c r="C175" s="190"/>
      <c r="D175" s="190"/>
    </row>
    <row r="176" spans="1:4" ht="18.75" customHeight="1" x14ac:dyDescent="0.25">
      <c r="A176" s="7"/>
      <c r="B176" s="8"/>
      <c r="C176" s="190"/>
      <c r="D176" s="190"/>
    </row>
    <row r="177" spans="1:4" ht="18.75" customHeight="1" x14ac:dyDescent="0.25">
      <c r="A177" s="7"/>
      <c r="B177" s="8"/>
      <c r="C177" s="190"/>
      <c r="D177" s="190"/>
    </row>
    <row r="178" spans="1:4" ht="18.75" customHeight="1" x14ac:dyDescent="0.25">
      <c r="A178" s="7"/>
      <c r="B178" s="8"/>
      <c r="C178" s="190"/>
      <c r="D178" s="190"/>
    </row>
    <row r="179" spans="1:4" ht="18.75" customHeight="1" x14ac:dyDescent="0.25">
      <c r="A179" s="7"/>
      <c r="B179" s="8"/>
      <c r="C179" s="190"/>
      <c r="D179" s="190"/>
    </row>
    <row r="180" spans="1:4" ht="18.75" customHeight="1" x14ac:dyDescent="0.25">
      <c r="A180" s="7"/>
      <c r="B180" s="8"/>
      <c r="C180" s="190"/>
      <c r="D180" s="190"/>
    </row>
    <row r="181" spans="1:4" ht="18.75" customHeight="1" x14ac:dyDescent="0.25">
      <c r="A181" s="7"/>
      <c r="B181" s="8"/>
      <c r="C181" s="190"/>
      <c r="D181" s="190"/>
    </row>
    <row r="182" spans="1:4" ht="18.75" customHeight="1" x14ac:dyDescent="0.25">
      <c r="A182" s="7"/>
      <c r="B182" s="8"/>
      <c r="C182" s="190"/>
      <c r="D182" s="190"/>
    </row>
    <row r="183" spans="1:4" ht="18.75" customHeight="1" x14ac:dyDescent="0.25">
      <c r="A183" s="7"/>
      <c r="B183" s="8"/>
      <c r="C183" s="190"/>
      <c r="D183" s="190"/>
    </row>
    <row r="184" spans="1:4" ht="18.75" customHeight="1" x14ac:dyDescent="0.25">
      <c r="A184" s="7"/>
      <c r="B184" s="8"/>
      <c r="C184" s="190"/>
      <c r="D184" s="190"/>
    </row>
    <row r="185" spans="1:4" ht="18.75" customHeight="1" x14ac:dyDescent="0.25">
      <c r="A185" s="7"/>
      <c r="B185" s="8"/>
      <c r="C185" s="190"/>
      <c r="D185" s="190"/>
    </row>
    <row r="186" spans="1:4" ht="18.75" customHeight="1" x14ac:dyDescent="0.25">
      <c r="A186" s="7"/>
      <c r="B186" s="8"/>
      <c r="C186" s="190"/>
      <c r="D186" s="190"/>
    </row>
    <row r="187" spans="1:4" ht="18.75" customHeight="1" x14ac:dyDescent="0.25">
      <c r="A187" s="7"/>
      <c r="B187" s="8"/>
      <c r="C187" s="190"/>
      <c r="D187" s="190"/>
    </row>
    <row r="188" spans="1:4" ht="18.75" customHeight="1" x14ac:dyDescent="0.25">
      <c r="A188" s="7"/>
      <c r="B188" s="8"/>
      <c r="C188" s="190"/>
      <c r="D188" s="190"/>
    </row>
    <row r="189" spans="1:4" ht="18.75" customHeight="1" x14ac:dyDescent="0.25">
      <c r="A189" s="7"/>
      <c r="B189" s="8"/>
      <c r="C189" s="190"/>
      <c r="D189" s="190"/>
    </row>
    <row r="190" spans="1:4" ht="18.75" customHeight="1" x14ac:dyDescent="0.25">
      <c r="A190" s="7"/>
      <c r="B190" s="8"/>
      <c r="C190" s="190"/>
      <c r="D190" s="190"/>
    </row>
    <row r="191" spans="1:4" ht="18.75" customHeight="1" x14ac:dyDescent="0.25">
      <c r="A191" s="7"/>
      <c r="B191" s="8"/>
      <c r="C191" s="190"/>
      <c r="D191" s="190"/>
    </row>
    <row r="192" spans="1:4" ht="18.75" customHeight="1" x14ac:dyDescent="0.25">
      <c r="A192" s="7"/>
      <c r="B192" s="8"/>
      <c r="C192" s="190"/>
      <c r="D192" s="190"/>
    </row>
    <row r="193" spans="1:4" ht="18.75" customHeight="1" x14ac:dyDescent="0.25">
      <c r="A193" s="7"/>
      <c r="B193" s="8"/>
      <c r="C193" s="190"/>
      <c r="D193" s="190"/>
    </row>
    <row r="194" spans="1:4" ht="18.75" customHeight="1" x14ac:dyDescent="0.25">
      <c r="A194" s="7"/>
      <c r="B194" s="8"/>
      <c r="C194" s="190"/>
      <c r="D194" s="190"/>
    </row>
    <row r="195" spans="1:4" ht="18.75" customHeight="1" x14ac:dyDescent="0.25">
      <c r="A195" s="7"/>
      <c r="B195" s="8"/>
      <c r="C195" s="190"/>
      <c r="D195" s="190"/>
    </row>
    <row r="196" spans="1:4" ht="18.75" customHeight="1" x14ac:dyDescent="0.25">
      <c r="A196" s="7"/>
      <c r="B196" s="8"/>
      <c r="C196" s="190"/>
      <c r="D196" s="190"/>
    </row>
    <row r="197" spans="1:4" ht="18.75" customHeight="1" x14ac:dyDescent="0.25">
      <c r="A197" s="7"/>
      <c r="B197" s="8"/>
      <c r="C197" s="190"/>
      <c r="D197" s="190"/>
    </row>
    <row r="198" spans="1:4" ht="18.75" customHeight="1" x14ac:dyDescent="0.25">
      <c r="A198" s="7"/>
      <c r="B198" s="8"/>
      <c r="C198" s="190"/>
      <c r="D198" s="190"/>
    </row>
    <row r="199" spans="1:4" ht="18.75" customHeight="1" x14ac:dyDescent="0.25">
      <c r="A199" s="7"/>
      <c r="B199" s="8"/>
      <c r="C199" s="190"/>
      <c r="D199" s="190"/>
    </row>
    <row r="200" spans="1:4" ht="18.75" customHeight="1" x14ac:dyDescent="0.25">
      <c r="A200" s="7"/>
      <c r="B200" s="8"/>
      <c r="C200" s="190"/>
      <c r="D200" s="190"/>
    </row>
    <row r="201" spans="1:4" ht="18.75" customHeight="1" x14ac:dyDescent="0.25">
      <c r="A201" s="7"/>
      <c r="B201" s="8"/>
      <c r="C201" s="190"/>
      <c r="D201" s="190"/>
    </row>
    <row r="202" spans="1:4" ht="18.75" customHeight="1" x14ac:dyDescent="0.25">
      <c r="A202" s="7"/>
      <c r="B202" s="8"/>
      <c r="C202" s="190"/>
      <c r="D202" s="190"/>
    </row>
    <row r="203" spans="1:4" ht="18.75" customHeight="1" x14ac:dyDescent="0.25">
      <c r="A203" s="7"/>
      <c r="B203" s="8"/>
      <c r="C203" s="190"/>
      <c r="D203" s="190"/>
    </row>
    <row r="204" spans="1:4" ht="18.75" customHeight="1" x14ac:dyDescent="0.25">
      <c r="A204" s="7"/>
      <c r="B204" s="8"/>
      <c r="C204" s="190"/>
      <c r="D204" s="190"/>
    </row>
    <row r="205" spans="1:4" ht="18.75" customHeight="1" x14ac:dyDescent="0.25">
      <c r="A205" s="7"/>
      <c r="B205" s="8"/>
      <c r="C205" s="190"/>
      <c r="D205" s="190"/>
    </row>
    <row r="206" spans="1:4" ht="18.75" customHeight="1" x14ac:dyDescent="0.25">
      <c r="A206" s="7"/>
      <c r="B206" s="8"/>
      <c r="C206" s="190"/>
      <c r="D206" s="190"/>
    </row>
    <row r="207" spans="1:4" ht="18.75" customHeight="1" x14ac:dyDescent="0.25">
      <c r="A207" s="7"/>
      <c r="B207" s="8"/>
      <c r="C207" s="190"/>
      <c r="D207" s="190"/>
    </row>
    <row r="208" spans="1:4" ht="18.75" customHeight="1" x14ac:dyDescent="0.25">
      <c r="A208" s="7"/>
      <c r="B208" s="8"/>
      <c r="C208" s="190"/>
      <c r="D208" s="190"/>
    </row>
    <row r="209" spans="1:4" ht="18.75" customHeight="1" x14ac:dyDescent="0.25">
      <c r="A209" s="7"/>
      <c r="B209" s="8"/>
      <c r="C209" s="190"/>
      <c r="D209" s="190"/>
    </row>
    <row r="210" spans="1:4" ht="18.75" customHeight="1" x14ac:dyDescent="0.25">
      <c r="A210" s="7"/>
      <c r="B210" s="8"/>
      <c r="C210" s="190"/>
      <c r="D210" s="190"/>
    </row>
    <row r="211" spans="1:4" ht="18.75" customHeight="1" x14ac:dyDescent="0.25">
      <c r="A211" s="7"/>
      <c r="B211" s="8"/>
      <c r="C211" s="190"/>
      <c r="D211" s="190"/>
    </row>
    <row r="212" spans="1:4" ht="18.75" customHeight="1" x14ac:dyDescent="0.25">
      <c r="A212" s="7"/>
      <c r="B212" s="8"/>
      <c r="C212" s="190"/>
      <c r="D212" s="190"/>
    </row>
    <row r="213" spans="1:4" ht="18.75" customHeight="1" x14ac:dyDescent="0.25">
      <c r="A213" s="7"/>
      <c r="B213" s="8"/>
      <c r="C213" s="190"/>
      <c r="D213" s="190"/>
    </row>
    <row r="214" spans="1:4" ht="18.75" customHeight="1" x14ac:dyDescent="0.25">
      <c r="A214" s="7"/>
      <c r="B214" s="8"/>
      <c r="C214" s="190"/>
      <c r="D214" s="190"/>
    </row>
    <row r="215" spans="1:4" ht="18.75" customHeight="1" x14ac:dyDescent="0.25">
      <c r="A215" s="7"/>
      <c r="B215" s="8"/>
      <c r="C215" s="190"/>
      <c r="D215" s="190"/>
    </row>
    <row r="216" spans="1:4" ht="18.75" customHeight="1" x14ac:dyDescent="0.25">
      <c r="A216" s="7"/>
      <c r="B216" s="8"/>
      <c r="C216" s="190"/>
      <c r="D216" s="190"/>
    </row>
    <row r="217" spans="1:4" ht="18.75" customHeight="1" x14ac:dyDescent="0.25">
      <c r="A217" s="7"/>
      <c r="B217" s="8"/>
      <c r="C217" s="190"/>
      <c r="D217" s="190"/>
    </row>
    <row r="218" spans="1:4" ht="18.75" customHeight="1" x14ac:dyDescent="0.25">
      <c r="A218" s="7"/>
      <c r="B218" s="8"/>
      <c r="C218" s="190"/>
      <c r="D218" s="190"/>
    </row>
    <row r="219" spans="1:4" ht="18.75" customHeight="1" x14ac:dyDescent="0.25">
      <c r="A219" s="7"/>
      <c r="B219" s="8"/>
      <c r="C219" s="190"/>
      <c r="D219" s="190"/>
    </row>
    <row r="220" spans="1:4" ht="18.75" customHeight="1" x14ac:dyDescent="0.25">
      <c r="A220" s="7"/>
      <c r="B220" s="8"/>
      <c r="C220" s="190"/>
      <c r="D220" s="190"/>
    </row>
    <row r="221" spans="1:4" ht="18.75" customHeight="1" x14ac:dyDescent="0.25">
      <c r="A221" s="7"/>
      <c r="B221" s="8"/>
      <c r="C221" s="190"/>
      <c r="D221" s="190"/>
    </row>
    <row r="222" spans="1:4" ht="18.75" customHeight="1" x14ac:dyDescent="0.25">
      <c r="A222" s="7"/>
      <c r="B222" s="8"/>
      <c r="C222" s="190"/>
      <c r="D222" s="190"/>
    </row>
    <row r="223" spans="1:4" ht="18.75" customHeight="1" x14ac:dyDescent="0.25">
      <c r="A223" s="7"/>
      <c r="B223" s="8"/>
      <c r="C223" s="190"/>
      <c r="D223" s="190"/>
    </row>
    <row r="224" spans="1:4" ht="18.75" customHeight="1" x14ac:dyDescent="0.25">
      <c r="A224" s="7"/>
      <c r="B224" s="8"/>
      <c r="C224" s="190"/>
      <c r="D224" s="190"/>
    </row>
    <row r="225" spans="1:4" ht="18.75" customHeight="1" x14ac:dyDescent="0.25">
      <c r="A225" s="7"/>
      <c r="B225" s="8"/>
      <c r="C225" s="190"/>
      <c r="D225" s="190"/>
    </row>
    <row r="226" spans="1:4" ht="18.75" customHeight="1" x14ac:dyDescent="0.25">
      <c r="A226" s="7"/>
      <c r="B226" s="8"/>
      <c r="C226" s="190"/>
      <c r="D226" s="190"/>
    </row>
    <row r="227" spans="1:4" ht="18.75" customHeight="1" x14ac:dyDescent="0.25">
      <c r="A227" s="7"/>
      <c r="B227" s="8"/>
      <c r="C227" s="190"/>
      <c r="D227" s="190"/>
    </row>
    <row r="228" spans="1:4" ht="18.75" customHeight="1" x14ac:dyDescent="0.25">
      <c r="A228" s="7"/>
      <c r="B228" s="8"/>
      <c r="C228" s="190"/>
      <c r="D228" s="190"/>
    </row>
    <row r="229" spans="1:4" ht="18.75" customHeight="1" x14ac:dyDescent="0.25">
      <c r="A229" s="7"/>
      <c r="B229" s="8"/>
      <c r="C229" s="190"/>
      <c r="D229" s="190"/>
    </row>
    <row r="230" spans="1:4" ht="18.75" customHeight="1" x14ac:dyDescent="0.25">
      <c r="A230" s="7"/>
      <c r="B230" s="8"/>
      <c r="C230" s="190"/>
      <c r="D230" s="190"/>
    </row>
    <row r="231" spans="1:4" ht="18.75" customHeight="1" x14ac:dyDescent="0.25">
      <c r="A231" s="7"/>
      <c r="B231" s="8"/>
      <c r="C231" s="190"/>
      <c r="D231" s="190"/>
    </row>
    <row r="232" spans="1:4" ht="18.75" customHeight="1" x14ac:dyDescent="0.25">
      <c r="A232" s="7"/>
      <c r="B232" s="8"/>
      <c r="C232" s="190"/>
      <c r="D232" s="190"/>
    </row>
    <row r="233" spans="1:4" ht="18.75" customHeight="1" x14ac:dyDescent="0.25">
      <c r="A233" s="7"/>
      <c r="B233" s="8"/>
      <c r="C233" s="190"/>
      <c r="D233" s="190"/>
    </row>
    <row r="234" spans="1:4" ht="18.75" customHeight="1" x14ac:dyDescent="0.25">
      <c r="A234" s="7"/>
      <c r="B234" s="8"/>
      <c r="C234" s="190"/>
      <c r="D234" s="190"/>
    </row>
    <row r="235" spans="1:4" ht="18.75" customHeight="1" x14ac:dyDescent="0.25">
      <c r="A235" s="7"/>
      <c r="B235" s="8"/>
      <c r="C235" s="190"/>
      <c r="D235" s="190"/>
    </row>
    <row r="236" spans="1:4" ht="18.75" customHeight="1" x14ac:dyDescent="0.25">
      <c r="A236" s="7"/>
      <c r="B236" s="8"/>
      <c r="C236" s="190"/>
      <c r="D236" s="190"/>
    </row>
    <row r="237" spans="1:4" ht="18.75" customHeight="1" x14ac:dyDescent="0.25">
      <c r="A237" s="7"/>
      <c r="B237" s="8"/>
      <c r="C237" s="190"/>
      <c r="D237" s="190"/>
    </row>
    <row r="238" spans="1:4" ht="18.75" customHeight="1" x14ac:dyDescent="0.25">
      <c r="A238" s="7"/>
      <c r="B238" s="8"/>
      <c r="C238" s="190"/>
      <c r="D238" s="190"/>
    </row>
    <row r="239" spans="1:4" ht="18.75" customHeight="1" x14ac:dyDescent="0.25">
      <c r="A239" s="7"/>
      <c r="B239" s="8"/>
      <c r="C239" s="190"/>
      <c r="D239" s="190"/>
    </row>
    <row r="240" spans="1:4" ht="18.75" customHeight="1" x14ac:dyDescent="0.25">
      <c r="A240" s="7"/>
      <c r="B240" s="8"/>
      <c r="C240" s="190"/>
      <c r="D240" s="190"/>
    </row>
    <row r="241" spans="1:4" ht="18.75" customHeight="1" x14ac:dyDescent="0.25">
      <c r="A241" s="7"/>
      <c r="B241" s="8"/>
      <c r="C241" s="190"/>
      <c r="D241" s="190"/>
    </row>
    <row r="242" spans="1:4" ht="18.75" customHeight="1" x14ac:dyDescent="0.25">
      <c r="A242" s="7"/>
      <c r="B242" s="8"/>
      <c r="C242" s="190"/>
      <c r="D242" s="190"/>
    </row>
    <row r="243" spans="1:4" ht="18.75" customHeight="1" x14ac:dyDescent="0.25">
      <c r="A243" s="7"/>
      <c r="B243" s="8"/>
      <c r="C243" s="190"/>
      <c r="D243" s="190"/>
    </row>
    <row r="244" spans="1:4" ht="18.75" customHeight="1" x14ac:dyDescent="0.25">
      <c r="A244" s="7"/>
      <c r="B244" s="8"/>
      <c r="C244" s="190"/>
      <c r="D244" s="190"/>
    </row>
    <row r="245" spans="1:4" ht="18.75" customHeight="1" x14ac:dyDescent="0.25">
      <c r="A245" s="7"/>
      <c r="B245" s="8"/>
      <c r="C245" s="190"/>
      <c r="D245" s="190"/>
    </row>
    <row r="246" spans="1:4" ht="18.75" customHeight="1" x14ac:dyDescent="0.25">
      <c r="A246" s="7"/>
      <c r="B246" s="8"/>
      <c r="C246" s="190"/>
      <c r="D246" s="190"/>
    </row>
    <row r="247" spans="1:4" ht="18.75" customHeight="1" x14ac:dyDescent="0.25">
      <c r="A247" s="7"/>
      <c r="B247" s="8"/>
      <c r="C247" s="190"/>
      <c r="D247" s="190"/>
    </row>
    <row r="248" spans="1:4" ht="18.75" customHeight="1" x14ac:dyDescent="0.25">
      <c r="A248" s="7"/>
      <c r="B248" s="8"/>
      <c r="C248" s="190"/>
      <c r="D248" s="190"/>
    </row>
    <row r="249" spans="1:4" ht="18.75" customHeight="1" x14ac:dyDescent="0.25">
      <c r="A249" s="7"/>
      <c r="B249" s="8"/>
      <c r="C249" s="190"/>
      <c r="D249" s="190"/>
    </row>
    <row r="250" spans="1:4" ht="18.75" customHeight="1" x14ac:dyDescent="0.25">
      <c r="A250" s="7"/>
      <c r="B250" s="8"/>
      <c r="C250" s="190"/>
      <c r="D250" s="190"/>
    </row>
    <row r="251" spans="1:4" ht="18.75" customHeight="1" x14ac:dyDescent="0.25">
      <c r="A251" s="7"/>
      <c r="B251" s="8"/>
      <c r="C251" s="190"/>
      <c r="D251" s="190"/>
    </row>
    <row r="252" spans="1:4" ht="18.75" customHeight="1" x14ac:dyDescent="0.25">
      <c r="A252" s="7"/>
      <c r="B252" s="8"/>
      <c r="C252" s="190"/>
      <c r="D252" s="190"/>
    </row>
    <row r="253" spans="1:4" ht="18.75" customHeight="1" x14ac:dyDescent="0.25">
      <c r="A253" s="7"/>
      <c r="B253" s="8"/>
      <c r="C253" s="190"/>
      <c r="D253" s="190"/>
    </row>
    <row r="254" spans="1:4" ht="18.75" customHeight="1" x14ac:dyDescent="0.25">
      <c r="A254" s="7"/>
      <c r="B254" s="8"/>
      <c r="C254" s="190"/>
      <c r="D254" s="190"/>
    </row>
    <row r="255" spans="1:4" ht="18.75" customHeight="1" x14ac:dyDescent="0.25">
      <c r="A255" s="7"/>
      <c r="B255" s="8"/>
      <c r="C255" s="190"/>
      <c r="D255" s="190"/>
    </row>
    <row r="256" spans="1:4" ht="18.75" customHeight="1" x14ac:dyDescent="0.25">
      <c r="A256" s="7"/>
      <c r="B256" s="8"/>
      <c r="C256" s="190"/>
      <c r="D256" s="190"/>
    </row>
    <row r="257" spans="1:4" ht="18.75" customHeight="1" x14ac:dyDescent="0.25">
      <c r="A257" s="7"/>
      <c r="B257" s="8"/>
      <c r="C257" s="190"/>
      <c r="D257" s="190"/>
    </row>
    <row r="258" spans="1:4" ht="18.75" customHeight="1" x14ac:dyDescent="0.25">
      <c r="A258" s="7"/>
      <c r="B258" s="8"/>
      <c r="C258" s="190"/>
      <c r="D258" s="190"/>
    </row>
    <row r="259" spans="1:4" ht="18.75" customHeight="1" x14ac:dyDescent="0.25">
      <c r="A259" s="7"/>
      <c r="B259" s="8"/>
      <c r="C259" s="190"/>
      <c r="D259" s="190"/>
    </row>
    <row r="260" spans="1:4" ht="18.75" customHeight="1" x14ac:dyDescent="0.25">
      <c r="A260" s="7"/>
      <c r="B260" s="8"/>
      <c r="C260" s="190"/>
      <c r="D260" s="190"/>
    </row>
    <row r="261" spans="1:4" ht="18.75" customHeight="1" x14ac:dyDescent="0.25">
      <c r="A261" s="7"/>
      <c r="B261" s="8"/>
      <c r="C261" s="190"/>
      <c r="D261" s="190"/>
    </row>
    <row r="262" spans="1:4" ht="18.75" customHeight="1" x14ac:dyDescent="0.25">
      <c r="A262" s="7"/>
      <c r="B262" s="8"/>
      <c r="C262" s="190"/>
      <c r="D262" s="190"/>
    </row>
    <row r="263" spans="1:4" ht="18.75" customHeight="1" x14ac:dyDescent="0.25">
      <c r="A263" s="7"/>
      <c r="B263" s="8"/>
      <c r="C263" s="190"/>
      <c r="D263" s="190"/>
    </row>
    <row r="264" spans="1:4" ht="18.75" customHeight="1" x14ac:dyDescent="0.25">
      <c r="A264" s="7"/>
      <c r="B264" s="8"/>
      <c r="C264" s="190"/>
      <c r="D264" s="190"/>
    </row>
    <row r="265" spans="1:4" ht="18.75" customHeight="1" x14ac:dyDescent="0.25">
      <c r="A265" s="7"/>
      <c r="B265" s="8"/>
      <c r="C265" s="190"/>
      <c r="D265" s="190"/>
    </row>
    <row r="266" spans="1:4" ht="18.75" customHeight="1" x14ac:dyDescent="0.25">
      <c r="A266" s="7"/>
      <c r="B266" s="8"/>
      <c r="C266" s="190"/>
      <c r="D266" s="190"/>
    </row>
    <row r="267" spans="1:4" ht="18.75" customHeight="1" x14ac:dyDescent="0.25">
      <c r="A267" s="7"/>
      <c r="B267" s="8"/>
      <c r="C267" s="190"/>
      <c r="D267" s="190"/>
    </row>
    <row r="268" spans="1:4" ht="18.75" customHeight="1" x14ac:dyDescent="0.25">
      <c r="A268" s="7"/>
      <c r="B268" s="8"/>
      <c r="C268" s="190"/>
      <c r="D268" s="190"/>
    </row>
    <row r="269" spans="1:4" ht="18.75" customHeight="1" x14ac:dyDescent="0.25">
      <c r="A269" s="7"/>
      <c r="B269" s="8"/>
      <c r="C269" s="190"/>
      <c r="D269" s="190"/>
    </row>
    <row r="270" spans="1:4" ht="18.75" customHeight="1" x14ac:dyDescent="0.25">
      <c r="A270" s="7"/>
      <c r="B270" s="8"/>
      <c r="C270" s="190"/>
      <c r="D270" s="190"/>
    </row>
    <row r="271" spans="1:4" ht="18.75" customHeight="1" x14ac:dyDescent="0.25">
      <c r="A271" s="7"/>
      <c r="B271" s="8"/>
      <c r="C271" s="190"/>
      <c r="D271" s="190"/>
    </row>
    <row r="272" spans="1:4" ht="18.75" customHeight="1" x14ac:dyDescent="0.25">
      <c r="A272" s="7"/>
      <c r="B272" s="8"/>
      <c r="C272" s="190"/>
      <c r="D272" s="190"/>
    </row>
    <row r="273" spans="1:4" ht="18.75" customHeight="1" x14ac:dyDescent="0.25">
      <c r="A273" s="7"/>
      <c r="B273" s="8"/>
      <c r="C273" s="190"/>
      <c r="D273" s="190"/>
    </row>
    <row r="274" spans="1:4" ht="18.75" customHeight="1" x14ac:dyDescent="0.25">
      <c r="A274" s="7"/>
      <c r="B274" s="8"/>
      <c r="C274" s="190"/>
      <c r="D274" s="190"/>
    </row>
    <row r="275" spans="1:4" ht="18.75" customHeight="1" x14ac:dyDescent="0.25">
      <c r="A275" s="7"/>
      <c r="B275" s="8"/>
      <c r="C275" s="190"/>
      <c r="D275" s="190"/>
    </row>
    <row r="276" spans="1:4" ht="18.75" customHeight="1" x14ac:dyDescent="0.25">
      <c r="A276" s="7"/>
      <c r="B276" s="8"/>
      <c r="C276" s="190"/>
      <c r="D276" s="190"/>
    </row>
    <row r="277" spans="1:4" ht="18.75" customHeight="1" x14ac:dyDescent="0.25">
      <c r="A277" s="7"/>
      <c r="B277" s="8"/>
      <c r="C277" s="190"/>
      <c r="D277" s="190"/>
    </row>
    <row r="278" spans="1:4" ht="18.75" customHeight="1" x14ac:dyDescent="0.25">
      <c r="A278" s="7"/>
      <c r="B278" s="8"/>
      <c r="C278" s="190"/>
      <c r="D278" s="190"/>
    </row>
    <row r="279" spans="1:4" ht="18.75" customHeight="1" x14ac:dyDescent="0.25">
      <c r="A279" s="7"/>
      <c r="B279" s="8"/>
      <c r="C279" s="190"/>
      <c r="D279" s="190"/>
    </row>
    <row r="280" spans="1:4" ht="18.75" customHeight="1" x14ac:dyDescent="0.25">
      <c r="A280" s="7"/>
      <c r="B280" s="8"/>
      <c r="C280" s="190"/>
      <c r="D280" s="190"/>
    </row>
    <row r="281" spans="1:4" ht="18.75" customHeight="1" x14ac:dyDescent="0.25">
      <c r="A281" s="7"/>
      <c r="B281" s="8"/>
      <c r="C281" s="190"/>
      <c r="D281" s="190"/>
    </row>
    <row r="282" spans="1:4" ht="18.75" customHeight="1" x14ac:dyDescent="0.25">
      <c r="A282" s="7"/>
      <c r="B282" s="8"/>
      <c r="C282" s="190"/>
      <c r="D282" s="190"/>
    </row>
    <row r="283" spans="1:4" ht="18.75" customHeight="1" x14ac:dyDescent="0.25">
      <c r="A283" s="7"/>
      <c r="B283" s="8"/>
      <c r="C283" s="190"/>
      <c r="D283" s="190"/>
    </row>
    <row r="284" spans="1:4" ht="18.75" customHeight="1" x14ac:dyDescent="0.25">
      <c r="A284" s="7"/>
      <c r="B284" s="8"/>
      <c r="C284" s="190"/>
      <c r="D284" s="190"/>
    </row>
    <row r="285" spans="1:4" ht="18.75" customHeight="1" x14ac:dyDescent="0.25">
      <c r="A285" s="7"/>
      <c r="B285" s="8"/>
      <c r="C285" s="190"/>
      <c r="D285" s="190"/>
    </row>
    <row r="286" spans="1:4" ht="18.75" customHeight="1" x14ac:dyDescent="0.25">
      <c r="A286" s="7"/>
      <c r="B286" s="8"/>
      <c r="C286" s="190"/>
      <c r="D286" s="190"/>
    </row>
    <row r="287" spans="1:4" ht="18.75" customHeight="1" x14ac:dyDescent="0.25">
      <c r="A287" s="7"/>
      <c r="B287" s="8"/>
      <c r="C287" s="190"/>
      <c r="D287" s="190"/>
    </row>
    <row r="288" spans="1:4" ht="18.75" customHeight="1" x14ac:dyDescent="0.25">
      <c r="A288" s="7"/>
      <c r="B288" s="8"/>
      <c r="C288" s="190"/>
      <c r="D288" s="190"/>
    </row>
    <row r="289" spans="1:4" ht="18.75" customHeight="1" x14ac:dyDescent="0.25">
      <c r="A289" s="7"/>
      <c r="B289" s="8"/>
      <c r="C289" s="190"/>
      <c r="D289" s="190"/>
    </row>
    <row r="290" spans="1:4" ht="18.75" customHeight="1" x14ac:dyDescent="0.25">
      <c r="A290" s="7"/>
      <c r="B290" s="8"/>
      <c r="C290" s="190"/>
      <c r="D290" s="190"/>
    </row>
    <row r="291" spans="1:4" ht="18.75" customHeight="1" x14ac:dyDescent="0.25">
      <c r="A291" s="7"/>
      <c r="B291" s="8"/>
      <c r="C291" s="190"/>
      <c r="D291" s="190"/>
    </row>
    <row r="292" spans="1:4" ht="18.75" customHeight="1" x14ac:dyDescent="0.25">
      <c r="A292" s="7"/>
      <c r="B292" s="8"/>
      <c r="C292" s="190"/>
      <c r="D292" s="190"/>
    </row>
    <row r="293" spans="1:4" ht="18.75" customHeight="1" x14ac:dyDescent="0.25">
      <c r="A293" s="7"/>
      <c r="B293" s="8"/>
      <c r="C293" s="190"/>
      <c r="D293" s="190"/>
    </row>
    <row r="294" spans="1:4" ht="18.75" customHeight="1" x14ac:dyDescent="0.25">
      <c r="A294" s="7"/>
      <c r="B294" s="8"/>
      <c r="C294" s="190"/>
      <c r="D294" s="190"/>
    </row>
    <row r="295" spans="1:4" ht="18.75" customHeight="1" x14ac:dyDescent="0.25">
      <c r="A295" s="7"/>
      <c r="B295" s="8"/>
      <c r="C295" s="190"/>
      <c r="D295" s="190"/>
    </row>
    <row r="296" spans="1:4" ht="18.75" customHeight="1" x14ac:dyDescent="0.25">
      <c r="A296" s="7"/>
      <c r="B296" s="8"/>
      <c r="C296" s="190"/>
      <c r="D296" s="190"/>
    </row>
    <row r="297" spans="1:4" ht="18.75" customHeight="1" x14ac:dyDescent="0.25">
      <c r="A297" s="7"/>
      <c r="B297" s="8"/>
      <c r="C297" s="190"/>
      <c r="D297" s="190"/>
    </row>
    <row r="298" spans="1:4" ht="18.75" customHeight="1" x14ac:dyDescent="0.25">
      <c r="A298" s="7"/>
      <c r="B298" s="8"/>
      <c r="C298" s="190"/>
      <c r="D298" s="190"/>
    </row>
    <row r="299" spans="1:4" ht="18.75" customHeight="1" x14ac:dyDescent="0.25">
      <c r="A299" s="7"/>
      <c r="B299" s="8"/>
      <c r="C299" s="190"/>
      <c r="D299" s="190"/>
    </row>
    <row r="300" spans="1:4" ht="18.75" customHeight="1" x14ac:dyDescent="0.25">
      <c r="A300" s="7"/>
      <c r="B300" s="8"/>
      <c r="C300" s="190"/>
      <c r="D300" s="190"/>
    </row>
    <row r="301" spans="1:4" ht="18.75" customHeight="1" x14ac:dyDescent="0.25">
      <c r="A301" s="7"/>
      <c r="B301" s="8"/>
      <c r="C301" s="190"/>
      <c r="D301" s="190"/>
    </row>
    <row r="302" spans="1:4" ht="18.75" customHeight="1" x14ac:dyDescent="0.25">
      <c r="A302" s="7"/>
      <c r="B302" s="8"/>
      <c r="C302" s="190"/>
      <c r="D302" s="190"/>
    </row>
    <row r="303" spans="1:4" ht="18.75" customHeight="1" x14ac:dyDescent="0.25">
      <c r="A303" s="7"/>
      <c r="B303" s="8"/>
      <c r="C303" s="190"/>
      <c r="D303" s="190"/>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85" fitToHeight="0" orientation="portrait" r:id="rId2"/>
  <headerFooter differentFirst="1" scaleWithDoc="0">
    <oddFooter>&amp;L_x000D_&amp;1#&amp;"Arial"&amp;6&amp;K737373 Confidentiality: C1 - Public&amp;C&amp;P of &amp;N</oddFooter>
    <firstHeader>&amp;LUn-scaled [nodal /network group] costs</firstHeader>
    <firstFooter>&amp;L_x000D_&amp;1#&amp;"Arial"&amp;6&amp;K737373 Confidentiality: C1 - Public&amp;C&amp;P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54" customWidth="1"/>
    <col min="2" max="2" width="37.44140625" style="154" bestFit="1" customWidth="1"/>
    <col min="3" max="3" width="19" style="155" customWidth="1"/>
    <col min="4" max="4" width="5.33203125" style="154" bestFit="1" customWidth="1"/>
    <col min="5" max="5" width="4.6640625" style="154" customWidth="1"/>
    <col min="6" max="6" width="29.109375" style="154" bestFit="1" customWidth="1"/>
    <col min="7" max="7" width="11.5546875" style="154"/>
    <col min="8" max="8" width="64.5546875" style="154" bestFit="1" customWidth="1"/>
    <col min="9" max="16384" width="11.5546875" style="154"/>
  </cols>
  <sheetData>
    <row r="1" spans="1:8" ht="26.25" customHeight="1" x14ac:dyDescent="0.4">
      <c r="A1" s="157" t="s">
        <v>16</v>
      </c>
      <c r="H1" s="156"/>
    </row>
    <row r="2" spans="1:8" ht="12.75" customHeight="1" x14ac:dyDescent="0.25">
      <c r="A2" s="157"/>
    </row>
    <row r="3" spans="1:8" ht="12.75" customHeight="1" x14ac:dyDescent="0.25">
      <c r="A3" s="157"/>
    </row>
    <row r="4" spans="1:8" ht="12.75" customHeight="1" x14ac:dyDescent="0.25">
      <c r="A4" s="157"/>
    </row>
    <row r="5" spans="1:8" ht="12.75" customHeight="1" x14ac:dyDescent="0.25">
      <c r="A5" s="157"/>
    </row>
    <row r="6" spans="1:8" ht="12.75" customHeight="1" x14ac:dyDescent="0.25">
      <c r="A6" s="157"/>
    </row>
    <row r="7" spans="1:8" ht="12.75" customHeight="1" x14ac:dyDescent="0.25">
      <c r="A7" s="157"/>
    </row>
    <row r="8" spans="1:8" ht="12.75" customHeight="1" x14ac:dyDescent="0.25">
      <c r="A8" s="157"/>
    </row>
    <row r="9" spans="1:8" ht="12.75" customHeight="1" x14ac:dyDescent="0.25">
      <c r="A9" s="157"/>
    </row>
    <row r="10" spans="1:8" ht="12.75" customHeight="1" x14ac:dyDescent="0.25">
      <c r="A10" s="157"/>
    </row>
    <row r="11" spans="1:8" ht="12.75" customHeight="1" x14ac:dyDescent="0.25">
      <c r="A11" s="157"/>
    </row>
    <row r="12" spans="1:8" ht="12.75" customHeight="1" x14ac:dyDescent="0.25">
      <c r="A12" s="157"/>
    </row>
    <row r="13" spans="1:8" ht="12.75" customHeight="1" x14ac:dyDescent="0.25">
      <c r="A13" s="157"/>
    </row>
    <row r="14" spans="1:8" ht="12.75" customHeight="1" x14ac:dyDescent="0.25">
      <c r="A14" s="157"/>
    </row>
    <row r="15" spans="1:8" ht="12.75" customHeight="1" x14ac:dyDescent="0.25">
      <c r="A15" s="157"/>
    </row>
    <row r="16" spans="1:8" ht="12.75" customHeight="1" x14ac:dyDescent="0.25">
      <c r="A16" s="157"/>
    </row>
    <row r="17" spans="1:8" ht="12.75" customHeight="1" x14ac:dyDescent="0.25">
      <c r="A17" s="157"/>
    </row>
    <row r="18" spans="1:8" ht="12.75" customHeight="1" x14ac:dyDescent="0.25">
      <c r="A18" s="157"/>
    </row>
    <row r="19" spans="1:8" ht="12.75" customHeight="1" x14ac:dyDescent="0.25">
      <c r="A19" s="157"/>
    </row>
    <row r="20" spans="1:8" ht="12.75" customHeight="1" x14ac:dyDescent="0.25">
      <c r="A20" s="157"/>
    </row>
    <row r="21" spans="1:8" ht="12.75" customHeight="1" x14ac:dyDescent="0.25">
      <c r="A21" s="157"/>
    </row>
    <row r="22" spans="1:8" ht="12.75" customHeight="1" x14ac:dyDescent="0.25">
      <c r="A22" s="157"/>
    </row>
    <row r="23" spans="1:8" ht="12.75" customHeight="1" x14ac:dyDescent="0.25">
      <c r="A23" s="157"/>
    </row>
    <row r="24" spans="1:8" ht="12.75" customHeight="1" x14ac:dyDescent="0.25">
      <c r="A24" s="157"/>
    </row>
    <row r="25" spans="1:8" ht="12.75" customHeight="1" x14ac:dyDescent="0.25">
      <c r="A25" s="157"/>
    </row>
    <row r="26" spans="1:8" ht="12.75" customHeight="1" x14ac:dyDescent="0.25">
      <c r="A26" s="157"/>
    </row>
    <row r="27" spans="1:8" ht="12.75" customHeight="1" x14ac:dyDescent="0.25">
      <c r="A27" s="157"/>
    </row>
    <row r="28" spans="1:8" s="159" customFormat="1" ht="52.8" x14ac:dyDescent="0.25">
      <c r="A28" s="55" t="s">
        <v>156</v>
      </c>
      <c r="B28" s="55" t="s">
        <v>157</v>
      </c>
      <c r="C28" s="55" t="s">
        <v>384</v>
      </c>
      <c r="D28" s="158"/>
      <c r="E28" s="158"/>
      <c r="F28" s="55" t="s">
        <v>385</v>
      </c>
      <c r="G28" s="55" t="s">
        <v>386</v>
      </c>
      <c r="H28" s="55" t="s">
        <v>387</v>
      </c>
    </row>
    <row r="29" spans="1:8" x14ac:dyDescent="0.25">
      <c r="A29" s="164">
        <v>3</v>
      </c>
      <c r="B29" s="160" t="s">
        <v>158</v>
      </c>
      <c r="C29" s="163" t="s">
        <v>393</v>
      </c>
      <c r="F29" s="154" t="s">
        <v>390</v>
      </c>
      <c r="G29" s="161">
        <v>43626</v>
      </c>
      <c r="H29" s="154" t="s">
        <v>391</v>
      </c>
    </row>
    <row r="30" spans="1:8" x14ac:dyDescent="0.25">
      <c r="A30" s="164">
        <v>4</v>
      </c>
      <c r="B30" s="160" t="s">
        <v>158</v>
      </c>
      <c r="C30" s="163" t="s">
        <v>393</v>
      </c>
      <c r="F30" s="154" t="s">
        <v>395</v>
      </c>
      <c r="G30" s="161">
        <v>43626</v>
      </c>
      <c r="H30" s="154" t="s">
        <v>391</v>
      </c>
    </row>
    <row r="31" spans="1:8" x14ac:dyDescent="0.25">
      <c r="A31" s="164">
        <v>5</v>
      </c>
      <c r="B31" s="160" t="s">
        <v>159</v>
      </c>
      <c r="C31" s="163" t="s">
        <v>393</v>
      </c>
      <c r="F31" s="154" t="s">
        <v>394</v>
      </c>
      <c r="G31" s="161">
        <v>43626</v>
      </c>
      <c r="H31" s="154" t="s">
        <v>391</v>
      </c>
    </row>
    <row r="32" spans="1:8" x14ac:dyDescent="0.25">
      <c r="A32" s="164">
        <v>6</v>
      </c>
      <c r="B32" s="160" t="s">
        <v>160</v>
      </c>
      <c r="C32" s="163" t="s">
        <v>393</v>
      </c>
      <c r="F32" s="154" t="s">
        <v>396</v>
      </c>
      <c r="G32" s="161">
        <v>43626</v>
      </c>
      <c r="H32" s="154" t="s">
        <v>397</v>
      </c>
    </row>
    <row r="33" spans="1:8" x14ac:dyDescent="0.25">
      <c r="A33" s="164">
        <v>7</v>
      </c>
      <c r="B33" s="160" t="s">
        <v>160</v>
      </c>
      <c r="C33" s="163" t="s">
        <v>393</v>
      </c>
      <c r="G33" s="161"/>
      <c r="H33" s="162"/>
    </row>
    <row r="34" spans="1:8" x14ac:dyDescent="0.25">
      <c r="A34" s="164">
        <v>8</v>
      </c>
      <c r="B34" s="160" t="s">
        <v>160</v>
      </c>
      <c r="C34" s="163" t="s">
        <v>393</v>
      </c>
      <c r="F34" s="162"/>
      <c r="G34" s="161"/>
    </row>
    <row r="35" spans="1:8" x14ac:dyDescent="0.25">
      <c r="A35" s="164">
        <v>9</v>
      </c>
      <c r="B35" s="160" t="s">
        <v>160</v>
      </c>
      <c r="C35" s="163" t="s">
        <v>393</v>
      </c>
      <c r="G35" s="161"/>
      <c r="H35" s="162"/>
    </row>
    <row r="36" spans="1:8" x14ac:dyDescent="0.25">
      <c r="A36" s="164">
        <v>10</v>
      </c>
      <c r="B36" s="160" t="s">
        <v>160</v>
      </c>
      <c r="C36" s="163" t="s">
        <v>393</v>
      </c>
      <c r="G36" s="161"/>
      <c r="H36" s="162"/>
    </row>
    <row r="37" spans="1:8" x14ac:dyDescent="0.25">
      <c r="A37" s="164">
        <v>11</v>
      </c>
      <c r="B37" s="160" t="s">
        <v>160</v>
      </c>
      <c r="C37" s="163" t="s">
        <v>393</v>
      </c>
      <c r="G37" s="161"/>
    </row>
    <row r="38" spans="1:8" x14ac:dyDescent="0.25">
      <c r="A38" s="164">
        <v>12</v>
      </c>
      <c r="B38" s="160" t="s">
        <v>160</v>
      </c>
      <c r="C38" s="163" t="s">
        <v>393</v>
      </c>
      <c r="G38" s="161"/>
    </row>
    <row r="39" spans="1:8" x14ac:dyDescent="0.25">
      <c r="A39" s="164">
        <v>13</v>
      </c>
      <c r="B39" s="160" t="s">
        <v>161</v>
      </c>
      <c r="C39" s="163" t="s">
        <v>393</v>
      </c>
      <c r="G39" s="161"/>
    </row>
    <row r="40" spans="1:8" x14ac:dyDescent="0.25">
      <c r="A40" s="164">
        <v>15</v>
      </c>
      <c r="B40" s="160" t="s">
        <v>161</v>
      </c>
      <c r="C40" s="163" t="s">
        <v>393</v>
      </c>
      <c r="F40" s="162"/>
      <c r="G40" s="161"/>
      <c r="H40" s="162"/>
    </row>
    <row r="41" spans="1:8" x14ac:dyDescent="0.25">
      <c r="A41" s="164">
        <v>16</v>
      </c>
      <c r="B41" s="160" t="s">
        <v>162</v>
      </c>
      <c r="C41" s="163" t="s">
        <v>393</v>
      </c>
      <c r="G41" s="161"/>
      <c r="H41" s="162"/>
    </row>
    <row r="42" spans="1:8" x14ac:dyDescent="0.25">
      <c r="A42" s="164">
        <v>17</v>
      </c>
      <c r="B42" s="160" t="s">
        <v>162</v>
      </c>
      <c r="C42" s="163" t="s">
        <v>393</v>
      </c>
      <c r="G42" s="161"/>
    </row>
    <row r="43" spans="1:8" x14ac:dyDescent="0.25">
      <c r="A43" s="164">
        <v>18</v>
      </c>
      <c r="B43" s="160" t="s">
        <v>162</v>
      </c>
      <c r="C43" s="163" t="s">
        <v>393</v>
      </c>
      <c r="G43" s="161"/>
    </row>
    <row r="44" spans="1:8" x14ac:dyDescent="0.25">
      <c r="A44" s="164">
        <v>19</v>
      </c>
      <c r="B44" s="160" t="s">
        <v>162</v>
      </c>
      <c r="C44" s="163" t="s">
        <v>393</v>
      </c>
      <c r="G44" s="161"/>
    </row>
    <row r="45" spans="1:8" x14ac:dyDescent="0.25">
      <c r="A45" s="164">
        <v>20</v>
      </c>
      <c r="B45" s="160" t="s">
        <v>162</v>
      </c>
      <c r="C45" s="163" t="s">
        <v>393</v>
      </c>
      <c r="G45" s="161"/>
    </row>
    <row r="46" spans="1:8" x14ac:dyDescent="0.25">
      <c r="A46" s="164">
        <v>21</v>
      </c>
      <c r="B46" s="160" t="s">
        <v>162</v>
      </c>
      <c r="C46" s="163" t="s">
        <v>393</v>
      </c>
      <c r="G46" s="161"/>
    </row>
    <row r="47" spans="1:8" x14ac:dyDescent="0.25">
      <c r="A47" s="164">
        <v>22</v>
      </c>
      <c r="B47" s="160" t="s">
        <v>162</v>
      </c>
      <c r="C47" s="163" t="s">
        <v>393</v>
      </c>
      <c r="G47" s="161"/>
    </row>
    <row r="48" spans="1:8" x14ac:dyDescent="0.25">
      <c r="A48" s="164">
        <v>23</v>
      </c>
      <c r="B48" s="160" t="s">
        <v>163</v>
      </c>
      <c r="C48" s="163" t="s">
        <v>393</v>
      </c>
      <c r="G48" s="161"/>
    </row>
    <row r="49" spans="1:8" x14ac:dyDescent="0.25">
      <c r="A49" s="164">
        <v>24</v>
      </c>
      <c r="B49" s="160" t="s">
        <v>163</v>
      </c>
      <c r="C49" s="163" t="s">
        <v>393</v>
      </c>
      <c r="G49" s="161"/>
    </row>
    <row r="50" spans="1:8" x14ac:dyDescent="0.25">
      <c r="A50" s="164">
        <v>25</v>
      </c>
      <c r="B50" s="160" t="s">
        <v>163</v>
      </c>
      <c r="C50" s="163" t="s">
        <v>393</v>
      </c>
      <c r="G50" s="161"/>
    </row>
    <row r="51" spans="1:8" x14ac:dyDescent="0.25">
      <c r="A51" s="164">
        <v>26</v>
      </c>
      <c r="B51" s="160" t="s">
        <v>163</v>
      </c>
      <c r="C51" s="163" t="s">
        <v>393</v>
      </c>
      <c r="G51" s="161"/>
    </row>
    <row r="52" spans="1:8" x14ac:dyDescent="0.25">
      <c r="A52" s="164">
        <v>28</v>
      </c>
      <c r="B52" s="160" t="s">
        <v>163</v>
      </c>
      <c r="C52" s="163" t="s">
        <v>393</v>
      </c>
      <c r="G52" s="161"/>
    </row>
    <row r="53" spans="1:8" x14ac:dyDescent="0.25">
      <c r="A53" s="164">
        <v>29</v>
      </c>
      <c r="B53" s="160" t="s">
        <v>163</v>
      </c>
      <c r="C53" s="163" t="s">
        <v>393</v>
      </c>
      <c r="G53" s="161"/>
    </row>
    <row r="54" spans="1:8" x14ac:dyDescent="0.25">
      <c r="A54" s="164">
        <v>30</v>
      </c>
      <c r="B54" s="160" t="s">
        <v>163</v>
      </c>
      <c r="C54" s="163" t="s">
        <v>393</v>
      </c>
      <c r="G54" s="161"/>
    </row>
    <row r="55" spans="1:8" x14ac:dyDescent="0.25">
      <c r="A55" s="164">
        <v>31</v>
      </c>
      <c r="B55" s="160" t="s">
        <v>163</v>
      </c>
      <c r="C55" s="163" t="s">
        <v>393</v>
      </c>
      <c r="G55" s="161"/>
    </row>
    <row r="56" spans="1:8" x14ac:dyDescent="0.25">
      <c r="A56" s="164">
        <v>32</v>
      </c>
      <c r="B56" s="160" t="s">
        <v>163</v>
      </c>
      <c r="C56" s="163" t="s">
        <v>393</v>
      </c>
      <c r="F56" s="162"/>
      <c r="G56" s="161"/>
      <c r="H56" s="162"/>
    </row>
    <row r="57" spans="1:8" x14ac:dyDescent="0.25">
      <c r="A57" s="164">
        <v>33</v>
      </c>
      <c r="B57" s="160" t="s">
        <v>163</v>
      </c>
      <c r="C57" s="163" t="s">
        <v>393</v>
      </c>
      <c r="F57" s="162"/>
      <c r="G57" s="161"/>
      <c r="H57" s="162"/>
    </row>
    <row r="58" spans="1:8" x14ac:dyDescent="0.25">
      <c r="A58" s="164">
        <v>34</v>
      </c>
      <c r="B58" s="160" t="s">
        <v>163</v>
      </c>
      <c r="C58" s="163" t="s">
        <v>393</v>
      </c>
      <c r="F58" s="162"/>
      <c r="G58" s="161"/>
      <c r="H58" s="162"/>
    </row>
    <row r="59" spans="1:8" x14ac:dyDescent="0.25">
      <c r="A59" s="164">
        <v>35</v>
      </c>
      <c r="B59" s="160" t="s">
        <v>163</v>
      </c>
      <c r="C59" s="163" t="s">
        <v>393</v>
      </c>
      <c r="F59" s="162"/>
      <c r="G59" s="161"/>
      <c r="H59" s="162"/>
    </row>
    <row r="60" spans="1:8" x14ac:dyDescent="0.25">
      <c r="A60" s="164">
        <v>36</v>
      </c>
      <c r="B60" s="160" t="s">
        <v>163</v>
      </c>
      <c r="C60" s="163" t="s">
        <v>393</v>
      </c>
      <c r="F60" s="162"/>
      <c r="G60" s="161"/>
      <c r="H60" s="162"/>
    </row>
    <row r="61" spans="1:8" x14ac:dyDescent="0.25">
      <c r="A61" s="164">
        <v>37</v>
      </c>
      <c r="B61" s="160" t="s">
        <v>163</v>
      </c>
      <c r="C61" s="163" t="s">
        <v>393</v>
      </c>
      <c r="F61" s="162"/>
      <c r="G61" s="161"/>
      <c r="H61" s="162"/>
    </row>
    <row r="62" spans="1:8" x14ac:dyDescent="0.25">
      <c r="A62" s="164">
        <v>38</v>
      </c>
      <c r="B62" s="160" t="s">
        <v>163</v>
      </c>
      <c r="C62" s="163" t="s">
        <v>393</v>
      </c>
      <c r="F62" s="162"/>
      <c r="G62" s="161"/>
      <c r="H62" s="162"/>
    </row>
    <row r="63" spans="1:8" x14ac:dyDescent="0.25">
      <c r="A63" s="164">
        <v>39</v>
      </c>
      <c r="B63" s="160" t="s">
        <v>163</v>
      </c>
      <c r="C63" s="163" t="s">
        <v>393</v>
      </c>
      <c r="F63" s="162"/>
      <c r="G63" s="161"/>
      <c r="H63" s="162"/>
    </row>
    <row r="64" spans="1:8" x14ac:dyDescent="0.25">
      <c r="A64" s="164">
        <v>40</v>
      </c>
      <c r="B64" s="160" t="s">
        <v>162</v>
      </c>
      <c r="C64" s="163" t="s">
        <v>393</v>
      </c>
      <c r="F64" s="162"/>
      <c r="G64" s="161"/>
      <c r="H64" s="162"/>
    </row>
    <row r="65" spans="1:8" x14ac:dyDescent="0.25">
      <c r="A65" s="164">
        <v>41</v>
      </c>
      <c r="B65" s="160" t="s">
        <v>164</v>
      </c>
      <c r="C65" s="163" t="s">
        <v>393</v>
      </c>
      <c r="F65" s="162"/>
      <c r="G65" s="161"/>
      <c r="H65" s="162"/>
    </row>
    <row r="66" spans="1:8" x14ac:dyDescent="0.25">
      <c r="A66" s="164">
        <v>42</v>
      </c>
      <c r="B66" s="160" t="s">
        <v>165</v>
      </c>
      <c r="C66" s="163" t="s">
        <v>393</v>
      </c>
      <c r="F66" s="162"/>
      <c r="G66" s="161"/>
      <c r="H66" s="162"/>
    </row>
    <row r="67" spans="1:8" x14ac:dyDescent="0.25">
      <c r="A67" s="164">
        <v>43</v>
      </c>
      <c r="B67" s="160" t="s">
        <v>165</v>
      </c>
      <c r="C67" s="163" t="s">
        <v>393</v>
      </c>
      <c r="F67" s="162"/>
      <c r="G67" s="161"/>
      <c r="H67" s="162"/>
    </row>
    <row r="68" spans="1:8" x14ac:dyDescent="0.25">
      <c r="A68" s="164">
        <v>44</v>
      </c>
      <c r="B68" s="160" t="s">
        <v>164</v>
      </c>
      <c r="C68" s="163" t="s">
        <v>393</v>
      </c>
      <c r="F68" s="162"/>
      <c r="G68" s="161"/>
      <c r="H68" s="162"/>
    </row>
    <row r="69" spans="1:8" x14ac:dyDescent="0.25">
      <c r="A69" s="164">
        <v>45</v>
      </c>
      <c r="B69" s="160" t="s">
        <v>166</v>
      </c>
      <c r="C69" s="163" t="s">
        <v>393</v>
      </c>
      <c r="F69" s="162"/>
      <c r="G69" s="161"/>
      <c r="H69" s="162"/>
    </row>
    <row r="70" spans="1:8" x14ac:dyDescent="0.25">
      <c r="A70" s="164">
        <v>46</v>
      </c>
      <c r="B70" s="160" t="s">
        <v>167</v>
      </c>
      <c r="C70" s="163" t="s">
        <v>393</v>
      </c>
      <c r="F70" s="162"/>
      <c r="G70" s="161"/>
      <c r="H70" s="162"/>
    </row>
    <row r="71" spans="1:8" x14ac:dyDescent="0.25">
      <c r="A71" s="164">
        <v>47</v>
      </c>
      <c r="B71" s="160" t="s">
        <v>168</v>
      </c>
      <c r="C71" s="163" t="s">
        <v>393</v>
      </c>
      <c r="F71" s="162"/>
      <c r="G71" s="161"/>
      <c r="H71" s="162"/>
    </row>
    <row r="72" spans="1:8" x14ac:dyDescent="0.25">
      <c r="A72" s="164">
        <v>48</v>
      </c>
      <c r="B72" s="160" t="s">
        <v>169</v>
      </c>
      <c r="C72" s="163" t="s">
        <v>393</v>
      </c>
      <c r="F72" s="162"/>
      <c r="G72" s="161"/>
      <c r="H72" s="162"/>
    </row>
    <row r="73" spans="1:8" x14ac:dyDescent="0.25">
      <c r="A73" s="164">
        <v>49</v>
      </c>
      <c r="B73" s="160" t="s">
        <v>162</v>
      </c>
      <c r="C73" s="163" t="s">
        <v>393</v>
      </c>
      <c r="F73" s="162"/>
      <c r="G73" s="161"/>
      <c r="H73" s="162"/>
    </row>
    <row r="74" spans="1:8" x14ac:dyDescent="0.25">
      <c r="A74" s="164">
        <v>50</v>
      </c>
      <c r="B74" s="160" t="s">
        <v>170</v>
      </c>
      <c r="C74" s="163" t="s">
        <v>393</v>
      </c>
      <c r="F74" s="162"/>
      <c r="G74" s="161"/>
      <c r="H74" s="162"/>
    </row>
    <row r="75" spans="1:8" x14ac:dyDescent="0.25">
      <c r="A75" s="164">
        <v>51</v>
      </c>
      <c r="B75" s="160" t="s">
        <v>171</v>
      </c>
      <c r="C75" s="163" t="s">
        <v>392</v>
      </c>
      <c r="F75" s="162"/>
      <c r="G75" s="161"/>
      <c r="H75" s="162"/>
    </row>
    <row r="76" spans="1:8" x14ac:dyDescent="0.25">
      <c r="A76" s="164">
        <v>52</v>
      </c>
      <c r="B76" s="160" t="s">
        <v>172</v>
      </c>
      <c r="C76" s="163" t="s">
        <v>393</v>
      </c>
      <c r="F76" s="162"/>
      <c r="G76" s="161"/>
      <c r="H76" s="162"/>
    </row>
    <row r="77" spans="1:8" x14ac:dyDescent="0.25">
      <c r="A77" s="164">
        <v>53</v>
      </c>
      <c r="B77" s="160" t="s">
        <v>172</v>
      </c>
      <c r="C77" s="163" t="s">
        <v>393</v>
      </c>
      <c r="F77" s="162"/>
      <c r="G77" s="161"/>
      <c r="H77" s="162"/>
    </row>
    <row r="78" spans="1:8" x14ac:dyDescent="0.25">
      <c r="A78" s="164">
        <v>55</v>
      </c>
      <c r="B78" s="160" t="s">
        <v>172</v>
      </c>
      <c r="C78" s="163" t="s">
        <v>393</v>
      </c>
      <c r="F78" s="162"/>
      <c r="G78" s="161"/>
      <c r="H78" s="162"/>
    </row>
    <row r="79" spans="1:8" x14ac:dyDescent="0.25">
      <c r="A79" s="164">
        <v>56</v>
      </c>
      <c r="B79" s="160" t="s">
        <v>172</v>
      </c>
      <c r="C79" s="163" t="s">
        <v>393</v>
      </c>
      <c r="F79" s="162"/>
      <c r="G79" s="161"/>
      <c r="H79" s="162"/>
    </row>
    <row r="80" spans="1:8" x14ac:dyDescent="0.25">
      <c r="A80" s="164">
        <v>57</v>
      </c>
      <c r="B80" s="160" t="s">
        <v>172</v>
      </c>
      <c r="C80" s="163" t="s">
        <v>393</v>
      </c>
      <c r="F80" s="162"/>
      <c r="G80" s="161"/>
      <c r="H80" s="162"/>
    </row>
    <row r="81" spans="1:8" x14ac:dyDescent="0.25">
      <c r="A81" s="164">
        <v>58</v>
      </c>
      <c r="B81" s="160" t="s">
        <v>173</v>
      </c>
      <c r="C81" s="163" t="s">
        <v>392</v>
      </c>
      <c r="F81" s="162"/>
      <c r="G81" s="161"/>
      <c r="H81" s="162"/>
    </row>
    <row r="82" spans="1:8" x14ac:dyDescent="0.25">
      <c r="A82" s="164">
        <v>59</v>
      </c>
      <c r="B82" s="160" t="s">
        <v>172</v>
      </c>
      <c r="C82" s="163" t="s">
        <v>393</v>
      </c>
      <c r="F82" s="162"/>
      <c r="G82" s="161"/>
      <c r="H82" s="162"/>
    </row>
    <row r="83" spans="1:8" x14ac:dyDescent="0.25">
      <c r="A83" s="164">
        <v>60</v>
      </c>
      <c r="B83" s="160" t="s">
        <v>172</v>
      </c>
      <c r="C83" s="163" t="s">
        <v>393</v>
      </c>
      <c r="F83" s="162"/>
      <c r="G83" s="161"/>
      <c r="H83" s="162"/>
    </row>
    <row r="84" spans="1:8" x14ac:dyDescent="0.25">
      <c r="A84" s="164">
        <v>62</v>
      </c>
      <c r="B84" s="160" t="s">
        <v>174</v>
      </c>
      <c r="C84" s="163" t="s">
        <v>392</v>
      </c>
    </row>
    <row r="85" spans="1:8" x14ac:dyDescent="0.25">
      <c r="A85" s="164">
        <v>63</v>
      </c>
      <c r="B85" s="160" t="s">
        <v>165</v>
      </c>
      <c r="C85" s="163" t="s">
        <v>393</v>
      </c>
    </row>
    <row r="86" spans="1:8" x14ac:dyDescent="0.25">
      <c r="A86" s="164">
        <v>64</v>
      </c>
      <c r="B86" s="160" t="s">
        <v>172</v>
      </c>
      <c r="C86" s="163" t="s">
        <v>393</v>
      </c>
    </row>
    <row r="87" spans="1:8" x14ac:dyDescent="0.25">
      <c r="A87" s="164">
        <v>65</v>
      </c>
      <c r="B87" s="160" t="s">
        <v>175</v>
      </c>
      <c r="C87" s="163" t="s">
        <v>393</v>
      </c>
    </row>
    <row r="88" spans="1:8" x14ac:dyDescent="0.25">
      <c r="A88" s="164">
        <v>66</v>
      </c>
      <c r="B88" s="160" t="s">
        <v>175</v>
      </c>
      <c r="C88" s="163" t="s">
        <v>393</v>
      </c>
    </row>
    <row r="89" spans="1:8" x14ac:dyDescent="0.25">
      <c r="A89" s="164">
        <v>67</v>
      </c>
      <c r="B89" s="160" t="s">
        <v>176</v>
      </c>
      <c r="C89" s="163" t="s">
        <v>393</v>
      </c>
    </row>
    <row r="90" spans="1:8" x14ac:dyDescent="0.25">
      <c r="A90" s="164">
        <v>71</v>
      </c>
      <c r="B90" s="160" t="s">
        <v>176</v>
      </c>
      <c r="C90" s="163" t="s">
        <v>393</v>
      </c>
    </row>
    <row r="91" spans="1:8" x14ac:dyDescent="0.25">
      <c r="A91" s="164">
        <v>72</v>
      </c>
      <c r="B91" s="160" t="s">
        <v>176</v>
      </c>
      <c r="C91" s="163" t="s">
        <v>393</v>
      </c>
    </row>
    <row r="92" spans="1:8" x14ac:dyDescent="0.25">
      <c r="A92" s="164">
        <v>73</v>
      </c>
      <c r="B92" s="160" t="s">
        <v>176</v>
      </c>
      <c r="C92" s="163" t="s">
        <v>393</v>
      </c>
    </row>
    <row r="93" spans="1:8" x14ac:dyDescent="0.25">
      <c r="A93" s="164">
        <v>74</v>
      </c>
      <c r="B93" s="160" t="s">
        <v>177</v>
      </c>
      <c r="C93" s="163" t="s">
        <v>393</v>
      </c>
    </row>
    <row r="94" spans="1:8" x14ac:dyDescent="0.25">
      <c r="A94" s="164">
        <v>75</v>
      </c>
      <c r="B94" s="160" t="s">
        <v>178</v>
      </c>
      <c r="C94" s="163" t="s">
        <v>393</v>
      </c>
    </row>
    <row r="95" spans="1:8" x14ac:dyDescent="0.25">
      <c r="A95" s="164">
        <v>76</v>
      </c>
      <c r="B95" s="160" t="s">
        <v>178</v>
      </c>
      <c r="C95" s="163" t="s">
        <v>393</v>
      </c>
    </row>
    <row r="96" spans="1:8" x14ac:dyDescent="0.25">
      <c r="A96" s="164">
        <v>77</v>
      </c>
      <c r="B96" s="160" t="s">
        <v>178</v>
      </c>
      <c r="C96" s="163" t="s">
        <v>393</v>
      </c>
    </row>
    <row r="97" spans="1:3" x14ac:dyDescent="0.25">
      <c r="A97" s="164">
        <v>78</v>
      </c>
      <c r="B97" s="160" t="s">
        <v>179</v>
      </c>
      <c r="C97" s="163" t="s">
        <v>393</v>
      </c>
    </row>
    <row r="98" spans="1:3" x14ac:dyDescent="0.25">
      <c r="A98" s="164">
        <v>79</v>
      </c>
      <c r="B98" s="160" t="s">
        <v>180</v>
      </c>
      <c r="C98" s="163" t="s">
        <v>392</v>
      </c>
    </row>
    <row r="99" spans="1:3" x14ac:dyDescent="0.25">
      <c r="A99" s="164">
        <v>80</v>
      </c>
      <c r="B99" s="160" t="s">
        <v>181</v>
      </c>
      <c r="C99" s="163" t="s">
        <v>393</v>
      </c>
    </row>
    <row r="100" spans="1:3" x14ac:dyDescent="0.25">
      <c r="A100" s="164">
        <v>81</v>
      </c>
      <c r="B100" s="160" t="s">
        <v>182</v>
      </c>
      <c r="C100" s="163" t="s">
        <v>393</v>
      </c>
    </row>
    <row r="101" spans="1:3" x14ac:dyDescent="0.25">
      <c r="A101" s="164">
        <v>82</v>
      </c>
      <c r="B101" s="160" t="s">
        <v>183</v>
      </c>
      <c r="C101" s="163" t="s">
        <v>393</v>
      </c>
    </row>
    <row r="102" spans="1:3" x14ac:dyDescent="0.25">
      <c r="A102" s="164">
        <v>83</v>
      </c>
      <c r="B102" s="160" t="s">
        <v>183</v>
      </c>
      <c r="C102" s="163" t="s">
        <v>393</v>
      </c>
    </row>
    <row r="103" spans="1:3" x14ac:dyDescent="0.25">
      <c r="A103" s="164">
        <v>84</v>
      </c>
      <c r="B103" s="160" t="s">
        <v>183</v>
      </c>
      <c r="C103" s="163" t="s">
        <v>393</v>
      </c>
    </row>
    <row r="104" spans="1:3" x14ac:dyDescent="0.25">
      <c r="A104" s="164">
        <v>85</v>
      </c>
      <c r="B104" s="160" t="s">
        <v>183</v>
      </c>
      <c r="C104" s="163" t="s">
        <v>393</v>
      </c>
    </row>
    <row r="105" spans="1:3" x14ac:dyDescent="0.25">
      <c r="A105" s="164">
        <v>86</v>
      </c>
      <c r="B105" s="160" t="s">
        <v>183</v>
      </c>
      <c r="C105" s="163" t="s">
        <v>393</v>
      </c>
    </row>
    <row r="106" spans="1:3" x14ac:dyDescent="0.25">
      <c r="A106" s="164">
        <v>87</v>
      </c>
      <c r="B106" s="160" t="s">
        <v>183</v>
      </c>
      <c r="C106" s="163" t="s">
        <v>393</v>
      </c>
    </row>
    <row r="107" spans="1:3" x14ac:dyDescent="0.25">
      <c r="A107" s="164">
        <v>88</v>
      </c>
      <c r="B107" s="160" t="s">
        <v>183</v>
      </c>
      <c r="C107" s="163" t="s">
        <v>393</v>
      </c>
    </row>
    <row r="108" spans="1:3" x14ac:dyDescent="0.25">
      <c r="A108" s="164">
        <v>91</v>
      </c>
      <c r="B108" s="160" t="s">
        <v>184</v>
      </c>
      <c r="C108" s="163" t="s">
        <v>393</v>
      </c>
    </row>
    <row r="109" spans="1:3" x14ac:dyDescent="0.25">
      <c r="A109" s="164">
        <v>92</v>
      </c>
      <c r="B109" s="160" t="s">
        <v>184</v>
      </c>
      <c r="C109" s="163" t="s">
        <v>393</v>
      </c>
    </row>
    <row r="110" spans="1:3" x14ac:dyDescent="0.25">
      <c r="A110" s="164">
        <v>93</v>
      </c>
      <c r="B110" s="160" t="s">
        <v>185</v>
      </c>
      <c r="C110" s="163" t="s">
        <v>392</v>
      </c>
    </row>
    <row r="111" spans="1:3" x14ac:dyDescent="0.25">
      <c r="A111" s="164">
        <v>94</v>
      </c>
      <c r="B111" s="160" t="s">
        <v>184</v>
      </c>
      <c r="C111" s="163" t="s">
        <v>393</v>
      </c>
    </row>
    <row r="112" spans="1:3" x14ac:dyDescent="0.25">
      <c r="A112" s="164">
        <v>95</v>
      </c>
      <c r="B112" s="160" t="s">
        <v>184</v>
      </c>
      <c r="C112" s="163" t="s">
        <v>393</v>
      </c>
    </row>
    <row r="113" spans="1:3" x14ac:dyDescent="0.25">
      <c r="A113" s="164">
        <v>96</v>
      </c>
      <c r="B113" s="160" t="s">
        <v>184</v>
      </c>
      <c r="C113" s="163" t="s">
        <v>393</v>
      </c>
    </row>
    <row r="114" spans="1:3" x14ac:dyDescent="0.25">
      <c r="A114" s="164">
        <v>97</v>
      </c>
      <c r="B114" s="160" t="s">
        <v>186</v>
      </c>
      <c r="C114" s="163" t="s">
        <v>393</v>
      </c>
    </row>
    <row r="115" spans="1:3" x14ac:dyDescent="0.25">
      <c r="A115" s="164">
        <v>98</v>
      </c>
      <c r="B115" s="160" t="s">
        <v>187</v>
      </c>
      <c r="C115" s="163" t="s">
        <v>393</v>
      </c>
    </row>
    <row r="116" spans="1:3" x14ac:dyDescent="0.25">
      <c r="A116" s="164">
        <v>99</v>
      </c>
      <c r="B116" s="160" t="s">
        <v>188</v>
      </c>
      <c r="C116" s="163" t="s">
        <v>393</v>
      </c>
    </row>
    <row r="117" spans="1:3" x14ac:dyDescent="0.25">
      <c r="A117" s="164">
        <v>100</v>
      </c>
      <c r="B117" s="160" t="s">
        <v>188</v>
      </c>
      <c r="C117" s="163" t="s">
        <v>393</v>
      </c>
    </row>
    <row r="118" spans="1:3" x14ac:dyDescent="0.25">
      <c r="A118" s="164">
        <v>101</v>
      </c>
      <c r="B118" s="160" t="s">
        <v>189</v>
      </c>
      <c r="C118" s="163" t="s">
        <v>393</v>
      </c>
    </row>
    <row r="119" spans="1:3" x14ac:dyDescent="0.25">
      <c r="A119" s="164">
        <v>102</v>
      </c>
      <c r="B119" s="160" t="s">
        <v>189</v>
      </c>
      <c r="C119" s="163" t="s">
        <v>393</v>
      </c>
    </row>
    <row r="120" spans="1:3" x14ac:dyDescent="0.25">
      <c r="A120" s="164">
        <v>103</v>
      </c>
      <c r="B120" s="160" t="s">
        <v>189</v>
      </c>
      <c r="C120" s="163" t="s">
        <v>393</v>
      </c>
    </row>
    <row r="121" spans="1:3" x14ac:dyDescent="0.25">
      <c r="A121" s="164">
        <v>104</v>
      </c>
      <c r="B121" s="160" t="s">
        <v>190</v>
      </c>
      <c r="C121" s="163" t="s">
        <v>393</v>
      </c>
    </row>
    <row r="122" spans="1:3" x14ac:dyDescent="0.25">
      <c r="A122" s="164">
        <v>105</v>
      </c>
      <c r="B122" s="160" t="s">
        <v>190</v>
      </c>
      <c r="C122" s="163" t="s">
        <v>393</v>
      </c>
    </row>
    <row r="123" spans="1:3" x14ac:dyDescent="0.25">
      <c r="A123" s="164">
        <v>106</v>
      </c>
      <c r="B123" s="160" t="s">
        <v>190</v>
      </c>
      <c r="C123" s="163" t="s">
        <v>393</v>
      </c>
    </row>
    <row r="124" spans="1:3" x14ac:dyDescent="0.25">
      <c r="A124" s="164">
        <v>107</v>
      </c>
      <c r="B124" s="160" t="s">
        <v>190</v>
      </c>
      <c r="C124" s="163" t="s">
        <v>393</v>
      </c>
    </row>
    <row r="125" spans="1:3" x14ac:dyDescent="0.25">
      <c r="A125" s="164">
        <v>108</v>
      </c>
      <c r="B125" s="160" t="s">
        <v>190</v>
      </c>
      <c r="C125" s="163" t="s">
        <v>393</v>
      </c>
    </row>
    <row r="126" spans="1:3" x14ac:dyDescent="0.25">
      <c r="A126" s="164">
        <v>109</v>
      </c>
      <c r="B126" s="160" t="s">
        <v>190</v>
      </c>
      <c r="C126" s="163" t="s">
        <v>393</v>
      </c>
    </row>
    <row r="127" spans="1:3" x14ac:dyDescent="0.25">
      <c r="A127" s="164">
        <v>110</v>
      </c>
      <c r="B127" s="160" t="s">
        <v>190</v>
      </c>
      <c r="C127" s="163" t="s">
        <v>393</v>
      </c>
    </row>
    <row r="128" spans="1:3" x14ac:dyDescent="0.25">
      <c r="A128" s="164">
        <v>111</v>
      </c>
      <c r="B128" s="160" t="s">
        <v>191</v>
      </c>
      <c r="C128" s="163" t="s">
        <v>393</v>
      </c>
    </row>
    <row r="129" spans="1:3" x14ac:dyDescent="0.25">
      <c r="A129" s="164">
        <v>112</v>
      </c>
      <c r="B129" s="160" t="s">
        <v>192</v>
      </c>
      <c r="C129" s="163" t="s">
        <v>393</v>
      </c>
    </row>
    <row r="130" spans="1:3" x14ac:dyDescent="0.25">
      <c r="A130" s="164">
        <v>113</v>
      </c>
      <c r="B130" s="160" t="s">
        <v>192</v>
      </c>
      <c r="C130" s="163" t="s">
        <v>393</v>
      </c>
    </row>
    <row r="131" spans="1:3" x14ac:dyDescent="0.25">
      <c r="A131" s="164">
        <v>115</v>
      </c>
      <c r="B131" s="160" t="s">
        <v>192</v>
      </c>
      <c r="C131" s="163" t="s">
        <v>393</v>
      </c>
    </row>
    <row r="132" spans="1:3" x14ac:dyDescent="0.25">
      <c r="A132" s="164">
        <v>116</v>
      </c>
      <c r="B132" s="160" t="s">
        <v>192</v>
      </c>
      <c r="C132" s="163" t="s">
        <v>393</v>
      </c>
    </row>
    <row r="133" spans="1:3" x14ac:dyDescent="0.25">
      <c r="A133" s="164">
        <v>117</v>
      </c>
      <c r="B133" s="160" t="s">
        <v>192</v>
      </c>
      <c r="C133" s="163" t="s">
        <v>393</v>
      </c>
    </row>
    <row r="134" spans="1:3" x14ac:dyDescent="0.25">
      <c r="A134" s="164">
        <v>118</v>
      </c>
      <c r="B134" s="160" t="s">
        <v>193</v>
      </c>
      <c r="C134" s="163" t="s">
        <v>393</v>
      </c>
    </row>
    <row r="135" spans="1:3" x14ac:dyDescent="0.25">
      <c r="A135" s="164">
        <v>119</v>
      </c>
      <c r="B135" s="160" t="s">
        <v>193</v>
      </c>
      <c r="C135" s="163" t="s">
        <v>393</v>
      </c>
    </row>
    <row r="136" spans="1:3" x14ac:dyDescent="0.25">
      <c r="A136" s="164">
        <v>120</v>
      </c>
      <c r="B136" s="160" t="s">
        <v>165</v>
      </c>
      <c r="C136" s="163" t="s">
        <v>393</v>
      </c>
    </row>
    <row r="137" spans="1:3" x14ac:dyDescent="0.25">
      <c r="A137" s="164">
        <v>121</v>
      </c>
      <c r="B137" s="160" t="s">
        <v>194</v>
      </c>
      <c r="C137" s="163" t="s">
        <v>392</v>
      </c>
    </row>
    <row r="138" spans="1:3" x14ac:dyDescent="0.25">
      <c r="A138" s="164">
        <v>122</v>
      </c>
      <c r="B138" s="160" t="s">
        <v>195</v>
      </c>
      <c r="C138" s="163" t="s">
        <v>392</v>
      </c>
    </row>
    <row r="139" spans="1:3" x14ac:dyDescent="0.25">
      <c r="A139" s="164">
        <v>123</v>
      </c>
      <c r="B139" s="160" t="s">
        <v>196</v>
      </c>
      <c r="C139" s="163" t="s">
        <v>392</v>
      </c>
    </row>
    <row r="140" spans="1:3" x14ac:dyDescent="0.25">
      <c r="A140" s="164">
        <v>124</v>
      </c>
      <c r="B140" s="160" t="s">
        <v>196</v>
      </c>
      <c r="C140" s="163" t="s">
        <v>392</v>
      </c>
    </row>
    <row r="141" spans="1:3" x14ac:dyDescent="0.25">
      <c r="A141" s="164">
        <v>125</v>
      </c>
      <c r="B141" s="160" t="s">
        <v>196</v>
      </c>
      <c r="C141" s="163" t="s">
        <v>392</v>
      </c>
    </row>
    <row r="142" spans="1:3" x14ac:dyDescent="0.25">
      <c r="A142" s="164">
        <v>126</v>
      </c>
      <c r="B142" s="160" t="s">
        <v>197</v>
      </c>
      <c r="C142" s="163" t="s">
        <v>392</v>
      </c>
    </row>
    <row r="143" spans="1:3" x14ac:dyDescent="0.25">
      <c r="A143" s="164">
        <v>127</v>
      </c>
      <c r="B143" s="160" t="s">
        <v>198</v>
      </c>
      <c r="C143" s="163" t="s">
        <v>392</v>
      </c>
    </row>
    <row r="144" spans="1:3" x14ac:dyDescent="0.25">
      <c r="A144" s="164">
        <v>128</v>
      </c>
      <c r="B144" s="160" t="s">
        <v>199</v>
      </c>
      <c r="C144" s="163" t="s">
        <v>392</v>
      </c>
    </row>
    <row r="145" spans="1:3" x14ac:dyDescent="0.25">
      <c r="A145" s="164">
        <v>129</v>
      </c>
      <c r="B145" s="160" t="s">
        <v>198</v>
      </c>
      <c r="C145" s="163" t="s">
        <v>392</v>
      </c>
    </row>
    <row r="146" spans="1:3" x14ac:dyDescent="0.25">
      <c r="A146" s="164">
        <v>130</v>
      </c>
      <c r="B146" s="160" t="s">
        <v>200</v>
      </c>
      <c r="C146" s="163" t="s">
        <v>392</v>
      </c>
    </row>
    <row r="147" spans="1:3" x14ac:dyDescent="0.25">
      <c r="A147" s="164">
        <v>131</v>
      </c>
      <c r="B147" s="160" t="s">
        <v>200</v>
      </c>
      <c r="C147" s="163" t="s">
        <v>392</v>
      </c>
    </row>
    <row r="148" spans="1:3" x14ac:dyDescent="0.25">
      <c r="A148" s="164">
        <v>132</v>
      </c>
      <c r="B148" s="160" t="s">
        <v>201</v>
      </c>
      <c r="C148" s="163" t="s">
        <v>392</v>
      </c>
    </row>
    <row r="149" spans="1:3" x14ac:dyDescent="0.25">
      <c r="A149" s="164">
        <v>133</v>
      </c>
      <c r="B149" s="160" t="s">
        <v>201</v>
      </c>
      <c r="C149" s="163" t="s">
        <v>392</v>
      </c>
    </row>
    <row r="150" spans="1:3" x14ac:dyDescent="0.25">
      <c r="A150" s="164">
        <v>134</v>
      </c>
      <c r="B150" s="160" t="s">
        <v>201</v>
      </c>
      <c r="C150" s="163" t="s">
        <v>392</v>
      </c>
    </row>
    <row r="151" spans="1:3" x14ac:dyDescent="0.25">
      <c r="A151" s="164">
        <v>135</v>
      </c>
      <c r="B151" s="160" t="s">
        <v>201</v>
      </c>
      <c r="C151" s="163" t="s">
        <v>392</v>
      </c>
    </row>
    <row r="152" spans="1:3" x14ac:dyDescent="0.25">
      <c r="A152" s="164">
        <v>136</v>
      </c>
      <c r="B152" s="160" t="s">
        <v>201</v>
      </c>
      <c r="C152" s="163" t="s">
        <v>392</v>
      </c>
    </row>
    <row r="153" spans="1:3" x14ac:dyDescent="0.25">
      <c r="A153" s="164">
        <v>137</v>
      </c>
      <c r="B153" s="160" t="s">
        <v>201</v>
      </c>
      <c r="C153" s="163" t="s">
        <v>392</v>
      </c>
    </row>
    <row r="154" spans="1:3" x14ac:dyDescent="0.25">
      <c r="A154" s="164">
        <v>138</v>
      </c>
      <c r="B154" s="160" t="s">
        <v>201</v>
      </c>
      <c r="C154" s="163" t="s">
        <v>392</v>
      </c>
    </row>
    <row r="155" spans="1:3" x14ac:dyDescent="0.25">
      <c r="A155" s="164">
        <v>140</v>
      </c>
      <c r="B155" s="160" t="s">
        <v>185</v>
      </c>
      <c r="C155" s="163" t="s">
        <v>392</v>
      </c>
    </row>
    <row r="156" spans="1:3" x14ac:dyDescent="0.25">
      <c r="A156" s="164">
        <v>141</v>
      </c>
      <c r="B156" s="160" t="s">
        <v>202</v>
      </c>
      <c r="C156" s="163" t="s">
        <v>392</v>
      </c>
    </row>
    <row r="157" spans="1:3" x14ac:dyDescent="0.25">
      <c r="A157" s="164">
        <v>142</v>
      </c>
      <c r="B157" s="160" t="s">
        <v>202</v>
      </c>
      <c r="C157" s="163" t="s">
        <v>392</v>
      </c>
    </row>
    <row r="158" spans="1:3" x14ac:dyDescent="0.25">
      <c r="A158" s="164">
        <v>143</v>
      </c>
      <c r="B158" s="160" t="s">
        <v>188</v>
      </c>
      <c r="C158" s="163" t="s">
        <v>393</v>
      </c>
    </row>
    <row r="159" spans="1:3" x14ac:dyDescent="0.25">
      <c r="A159" s="164">
        <v>144</v>
      </c>
      <c r="B159" s="160" t="s">
        <v>203</v>
      </c>
      <c r="C159" s="163" t="s">
        <v>392</v>
      </c>
    </row>
    <row r="160" spans="1:3" x14ac:dyDescent="0.25">
      <c r="A160" s="164">
        <v>145</v>
      </c>
      <c r="B160" s="160" t="s">
        <v>203</v>
      </c>
      <c r="C160" s="163" t="s">
        <v>392</v>
      </c>
    </row>
    <row r="161" spans="1:3" x14ac:dyDescent="0.25">
      <c r="A161" s="164">
        <v>146</v>
      </c>
      <c r="B161" s="160" t="s">
        <v>203</v>
      </c>
      <c r="C161" s="163" t="s">
        <v>392</v>
      </c>
    </row>
    <row r="162" spans="1:3" x14ac:dyDescent="0.25">
      <c r="A162" s="164">
        <v>147</v>
      </c>
      <c r="B162" s="160" t="s">
        <v>203</v>
      </c>
      <c r="C162" s="163" t="s">
        <v>392</v>
      </c>
    </row>
    <row r="163" spans="1:3" x14ac:dyDescent="0.25">
      <c r="A163" s="164">
        <v>148</v>
      </c>
      <c r="B163" s="160" t="s">
        <v>204</v>
      </c>
      <c r="C163" s="163" t="s">
        <v>392</v>
      </c>
    </row>
    <row r="164" spans="1:3" x14ac:dyDescent="0.25">
      <c r="A164" s="164">
        <v>149</v>
      </c>
      <c r="B164" s="160" t="s">
        <v>205</v>
      </c>
      <c r="C164" s="163" t="s">
        <v>392</v>
      </c>
    </row>
    <row r="165" spans="1:3" x14ac:dyDescent="0.25">
      <c r="A165" s="164">
        <v>150</v>
      </c>
      <c r="B165" s="160" t="s">
        <v>197</v>
      </c>
      <c r="C165" s="163" t="s">
        <v>392</v>
      </c>
    </row>
    <row r="166" spans="1:3" x14ac:dyDescent="0.25">
      <c r="A166" s="164">
        <v>151</v>
      </c>
      <c r="B166" s="160" t="s">
        <v>197</v>
      </c>
      <c r="C166" s="163" t="s">
        <v>392</v>
      </c>
    </row>
    <row r="167" spans="1:3" x14ac:dyDescent="0.25">
      <c r="A167" s="164">
        <v>152</v>
      </c>
      <c r="B167" s="160" t="s">
        <v>197</v>
      </c>
      <c r="C167" s="163" t="s">
        <v>392</v>
      </c>
    </row>
    <row r="168" spans="1:3" x14ac:dyDescent="0.25">
      <c r="A168" s="164">
        <v>153</v>
      </c>
      <c r="B168" s="160" t="s">
        <v>197</v>
      </c>
      <c r="C168" s="163" t="s">
        <v>392</v>
      </c>
    </row>
    <row r="169" spans="1:3" x14ac:dyDescent="0.25">
      <c r="A169" s="164">
        <v>154</v>
      </c>
      <c r="B169" s="160" t="s">
        <v>197</v>
      </c>
      <c r="C169" s="163" t="s">
        <v>392</v>
      </c>
    </row>
    <row r="170" spans="1:3" x14ac:dyDescent="0.25">
      <c r="A170" s="164">
        <v>155</v>
      </c>
      <c r="B170" s="160" t="s">
        <v>185</v>
      </c>
      <c r="C170" s="163" t="s">
        <v>393</v>
      </c>
    </row>
    <row r="171" spans="1:3" x14ac:dyDescent="0.25">
      <c r="A171" s="164">
        <v>156</v>
      </c>
      <c r="B171" s="160" t="s">
        <v>197</v>
      </c>
      <c r="C171" s="163" t="s">
        <v>392</v>
      </c>
    </row>
    <row r="172" spans="1:3" x14ac:dyDescent="0.25">
      <c r="A172" s="164">
        <v>157</v>
      </c>
      <c r="B172" s="160" t="s">
        <v>197</v>
      </c>
      <c r="C172" s="163" t="s">
        <v>392</v>
      </c>
    </row>
    <row r="173" spans="1:3" x14ac:dyDescent="0.25">
      <c r="A173" s="164">
        <v>158</v>
      </c>
      <c r="B173" s="160" t="s">
        <v>197</v>
      </c>
      <c r="C173" s="163" t="s">
        <v>392</v>
      </c>
    </row>
    <row r="174" spans="1:3" x14ac:dyDescent="0.25">
      <c r="A174" s="164">
        <v>159</v>
      </c>
      <c r="B174" s="160" t="s">
        <v>172</v>
      </c>
      <c r="C174" s="163" t="s">
        <v>393</v>
      </c>
    </row>
    <row r="175" spans="1:3" x14ac:dyDescent="0.25">
      <c r="A175" s="164">
        <v>160</v>
      </c>
      <c r="B175" s="160" t="s">
        <v>197</v>
      </c>
      <c r="C175" s="163" t="s">
        <v>392</v>
      </c>
    </row>
    <row r="176" spans="1:3" x14ac:dyDescent="0.25">
      <c r="A176" s="164">
        <v>161</v>
      </c>
      <c r="B176" s="160" t="s">
        <v>197</v>
      </c>
      <c r="C176" s="163" t="s">
        <v>392</v>
      </c>
    </row>
    <row r="177" spans="1:3" x14ac:dyDescent="0.25">
      <c r="A177" s="164">
        <v>162</v>
      </c>
      <c r="B177" s="160" t="s">
        <v>197</v>
      </c>
      <c r="C177" s="163" t="s">
        <v>392</v>
      </c>
    </row>
    <row r="178" spans="1:3" x14ac:dyDescent="0.25">
      <c r="A178" s="164">
        <v>163</v>
      </c>
      <c r="B178" s="160" t="s">
        <v>197</v>
      </c>
      <c r="C178" s="163" t="s">
        <v>392</v>
      </c>
    </row>
    <row r="179" spans="1:3" x14ac:dyDescent="0.25">
      <c r="A179" s="164">
        <v>164</v>
      </c>
      <c r="B179" s="160" t="s">
        <v>197</v>
      </c>
      <c r="C179" s="163" t="s">
        <v>392</v>
      </c>
    </row>
    <row r="180" spans="1:3" x14ac:dyDescent="0.25">
      <c r="A180" s="164">
        <v>165</v>
      </c>
      <c r="B180" s="160" t="s">
        <v>197</v>
      </c>
      <c r="C180" s="163" t="s">
        <v>392</v>
      </c>
    </row>
    <row r="181" spans="1:3" x14ac:dyDescent="0.25">
      <c r="A181" s="164">
        <v>166</v>
      </c>
      <c r="B181" s="160" t="s">
        <v>197</v>
      </c>
      <c r="C181" s="163" t="s">
        <v>392</v>
      </c>
    </row>
    <row r="182" spans="1:3" x14ac:dyDescent="0.25">
      <c r="A182" s="164">
        <v>167</v>
      </c>
      <c r="B182" s="160" t="s">
        <v>197</v>
      </c>
      <c r="C182" s="163" t="s">
        <v>392</v>
      </c>
    </row>
    <row r="183" spans="1:3" x14ac:dyDescent="0.25">
      <c r="A183" s="164">
        <v>168</v>
      </c>
      <c r="B183" s="160" t="s">
        <v>197</v>
      </c>
      <c r="C183" s="163" t="s">
        <v>392</v>
      </c>
    </row>
    <row r="184" spans="1:3" x14ac:dyDescent="0.25">
      <c r="A184" s="164">
        <v>169</v>
      </c>
      <c r="B184" s="160" t="s">
        <v>197</v>
      </c>
      <c r="C184" s="163" t="s">
        <v>392</v>
      </c>
    </row>
    <row r="185" spans="1:3" x14ac:dyDescent="0.25">
      <c r="A185" s="164">
        <v>170</v>
      </c>
      <c r="B185" s="160" t="s">
        <v>197</v>
      </c>
      <c r="C185" s="163" t="s">
        <v>392</v>
      </c>
    </row>
    <row r="186" spans="1:3" x14ac:dyDescent="0.25">
      <c r="A186" s="164">
        <v>171</v>
      </c>
      <c r="B186" s="160" t="s">
        <v>197</v>
      </c>
      <c r="C186" s="163" t="s">
        <v>392</v>
      </c>
    </row>
    <row r="187" spans="1:3" x14ac:dyDescent="0.25">
      <c r="A187" s="164">
        <v>172</v>
      </c>
      <c r="B187" s="160" t="s">
        <v>197</v>
      </c>
      <c r="C187" s="163" t="s">
        <v>392</v>
      </c>
    </row>
    <row r="188" spans="1:3" x14ac:dyDescent="0.25">
      <c r="A188" s="164">
        <v>173</v>
      </c>
      <c r="B188" s="160" t="s">
        <v>197</v>
      </c>
      <c r="C188" s="163" t="s">
        <v>392</v>
      </c>
    </row>
    <row r="189" spans="1:3" x14ac:dyDescent="0.25">
      <c r="A189" s="164">
        <v>174</v>
      </c>
      <c r="B189" s="160" t="s">
        <v>197</v>
      </c>
      <c r="C189" s="163" t="s">
        <v>392</v>
      </c>
    </row>
    <row r="190" spans="1:3" x14ac:dyDescent="0.25">
      <c r="A190" s="164">
        <v>175</v>
      </c>
      <c r="B190" s="160" t="s">
        <v>197</v>
      </c>
      <c r="C190" s="163" t="s">
        <v>392</v>
      </c>
    </row>
    <row r="191" spans="1:3" x14ac:dyDescent="0.25">
      <c r="A191" s="164">
        <v>176</v>
      </c>
      <c r="B191" s="160" t="s">
        <v>197</v>
      </c>
      <c r="C191" s="163" t="s">
        <v>392</v>
      </c>
    </row>
    <row r="192" spans="1:3" x14ac:dyDescent="0.25">
      <c r="A192" s="164">
        <v>177</v>
      </c>
      <c r="B192" s="160" t="s">
        <v>197</v>
      </c>
      <c r="C192" s="163" t="s">
        <v>392</v>
      </c>
    </row>
    <row r="193" spans="1:3" x14ac:dyDescent="0.25">
      <c r="A193" s="164">
        <v>178</v>
      </c>
      <c r="B193" s="160" t="s">
        <v>206</v>
      </c>
      <c r="C193" s="163" t="s">
        <v>392</v>
      </c>
    </row>
    <row r="194" spans="1:3" x14ac:dyDescent="0.25">
      <c r="A194" s="164">
        <v>179</v>
      </c>
      <c r="B194" s="160" t="s">
        <v>197</v>
      </c>
      <c r="C194" s="163" t="s">
        <v>392</v>
      </c>
    </row>
    <row r="195" spans="1:3" x14ac:dyDescent="0.25">
      <c r="A195" s="164">
        <v>180</v>
      </c>
      <c r="B195" s="160" t="s">
        <v>197</v>
      </c>
      <c r="C195" s="163" t="s">
        <v>392</v>
      </c>
    </row>
    <row r="196" spans="1:3" x14ac:dyDescent="0.25">
      <c r="A196" s="164">
        <v>181</v>
      </c>
      <c r="B196" s="160" t="s">
        <v>197</v>
      </c>
      <c r="C196" s="163" t="s">
        <v>392</v>
      </c>
    </row>
    <row r="197" spans="1:3" x14ac:dyDescent="0.25">
      <c r="A197" s="164">
        <v>182</v>
      </c>
      <c r="B197" s="160" t="s">
        <v>197</v>
      </c>
      <c r="C197" s="163" t="s">
        <v>392</v>
      </c>
    </row>
    <row r="198" spans="1:3" x14ac:dyDescent="0.25">
      <c r="A198" s="164">
        <v>183</v>
      </c>
      <c r="B198" s="160" t="s">
        <v>197</v>
      </c>
      <c r="C198" s="163" t="s">
        <v>392</v>
      </c>
    </row>
    <row r="199" spans="1:3" x14ac:dyDescent="0.25">
      <c r="A199" s="164">
        <v>184</v>
      </c>
      <c r="B199" s="160" t="s">
        <v>197</v>
      </c>
      <c r="C199" s="163" t="s">
        <v>392</v>
      </c>
    </row>
    <row r="200" spans="1:3" x14ac:dyDescent="0.25">
      <c r="A200" s="164">
        <v>185</v>
      </c>
      <c r="B200" s="160" t="s">
        <v>197</v>
      </c>
      <c r="C200" s="163" t="s">
        <v>392</v>
      </c>
    </row>
    <row r="201" spans="1:3" x14ac:dyDescent="0.25">
      <c r="A201" s="164">
        <v>186</v>
      </c>
      <c r="B201" s="160" t="s">
        <v>197</v>
      </c>
      <c r="C201" s="163" t="s">
        <v>392</v>
      </c>
    </row>
    <row r="202" spans="1:3" x14ac:dyDescent="0.25">
      <c r="A202" s="164">
        <v>187</v>
      </c>
      <c r="B202" s="160" t="s">
        <v>197</v>
      </c>
      <c r="C202" s="163" t="s">
        <v>392</v>
      </c>
    </row>
    <row r="203" spans="1:3" x14ac:dyDescent="0.25">
      <c r="A203" s="164">
        <v>188</v>
      </c>
      <c r="B203" s="160" t="s">
        <v>197</v>
      </c>
      <c r="C203" s="163" t="s">
        <v>392</v>
      </c>
    </row>
    <row r="204" spans="1:3" x14ac:dyDescent="0.25">
      <c r="A204" s="164">
        <v>189</v>
      </c>
      <c r="B204" s="160" t="s">
        <v>197</v>
      </c>
      <c r="C204" s="163" t="s">
        <v>393</v>
      </c>
    </row>
    <row r="205" spans="1:3" x14ac:dyDescent="0.25">
      <c r="A205" s="164">
        <v>190</v>
      </c>
      <c r="B205" s="160" t="s">
        <v>197</v>
      </c>
      <c r="C205" s="163" t="s">
        <v>393</v>
      </c>
    </row>
    <row r="206" spans="1:3" x14ac:dyDescent="0.25">
      <c r="A206" s="164">
        <v>191</v>
      </c>
      <c r="B206" s="160" t="s">
        <v>197</v>
      </c>
      <c r="C206" s="163" t="s">
        <v>393</v>
      </c>
    </row>
    <row r="207" spans="1:3" x14ac:dyDescent="0.25">
      <c r="A207" s="164">
        <v>192</v>
      </c>
      <c r="B207" s="160" t="s">
        <v>197</v>
      </c>
      <c r="C207" s="163" t="s">
        <v>393</v>
      </c>
    </row>
    <row r="208" spans="1:3" x14ac:dyDescent="0.25">
      <c r="A208" s="164">
        <v>193</v>
      </c>
      <c r="B208" s="160" t="s">
        <v>197</v>
      </c>
      <c r="C208" s="163" t="s">
        <v>393</v>
      </c>
    </row>
    <row r="209" spans="1:3" x14ac:dyDescent="0.25">
      <c r="A209" s="164">
        <v>194</v>
      </c>
      <c r="B209" s="160" t="s">
        <v>197</v>
      </c>
      <c r="C209" s="163" t="s">
        <v>393</v>
      </c>
    </row>
    <row r="210" spans="1:3" x14ac:dyDescent="0.25">
      <c r="A210" s="164">
        <v>195</v>
      </c>
      <c r="B210" s="160" t="s">
        <v>197</v>
      </c>
      <c r="C210" s="163" t="s">
        <v>393</v>
      </c>
    </row>
    <row r="211" spans="1:3" x14ac:dyDescent="0.25">
      <c r="A211" s="164">
        <v>196</v>
      </c>
      <c r="B211" s="160" t="s">
        <v>197</v>
      </c>
      <c r="C211" s="163" t="s">
        <v>393</v>
      </c>
    </row>
    <row r="212" spans="1:3" x14ac:dyDescent="0.25">
      <c r="A212" s="164">
        <v>197</v>
      </c>
      <c r="B212" s="160" t="s">
        <v>197</v>
      </c>
      <c r="C212" s="163" t="s">
        <v>393</v>
      </c>
    </row>
    <row r="213" spans="1:3" x14ac:dyDescent="0.25">
      <c r="A213" s="164">
        <v>198</v>
      </c>
      <c r="B213" s="160" t="s">
        <v>197</v>
      </c>
      <c r="C213" s="163" t="s">
        <v>393</v>
      </c>
    </row>
    <row r="214" spans="1:3" x14ac:dyDescent="0.25">
      <c r="A214" s="164">
        <v>199</v>
      </c>
      <c r="B214" s="160" t="s">
        <v>197</v>
      </c>
      <c r="C214" s="163" t="s">
        <v>393</v>
      </c>
    </row>
    <row r="215" spans="1:3" x14ac:dyDescent="0.25">
      <c r="A215" s="164">
        <v>201</v>
      </c>
      <c r="B215" s="160" t="s">
        <v>197</v>
      </c>
      <c r="C215" s="163" t="s">
        <v>393</v>
      </c>
    </row>
    <row r="216" spans="1:3" x14ac:dyDescent="0.25">
      <c r="A216" s="164">
        <v>202</v>
      </c>
      <c r="B216" s="160" t="s">
        <v>197</v>
      </c>
      <c r="C216" s="163" t="s">
        <v>393</v>
      </c>
    </row>
    <row r="217" spans="1:3" x14ac:dyDescent="0.25">
      <c r="A217" s="164">
        <v>203</v>
      </c>
      <c r="B217" s="160" t="s">
        <v>197</v>
      </c>
      <c r="C217" s="163" t="s">
        <v>393</v>
      </c>
    </row>
    <row r="218" spans="1:3" x14ac:dyDescent="0.25">
      <c r="A218" s="164">
        <v>204</v>
      </c>
      <c r="B218" s="160" t="s">
        <v>197</v>
      </c>
      <c r="C218" s="163" t="s">
        <v>393</v>
      </c>
    </row>
    <row r="219" spans="1:3" x14ac:dyDescent="0.25">
      <c r="A219" s="164">
        <v>205</v>
      </c>
      <c r="B219" s="160" t="s">
        <v>197</v>
      </c>
      <c r="C219" s="163" t="s">
        <v>393</v>
      </c>
    </row>
    <row r="220" spans="1:3" x14ac:dyDescent="0.25">
      <c r="A220" s="164">
        <v>206</v>
      </c>
      <c r="B220" s="160" t="s">
        <v>197</v>
      </c>
      <c r="C220" s="163" t="s">
        <v>393</v>
      </c>
    </row>
    <row r="221" spans="1:3" x14ac:dyDescent="0.25">
      <c r="A221" s="164">
        <v>207</v>
      </c>
      <c r="B221" s="160" t="s">
        <v>197</v>
      </c>
      <c r="C221" s="163" t="s">
        <v>393</v>
      </c>
    </row>
    <row r="222" spans="1:3" x14ac:dyDescent="0.25">
      <c r="A222" s="164">
        <v>208</v>
      </c>
      <c r="B222" s="160" t="s">
        <v>197</v>
      </c>
      <c r="C222" s="163" t="s">
        <v>393</v>
      </c>
    </row>
    <row r="223" spans="1:3" x14ac:dyDescent="0.25">
      <c r="A223" s="164">
        <v>209</v>
      </c>
      <c r="B223" s="160" t="s">
        <v>197</v>
      </c>
      <c r="C223" s="163" t="s">
        <v>392</v>
      </c>
    </row>
    <row r="224" spans="1:3" x14ac:dyDescent="0.25">
      <c r="A224" s="164">
        <v>210</v>
      </c>
      <c r="B224" s="160" t="s">
        <v>197</v>
      </c>
      <c r="C224" s="163" t="s">
        <v>392</v>
      </c>
    </row>
    <row r="225" spans="1:3" x14ac:dyDescent="0.25">
      <c r="A225" s="164">
        <v>211</v>
      </c>
      <c r="B225" s="160" t="s">
        <v>197</v>
      </c>
      <c r="C225" s="163" t="s">
        <v>392</v>
      </c>
    </row>
    <row r="226" spans="1:3" x14ac:dyDescent="0.25">
      <c r="A226" s="164">
        <v>212</v>
      </c>
      <c r="B226" s="160" t="s">
        <v>197</v>
      </c>
      <c r="C226" s="163" t="s">
        <v>392</v>
      </c>
    </row>
    <row r="227" spans="1:3" x14ac:dyDescent="0.25">
      <c r="A227" s="164">
        <v>213</v>
      </c>
      <c r="B227" s="160" t="s">
        <v>197</v>
      </c>
      <c r="C227" s="163" t="s">
        <v>392</v>
      </c>
    </row>
    <row r="228" spans="1:3" x14ac:dyDescent="0.25">
      <c r="A228" s="164">
        <v>214</v>
      </c>
      <c r="B228" s="160" t="s">
        <v>197</v>
      </c>
      <c r="C228" s="163" t="s">
        <v>392</v>
      </c>
    </row>
    <row r="229" spans="1:3" x14ac:dyDescent="0.25">
      <c r="A229" s="164">
        <v>215</v>
      </c>
      <c r="B229" s="160" t="s">
        <v>197</v>
      </c>
      <c r="C229" s="163" t="s">
        <v>392</v>
      </c>
    </row>
    <row r="230" spans="1:3" x14ac:dyDescent="0.25">
      <c r="A230" s="164">
        <v>216</v>
      </c>
      <c r="B230" s="160" t="s">
        <v>197</v>
      </c>
      <c r="C230" s="163" t="s">
        <v>392</v>
      </c>
    </row>
    <row r="231" spans="1:3" x14ac:dyDescent="0.25">
      <c r="A231" s="164">
        <v>217</v>
      </c>
      <c r="B231" s="160" t="s">
        <v>197</v>
      </c>
      <c r="C231" s="163" t="s">
        <v>392</v>
      </c>
    </row>
    <row r="232" spans="1:3" x14ac:dyDescent="0.25">
      <c r="A232" s="164">
        <v>218</v>
      </c>
      <c r="B232" s="160" t="s">
        <v>197</v>
      </c>
      <c r="C232" s="163" t="s">
        <v>392</v>
      </c>
    </row>
    <row r="233" spans="1:3" x14ac:dyDescent="0.25">
      <c r="A233" s="164">
        <v>219</v>
      </c>
      <c r="B233" s="160" t="s">
        <v>197</v>
      </c>
      <c r="C233" s="163" t="s">
        <v>392</v>
      </c>
    </row>
    <row r="234" spans="1:3" x14ac:dyDescent="0.25">
      <c r="A234" s="164">
        <v>220</v>
      </c>
      <c r="B234" s="160" t="s">
        <v>197</v>
      </c>
      <c r="C234" s="163" t="s">
        <v>392</v>
      </c>
    </row>
    <row r="235" spans="1:3" x14ac:dyDescent="0.25">
      <c r="A235" s="164">
        <v>221</v>
      </c>
      <c r="B235" s="160" t="s">
        <v>197</v>
      </c>
      <c r="C235" s="163" t="s">
        <v>392</v>
      </c>
    </row>
    <row r="236" spans="1:3" x14ac:dyDescent="0.25">
      <c r="A236" s="164">
        <v>222</v>
      </c>
      <c r="B236" s="160" t="s">
        <v>197</v>
      </c>
      <c r="C236" s="163" t="s">
        <v>392</v>
      </c>
    </row>
    <row r="237" spans="1:3" x14ac:dyDescent="0.25">
      <c r="A237" s="164">
        <v>223</v>
      </c>
      <c r="B237" s="160" t="s">
        <v>197</v>
      </c>
      <c r="C237" s="163" t="s">
        <v>392</v>
      </c>
    </row>
    <row r="238" spans="1:3" x14ac:dyDescent="0.25">
      <c r="A238" s="164">
        <v>224</v>
      </c>
      <c r="B238" s="160" t="s">
        <v>197</v>
      </c>
      <c r="C238" s="163" t="s">
        <v>392</v>
      </c>
    </row>
    <row r="239" spans="1:3" x14ac:dyDescent="0.25">
      <c r="A239" s="164">
        <v>225</v>
      </c>
      <c r="B239" s="160" t="s">
        <v>197</v>
      </c>
      <c r="C239" s="163" t="s">
        <v>392</v>
      </c>
    </row>
    <row r="240" spans="1:3" x14ac:dyDescent="0.25">
      <c r="A240" s="164">
        <v>226</v>
      </c>
      <c r="B240" s="160" t="s">
        <v>197</v>
      </c>
      <c r="C240" s="163" t="s">
        <v>392</v>
      </c>
    </row>
    <row r="241" spans="1:3" x14ac:dyDescent="0.25">
      <c r="A241" s="164">
        <v>227</v>
      </c>
      <c r="B241" s="160" t="s">
        <v>197</v>
      </c>
      <c r="C241" s="163" t="s">
        <v>392</v>
      </c>
    </row>
    <row r="242" spans="1:3" x14ac:dyDescent="0.25">
      <c r="A242" s="164">
        <v>228</v>
      </c>
      <c r="B242" s="160" t="s">
        <v>207</v>
      </c>
      <c r="C242" s="163" t="s">
        <v>393</v>
      </c>
    </row>
    <row r="243" spans="1:3" x14ac:dyDescent="0.25">
      <c r="A243" s="164">
        <v>229</v>
      </c>
      <c r="B243" s="160" t="s">
        <v>207</v>
      </c>
      <c r="C243" s="163" t="s">
        <v>393</v>
      </c>
    </row>
    <row r="244" spans="1:3" x14ac:dyDescent="0.25">
      <c r="A244" s="164">
        <v>230</v>
      </c>
      <c r="B244" s="160" t="s">
        <v>197</v>
      </c>
      <c r="C244" s="163" t="s">
        <v>393</v>
      </c>
    </row>
    <row r="245" spans="1:3" x14ac:dyDescent="0.25">
      <c r="A245" s="164">
        <v>231</v>
      </c>
      <c r="B245" s="160" t="s">
        <v>185</v>
      </c>
      <c r="C245" s="163" t="s">
        <v>392</v>
      </c>
    </row>
    <row r="246" spans="1:3" x14ac:dyDescent="0.25">
      <c r="A246" s="164">
        <v>233</v>
      </c>
      <c r="B246" s="160" t="s">
        <v>185</v>
      </c>
      <c r="C246" s="163" t="s">
        <v>392</v>
      </c>
    </row>
    <row r="247" spans="1:3" x14ac:dyDescent="0.25">
      <c r="A247" s="164">
        <v>234</v>
      </c>
      <c r="B247" s="160" t="s">
        <v>185</v>
      </c>
      <c r="C247" s="163" t="s">
        <v>392</v>
      </c>
    </row>
    <row r="248" spans="1:3" x14ac:dyDescent="0.25">
      <c r="A248" s="164">
        <v>235</v>
      </c>
      <c r="B248" s="160" t="s">
        <v>185</v>
      </c>
      <c r="C248" s="163" t="s">
        <v>392</v>
      </c>
    </row>
    <row r="249" spans="1:3" x14ac:dyDescent="0.25">
      <c r="A249" s="164">
        <v>236</v>
      </c>
      <c r="B249" s="160" t="s">
        <v>185</v>
      </c>
      <c r="C249" s="163" t="s">
        <v>392</v>
      </c>
    </row>
    <row r="250" spans="1:3" x14ac:dyDescent="0.25">
      <c r="A250" s="164">
        <v>237</v>
      </c>
      <c r="B250" s="160" t="s">
        <v>185</v>
      </c>
      <c r="C250" s="163" t="s">
        <v>392</v>
      </c>
    </row>
    <row r="251" spans="1:3" x14ac:dyDescent="0.25">
      <c r="A251" s="164">
        <v>238</v>
      </c>
      <c r="B251" s="160" t="s">
        <v>197</v>
      </c>
      <c r="C251" s="163" t="s">
        <v>392</v>
      </c>
    </row>
    <row r="252" spans="1:3" x14ac:dyDescent="0.25">
      <c r="A252" s="164">
        <v>241</v>
      </c>
      <c r="B252" s="160" t="s">
        <v>208</v>
      </c>
      <c r="C252" s="163" t="s">
        <v>392</v>
      </c>
    </row>
    <row r="253" spans="1:3" x14ac:dyDescent="0.25">
      <c r="A253" s="164">
        <v>242</v>
      </c>
      <c r="B253" s="160" t="s">
        <v>209</v>
      </c>
      <c r="C253" s="163" t="s">
        <v>392</v>
      </c>
    </row>
    <row r="254" spans="1:3" x14ac:dyDescent="0.25">
      <c r="A254" s="164">
        <v>243</v>
      </c>
      <c r="B254" s="160" t="s">
        <v>173</v>
      </c>
      <c r="C254" s="163" t="s">
        <v>392</v>
      </c>
    </row>
    <row r="255" spans="1:3" x14ac:dyDescent="0.25">
      <c r="A255" s="164">
        <v>244</v>
      </c>
      <c r="B255" s="160" t="s">
        <v>197</v>
      </c>
      <c r="C255" s="163" t="s">
        <v>392</v>
      </c>
    </row>
    <row r="256" spans="1:3" x14ac:dyDescent="0.25">
      <c r="A256" s="164">
        <v>245</v>
      </c>
      <c r="B256" s="160" t="s">
        <v>209</v>
      </c>
      <c r="C256" s="163" t="s">
        <v>392</v>
      </c>
    </row>
    <row r="257" spans="1:3" x14ac:dyDescent="0.25">
      <c r="A257" s="164">
        <v>246</v>
      </c>
      <c r="B257" s="160" t="s">
        <v>210</v>
      </c>
      <c r="C257" s="163" t="s">
        <v>392</v>
      </c>
    </row>
    <row r="258" spans="1:3" x14ac:dyDescent="0.25">
      <c r="A258" s="164">
        <v>247</v>
      </c>
      <c r="B258" s="160" t="s">
        <v>209</v>
      </c>
      <c r="C258" s="163" t="s">
        <v>392</v>
      </c>
    </row>
    <row r="259" spans="1:3" x14ac:dyDescent="0.25">
      <c r="A259" s="164">
        <v>248</v>
      </c>
      <c r="B259" s="160" t="s">
        <v>197</v>
      </c>
      <c r="C259" s="163" t="s">
        <v>392</v>
      </c>
    </row>
    <row r="260" spans="1:3" x14ac:dyDescent="0.25">
      <c r="A260" s="164">
        <v>249</v>
      </c>
      <c r="B260" s="160" t="s">
        <v>209</v>
      </c>
      <c r="C260" s="163" t="s">
        <v>392</v>
      </c>
    </row>
    <row r="261" spans="1:3" x14ac:dyDescent="0.25">
      <c r="A261" s="164">
        <v>250</v>
      </c>
      <c r="B261" s="160" t="s">
        <v>211</v>
      </c>
      <c r="C261" s="163" t="s">
        <v>393</v>
      </c>
    </row>
    <row r="262" spans="1:3" x14ac:dyDescent="0.25">
      <c r="A262" s="164">
        <v>251</v>
      </c>
      <c r="B262" s="160" t="s">
        <v>211</v>
      </c>
      <c r="C262" s="163" t="s">
        <v>393</v>
      </c>
    </row>
    <row r="263" spans="1:3" x14ac:dyDescent="0.25">
      <c r="A263" s="164">
        <v>252</v>
      </c>
      <c r="B263" s="160" t="s">
        <v>211</v>
      </c>
      <c r="C263" s="163" t="s">
        <v>393</v>
      </c>
    </row>
    <row r="264" spans="1:3" x14ac:dyDescent="0.25">
      <c r="A264" s="164">
        <v>253</v>
      </c>
      <c r="B264" s="160" t="s">
        <v>211</v>
      </c>
      <c r="C264" s="163" t="s">
        <v>393</v>
      </c>
    </row>
    <row r="265" spans="1:3" x14ac:dyDescent="0.25">
      <c r="A265" s="164">
        <v>254</v>
      </c>
      <c r="B265" s="160" t="s">
        <v>212</v>
      </c>
      <c r="C265" s="163" t="s">
        <v>392</v>
      </c>
    </row>
    <row r="266" spans="1:3" x14ac:dyDescent="0.25">
      <c r="A266" s="164">
        <v>255</v>
      </c>
      <c r="B266" s="160" t="s">
        <v>213</v>
      </c>
      <c r="C266" s="163" t="s">
        <v>392</v>
      </c>
    </row>
    <row r="267" spans="1:3" x14ac:dyDescent="0.25">
      <c r="A267" s="164">
        <v>257</v>
      </c>
      <c r="B267" s="160" t="s">
        <v>214</v>
      </c>
      <c r="C267" s="163" t="s">
        <v>392</v>
      </c>
    </row>
    <row r="268" spans="1:3" x14ac:dyDescent="0.25">
      <c r="A268" s="164">
        <v>258</v>
      </c>
      <c r="B268" s="160" t="s">
        <v>215</v>
      </c>
      <c r="C268" s="163" t="s">
        <v>392</v>
      </c>
    </row>
    <row r="269" spans="1:3" x14ac:dyDescent="0.25">
      <c r="A269" s="164">
        <v>259</v>
      </c>
      <c r="B269" s="160" t="s">
        <v>216</v>
      </c>
      <c r="C269" s="163" t="s">
        <v>392</v>
      </c>
    </row>
    <row r="270" spans="1:3" x14ac:dyDescent="0.25">
      <c r="A270" s="164">
        <v>260</v>
      </c>
      <c r="B270" s="160" t="s">
        <v>215</v>
      </c>
      <c r="C270" s="163" t="s">
        <v>393</v>
      </c>
    </row>
    <row r="271" spans="1:3" x14ac:dyDescent="0.25">
      <c r="A271" s="164">
        <v>261</v>
      </c>
      <c r="B271" s="160" t="s">
        <v>215</v>
      </c>
      <c r="C271" s="163" t="s">
        <v>392</v>
      </c>
    </row>
    <row r="272" spans="1:3" x14ac:dyDescent="0.25">
      <c r="A272" s="164">
        <v>262</v>
      </c>
      <c r="B272" s="160" t="s">
        <v>215</v>
      </c>
      <c r="C272" s="163" t="s">
        <v>392</v>
      </c>
    </row>
    <row r="273" spans="1:3" x14ac:dyDescent="0.25">
      <c r="A273" s="164">
        <v>263</v>
      </c>
      <c r="B273" s="160" t="s">
        <v>215</v>
      </c>
      <c r="C273" s="163" t="s">
        <v>392</v>
      </c>
    </row>
    <row r="274" spans="1:3" x14ac:dyDescent="0.25">
      <c r="A274" s="164">
        <v>264</v>
      </c>
      <c r="B274" s="160" t="s">
        <v>215</v>
      </c>
      <c r="C274" s="163" t="s">
        <v>392</v>
      </c>
    </row>
    <row r="275" spans="1:3" x14ac:dyDescent="0.25">
      <c r="A275" s="164">
        <v>265</v>
      </c>
      <c r="B275" s="160" t="s">
        <v>217</v>
      </c>
      <c r="C275" s="163" t="s">
        <v>393</v>
      </c>
    </row>
    <row r="276" spans="1:3" x14ac:dyDescent="0.25">
      <c r="A276" s="164">
        <v>266</v>
      </c>
      <c r="B276" s="160" t="s">
        <v>217</v>
      </c>
      <c r="C276" s="163" t="s">
        <v>393</v>
      </c>
    </row>
    <row r="277" spans="1:3" x14ac:dyDescent="0.25">
      <c r="A277" s="164">
        <v>267</v>
      </c>
      <c r="B277" s="160" t="s">
        <v>217</v>
      </c>
      <c r="C277" s="163" t="s">
        <v>393</v>
      </c>
    </row>
    <row r="278" spans="1:3" x14ac:dyDescent="0.25">
      <c r="A278" s="164">
        <v>268</v>
      </c>
      <c r="B278" s="160" t="s">
        <v>217</v>
      </c>
      <c r="C278" s="163" t="s">
        <v>393</v>
      </c>
    </row>
    <row r="279" spans="1:3" x14ac:dyDescent="0.25">
      <c r="A279" s="164">
        <v>269</v>
      </c>
      <c r="B279" s="160" t="s">
        <v>217</v>
      </c>
      <c r="C279" s="163" t="s">
        <v>393</v>
      </c>
    </row>
    <row r="280" spans="1:3" x14ac:dyDescent="0.25">
      <c r="A280" s="164">
        <v>270</v>
      </c>
      <c r="B280" s="160" t="s">
        <v>217</v>
      </c>
      <c r="C280" s="163" t="s">
        <v>393</v>
      </c>
    </row>
    <row r="281" spans="1:3" x14ac:dyDescent="0.25">
      <c r="A281" s="164">
        <v>271</v>
      </c>
      <c r="B281" s="160" t="s">
        <v>217</v>
      </c>
      <c r="C281" s="163" t="s">
        <v>393</v>
      </c>
    </row>
    <row r="282" spans="1:3" x14ac:dyDescent="0.25">
      <c r="A282" s="164">
        <v>272</v>
      </c>
      <c r="B282" s="160" t="s">
        <v>217</v>
      </c>
      <c r="C282" s="163" t="s">
        <v>393</v>
      </c>
    </row>
    <row r="283" spans="1:3" x14ac:dyDescent="0.25">
      <c r="A283" s="164">
        <v>273</v>
      </c>
      <c r="B283" s="160" t="s">
        <v>217</v>
      </c>
      <c r="C283" s="163" t="s">
        <v>393</v>
      </c>
    </row>
    <row r="284" spans="1:3" x14ac:dyDescent="0.25">
      <c r="A284" s="164">
        <v>274</v>
      </c>
      <c r="B284" s="160" t="s">
        <v>217</v>
      </c>
      <c r="C284" s="163" t="s">
        <v>393</v>
      </c>
    </row>
    <row r="285" spans="1:3" x14ac:dyDescent="0.25">
      <c r="A285" s="164">
        <v>276</v>
      </c>
      <c r="B285" s="160" t="s">
        <v>217</v>
      </c>
      <c r="C285" s="163" t="s">
        <v>393</v>
      </c>
    </row>
    <row r="286" spans="1:3" x14ac:dyDescent="0.25">
      <c r="A286" s="164">
        <v>277</v>
      </c>
      <c r="B286" s="160" t="s">
        <v>218</v>
      </c>
      <c r="C286" s="163" t="s">
        <v>393</v>
      </c>
    </row>
    <row r="287" spans="1:3" x14ac:dyDescent="0.25">
      <c r="A287" s="164">
        <v>278</v>
      </c>
      <c r="B287" s="160" t="s">
        <v>219</v>
      </c>
      <c r="C287" s="163" t="s">
        <v>393</v>
      </c>
    </row>
    <row r="288" spans="1:3" x14ac:dyDescent="0.25">
      <c r="A288" s="164">
        <v>279</v>
      </c>
      <c r="B288" s="160" t="s">
        <v>220</v>
      </c>
      <c r="C288" s="163" t="s">
        <v>393</v>
      </c>
    </row>
    <row r="289" spans="1:3" x14ac:dyDescent="0.25">
      <c r="A289" s="164">
        <v>280</v>
      </c>
      <c r="B289" s="160" t="s">
        <v>221</v>
      </c>
      <c r="C289" s="163" t="s">
        <v>393</v>
      </c>
    </row>
    <row r="290" spans="1:3" x14ac:dyDescent="0.25">
      <c r="A290" s="164">
        <v>281</v>
      </c>
      <c r="B290" s="160" t="s">
        <v>222</v>
      </c>
      <c r="C290" s="163" t="s">
        <v>392</v>
      </c>
    </row>
    <row r="291" spans="1:3" x14ac:dyDescent="0.25">
      <c r="A291" s="164">
        <v>283</v>
      </c>
      <c r="B291" s="160" t="s">
        <v>223</v>
      </c>
      <c r="C291" s="163" t="s">
        <v>392</v>
      </c>
    </row>
    <row r="292" spans="1:3" x14ac:dyDescent="0.25">
      <c r="A292" s="164">
        <v>284</v>
      </c>
      <c r="B292" s="160" t="s">
        <v>165</v>
      </c>
      <c r="C292" s="163" t="s">
        <v>393</v>
      </c>
    </row>
    <row r="293" spans="1:3" x14ac:dyDescent="0.25">
      <c r="A293" s="164">
        <v>285</v>
      </c>
      <c r="B293" s="160" t="s">
        <v>165</v>
      </c>
      <c r="C293" s="163" t="s">
        <v>393</v>
      </c>
    </row>
    <row r="294" spans="1:3" x14ac:dyDescent="0.25">
      <c r="A294" s="164">
        <v>286</v>
      </c>
      <c r="B294" s="160" t="s">
        <v>224</v>
      </c>
      <c r="C294" s="163" t="s">
        <v>393</v>
      </c>
    </row>
    <row r="295" spans="1:3" x14ac:dyDescent="0.25">
      <c r="A295" s="164">
        <v>287</v>
      </c>
      <c r="B295" s="160" t="s">
        <v>225</v>
      </c>
      <c r="C295" s="163" t="s">
        <v>393</v>
      </c>
    </row>
    <row r="296" spans="1:3" x14ac:dyDescent="0.25">
      <c r="A296" s="164">
        <v>288</v>
      </c>
      <c r="B296" s="160" t="s">
        <v>226</v>
      </c>
      <c r="C296" s="163" t="s">
        <v>393</v>
      </c>
    </row>
    <row r="297" spans="1:3" x14ac:dyDescent="0.25">
      <c r="A297" s="164">
        <v>289</v>
      </c>
      <c r="B297" s="160" t="s">
        <v>226</v>
      </c>
      <c r="C297" s="163" t="s">
        <v>393</v>
      </c>
    </row>
    <row r="298" spans="1:3" x14ac:dyDescent="0.25">
      <c r="A298" s="164">
        <v>290</v>
      </c>
      <c r="B298" s="160" t="s">
        <v>226</v>
      </c>
      <c r="C298" s="163" t="s">
        <v>393</v>
      </c>
    </row>
    <row r="299" spans="1:3" x14ac:dyDescent="0.25">
      <c r="A299" s="164">
        <v>291</v>
      </c>
      <c r="B299" s="160" t="s">
        <v>226</v>
      </c>
      <c r="C299" s="163" t="s">
        <v>393</v>
      </c>
    </row>
    <row r="300" spans="1:3" x14ac:dyDescent="0.25">
      <c r="A300" s="164">
        <v>292</v>
      </c>
      <c r="B300" s="160" t="s">
        <v>226</v>
      </c>
      <c r="C300" s="163" t="s">
        <v>393</v>
      </c>
    </row>
    <row r="301" spans="1:3" x14ac:dyDescent="0.25">
      <c r="A301" s="164">
        <v>297</v>
      </c>
      <c r="B301" s="160" t="s">
        <v>226</v>
      </c>
      <c r="C301" s="163" t="s">
        <v>393</v>
      </c>
    </row>
    <row r="302" spans="1:3" x14ac:dyDescent="0.25">
      <c r="A302" s="164">
        <v>298</v>
      </c>
      <c r="B302" s="160" t="s">
        <v>226</v>
      </c>
      <c r="C302" s="163" t="s">
        <v>393</v>
      </c>
    </row>
    <row r="303" spans="1:3" x14ac:dyDescent="0.25">
      <c r="A303" s="164">
        <v>299</v>
      </c>
      <c r="B303" s="160" t="s">
        <v>226</v>
      </c>
      <c r="C303" s="163" t="s">
        <v>393</v>
      </c>
    </row>
    <row r="304" spans="1:3" x14ac:dyDescent="0.25">
      <c r="A304" s="164">
        <v>300</v>
      </c>
      <c r="B304" s="160" t="s">
        <v>227</v>
      </c>
      <c r="C304" s="163" t="s">
        <v>392</v>
      </c>
    </row>
    <row r="305" spans="1:3" x14ac:dyDescent="0.25">
      <c r="A305" s="164">
        <v>301</v>
      </c>
      <c r="B305" s="160" t="s">
        <v>228</v>
      </c>
      <c r="C305" s="163" t="s">
        <v>392</v>
      </c>
    </row>
    <row r="306" spans="1:3" x14ac:dyDescent="0.25">
      <c r="A306" s="164">
        <v>302</v>
      </c>
      <c r="B306" s="160" t="s">
        <v>229</v>
      </c>
      <c r="C306" s="163" t="s">
        <v>392</v>
      </c>
    </row>
    <row r="307" spans="1:3" x14ac:dyDescent="0.25">
      <c r="A307" s="164">
        <v>303</v>
      </c>
      <c r="B307" s="160" t="s">
        <v>226</v>
      </c>
      <c r="C307" s="163" t="s">
        <v>393</v>
      </c>
    </row>
    <row r="308" spans="1:3" x14ac:dyDescent="0.25">
      <c r="A308" s="164">
        <v>304</v>
      </c>
      <c r="B308" s="160" t="s">
        <v>226</v>
      </c>
      <c r="C308" s="163" t="s">
        <v>393</v>
      </c>
    </row>
    <row r="309" spans="1:3" x14ac:dyDescent="0.25">
      <c r="A309" s="164">
        <v>305</v>
      </c>
      <c r="B309" s="160" t="s">
        <v>230</v>
      </c>
      <c r="C309" s="163" t="s">
        <v>392</v>
      </c>
    </row>
    <row r="310" spans="1:3" x14ac:dyDescent="0.25">
      <c r="A310" s="164">
        <v>306</v>
      </c>
      <c r="B310" s="160" t="s">
        <v>230</v>
      </c>
      <c r="C310" s="163" t="s">
        <v>392</v>
      </c>
    </row>
    <row r="311" spans="1:3" x14ac:dyDescent="0.25">
      <c r="A311" s="164">
        <v>307</v>
      </c>
      <c r="B311" s="160" t="s">
        <v>230</v>
      </c>
      <c r="C311" s="163" t="s">
        <v>392</v>
      </c>
    </row>
    <row r="312" spans="1:3" x14ac:dyDescent="0.25">
      <c r="A312" s="164">
        <v>308</v>
      </c>
      <c r="B312" s="160" t="s">
        <v>230</v>
      </c>
      <c r="C312" s="163" t="s">
        <v>392</v>
      </c>
    </row>
    <row r="313" spans="1:3" x14ac:dyDescent="0.25">
      <c r="A313" s="164">
        <v>309</v>
      </c>
      <c r="B313" s="160" t="s">
        <v>231</v>
      </c>
      <c r="C313" s="163" t="s">
        <v>392</v>
      </c>
    </row>
    <row r="314" spans="1:3" x14ac:dyDescent="0.25">
      <c r="A314" s="164">
        <v>310</v>
      </c>
      <c r="B314" s="160" t="s">
        <v>232</v>
      </c>
      <c r="C314" s="163" t="s">
        <v>392</v>
      </c>
    </row>
    <row r="315" spans="1:3" x14ac:dyDescent="0.25">
      <c r="A315" s="164">
        <v>312</v>
      </c>
      <c r="B315" s="160" t="s">
        <v>233</v>
      </c>
      <c r="C315" s="163" t="s">
        <v>392</v>
      </c>
    </row>
    <row r="316" spans="1:3" x14ac:dyDescent="0.25">
      <c r="A316" s="164">
        <v>313</v>
      </c>
      <c r="B316" s="160" t="s">
        <v>234</v>
      </c>
      <c r="C316" s="163" t="s">
        <v>393</v>
      </c>
    </row>
    <row r="317" spans="1:3" x14ac:dyDescent="0.25">
      <c r="A317" s="164">
        <v>314</v>
      </c>
      <c r="B317" s="160" t="s">
        <v>235</v>
      </c>
      <c r="C317" s="163" t="s">
        <v>393</v>
      </c>
    </row>
    <row r="318" spans="1:3" x14ac:dyDescent="0.25">
      <c r="A318" s="164">
        <v>315</v>
      </c>
      <c r="B318" s="160" t="s">
        <v>236</v>
      </c>
      <c r="C318" s="163" t="s">
        <v>393</v>
      </c>
    </row>
    <row r="319" spans="1:3" x14ac:dyDescent="0.25">
      <c r="A319" s="164">
        <v>316</v>
      </c>
      <c r="B319" s="160" t="s">
        <v>237</v>
      </c>
      <c r="C319" s="163" t="s">
        <v>392</v>
      </c>
    </row>
    <row r="320" spans="1:3" x14ac:dyDescent="0.25">
      <c r="A320" s="164">
        <v>317</v>
      </c>
      <c r="B320" s="160" t="s">
        <v>237</v>
      </c>
      <c r="C320" s="163" t="s">
        <v>392</v>
      </c>
    </row>
    <row r="321" spans="1:3" x14ac:dyDescent="0.25">
      <c r="A321" s="164">
        <v>318</v>
      </c>
      <c r="B321" s="160" t="s">
        <v>237</v>
      </c>
      <c r="C321" s="163" t="s">
        <v>392</v>
      </c>
    </row>
    <row r="322" spans="1:3" x14ac:dyDescent="0.25">
      <c r="A322" s="164">
        <v>319</v>
      </c>
      <c r="B322" s="160" t="s">
        <v>238</v>
      </c>
      <c r="C322" s="163" t="s">
        <v>392</v>
      </c>
    </row>
    <row r="323" spans="1:3" x14ac:dyDescent="0.25">
      <c r="A323" s="164">
        <v>320</v>
      </c>
      <c r="B323" s="160" t="s">
        <v>237</v>
      </c>
      <c r="C323" s="163" t="s">
        <v>392</v>
      </c>
    </row>
    <row r="324" spans="1:3" x14ac:dyDescent="0.25">
      <c r="A324" s="164">
        <v>321</v>
      </c>
      <c r="B324" s="160" t="s">
        <v>237</v>
      </c>
      <c r="C324" s="163" t="s">
        <v>392</v>
      </c>
    </row>
    <row r="325" spans="1:3" x14ac:dyDescent="0.25">
      <c r="A325" s="164">
        <v>322</v>
      </c>
      <c r="B325" s="160" t="s">
        <v>237</v>
      </c>
      <c r="C325" s="163" t="s">
        <v>392</v>
      </c>
    </row>
    <row r="326" spans="1:3" x14ac:dyDescent="0.25">
      <c r="A326" s="164">
        <v>323</v>
      </c>
      <c r="B326" s="160" t="s">
        <v>237</v>
      </c>
      <c r="C326" s="163" t="s">
        <v>392</v>
      </c>
    </row>
    <row r="327" spans="1:3" x14ac:dyDescent="0.25">
      <c r="A327" s="164">
        <v>324</v>
      </c>
      <c r="B327" s="160" t="s">
        <v>239</v>
      </c>
      <c r="C327" s="163" t="s">
        <v>392</v>
      </c>
    </row>
    <row r="328" spans="1:3" x14ac:dyDescent="0.25">
      <c r="A328" s="164">
        <v>325</v>
      </c>
      <c r="B328" s="160" t="s">
        <v>240</v>
      </c>
      <c r="C328" s="163" t="s">
        <v>392</v>
      </c>
    </row>
    <row r="329" spans="1:3" x14ac:dyDescent="0.25">
      <c r="A329" s="164">
        <v>326</v>
      </c>
      <c r="B329" s="160" t="s">
        <v>240</v>
      </c>
      <c r="C329" s="163" t="s">
        <v>392</v>
      </c>
    </row>
    <row r="330" spans="1:3" x14ac:dyDescent="0.25">
      <c r="A330" s="164">
        <v>327</v>
      </c>
      <c r="B330" s="160" t="s">
        <v>240</v>
      </c>
      <c r="C330" s="163" t="s">
        <v>392</v>
      </c>
    </row>
    <row r="331" spans="1:3" x14ac:dyDescent="0.25">
      <c r="A331" s="164">
        <v>328</v>
      </c>
      <c r="B331" s="160" t="s">
        <v>240</v>
      </c>
      <c r="C331" s="163" t="s">
        <v>392</v>
      </c>
    </row>
    <row r="332" spans="1:3" x14ac:dyDescent="0.25">
      <c r="A332" s="164">
        <v>329</v>
      </c>
      <c r="B332" s="160" t="s">
        <v>240</v>
      </c>
      <c r="C332" s="163" t="s">
        <v>392</v>
      </c>
    </row>
    <row r="333" spans="1:3" x14ac:dyDescent="0.25">
      <c r="A333" s="164">
        <v>330</v>
      </c>
      <c r="B333" s="160" t="s">
        <v>240</v>
      </c>
      <c r="C333" s="163" t="s">
        <v>392</v>
      </c>
    </row>
    <row r="334" spans="1:3" x14ac:dyDescent="0.25">
      <c r="A334" s="164">
        <v>331</v>
      </c>
      <c r="B334" s="160" t="s">
        <v>240</v>
      </c>
      <c r="C334" s="163" t="s">
        <v>392</v>
      </c>
    </row>
    <row r="335" spans="1:3" x14ac:dyDescent="0.25">
      <c r="A335" s="164">
        <v>332</v>
      </c>
      <c r="B335" s="160" t="s">
        <v>240</v>
      </c>
      <c r="C335" s="163" t="s">
        <v>393</v>
      </c>
    </row>
    <row r="336" spans="1:3" x14ac:dyDescent="0.25">
      <c r="A336" s="164">
        <v>334</v>
      </c>
      <c r="B336" s="160" t="s">
        <v>241</v>
      </c>
      <c r="C336" s="163" t="s">
        <v>392</v>
      </c>
    </row>
    <row r="337" spans="1:3" x14ac:dyDescent="0.25">
      <c r="A337" s="164">
        <v>335</v>
      </c>
      <c r="B337" s="160" t="s">
        <v>242</v>
      </c>
      <c r="C337" s="163" t="s">
        <v>392</v>
      </c>
    </row>
    <row r="338" spans="1:3" x14ac:dyDescent="0.25">
      <c r="A338" s="164">
        <v>336</v>
      </c>
      <c r="B338" s="160" t="s">
        <v>243</v>
      </c>
      <c r="C338" s="163" t="s">
        <v>393</v>
      </c>
    </row>
    <row r="339" spans="1:3" x14ac:dyDescent="0.25">
      <c r="A339" s="164">
        <v>337</v>
      </c>
      <c r="B339" s="160" t="s">
        <v>243</v>
      </c>
      <c r="C339" s="163" t="s">
        <v>393</v>
      </c>
    </row>
    <row r="340" spans="1:3" x14ac:dyDescent="0.25">
      <c r="A340" s="164">
        <v>338</v>
      </c>
      <c r="B340" s="160" t="s">
        <v>244</v>
      </c>
      <c r="C340" s="163" t="s">
        <v>392</v>
      </c>
    </row>
    <row r="341" spans="1:3" x14ac:dyDescent="0.25">
      <c r="A341" s="164">
        <v>339</v>
      </c>
      <c r="B341" s="160" t="s">
        <v>245</v>
      </c>
      <c r="C341" s="163" t="s">
        <v>393</v>
      </c>
    </row>
    <row r="342" spans="1:3" x14ac:dyDescent="0.25">
      <c r="A342" s="164">
        <v>340</v>
      </c>
      <c r="B342" s="160" t="s">
        <v>245</v>
      </c>
      <c r="C342" s="163" t="s">
        <v>393</v>
      </c>
    </row>
    <row r="343" spans="1:3" x14ac:dyDescent="0.25">
      <c r="A343" s="164">
        <v>341</v>
      </c>
      <c r="B343" s="160" t="s">
        <v>245</v>
      </c>
      <c r="C343" s="163" t="s">
        <v>393</v>
      </c>
    </row>
    <row r="344" spans="1:3" x14ac:dyDescent="0.25">
      <c r="A344" s="164">
        <v>342</v>
      </c>
      <c r="B344" s="160" t="s">
        <v>246</v>
      </c>
      <c r="C344" s="163" t="s">
        <v>392</v>
      </c>
    </row>
    <row r="345" spans="1:3" x14ac:dyDescent="0.25">
      <c r="A345" s="164">
        <v>343</v>
      </c>
      <c r="B345" s="160" t="s">
        <v>247</v>
      </c>
      <c r="C345" s="163" t="s">
        <v>392</v>
      </c>
    </row>
    <row r="346" spans="1:3" x14ac:dyDescent="0.25">
      <c r="A346" s="164">
        <v>344</v>
      </c>
      <c r="B346" s="160" t="s">
        <v>248</v>
      </c>
      <c r="C346" s="163" t="s">
        <v>392</v>
      </c>
    </row>
    <row r="347" spans="1:3" x14ac:dyDescent="0.25">
      <c r="A347" s="164">
        <v>344</v>
      </c>
      <c r="B347" s="160" t="s">
        <v>248</v>
      </c>
      <c r="C347" s="163" t="s">
        <v>393</v>
      </c>
    </row>
    <row r="348" spans="1:3" x14ac:dyDescent="0.25">
      <c r="A348" s="164">
        <v>345</v>
      </c>
      <c r="B348" s="160" t="s">
        <v>249</v>
      </c>
      <c r="C348" s="163" t="s">
        <v>392</v>
      </c>
    </row>
    <row r="349" spans="1:3" x14ac:dyDescent="0.25">
      <c r="A349" s="164">
        <v>346</v>
      </c>
      <c r="B349" s="160" t="s">
        <v>250</v>
      </c>
      <c r="C349" s="163" t="s">
        <v>393</v>
      </c>
    </row>
    <row r="350" spans="1:3" x14ac:dyDescent="0.25">
      <c r="A350" s="164">
        <v>347</v>
      </c>
      <c r="B350" s="160" t="s">
        <v>251</v>
      </c>
      <c r="C350" s="163" t="s">
        <v>393</v>
      </c>
    </row>
    <row r="351" spans="1:3" x14ac:dyDescent="0.25">
      <c r="A351" s="164">
        <v>348</v>
      </c>
      <c r="B351" s="160" t="s">
        <v>251</v>
      </c>
      <c r="C351" s="163" t="s">
        <v>393</v>
      </c>
    </row>
    <row r="352" spans="1:3" x14ac:dyDescent="0.25">
      <c r="A352" s="164">
        <v>349</v>
      </c>
      <c r="B352" s="160" t="s">
        <v>197</v>
      </c>
      <c r="C352" s="163" t="s">
        <v>392</v>
      </c>
    </row>
    <row r="353" spans="1:3" x14ac:dyDescent="0.25">
      <c r="A353" s="164">
        <v>350</v>
      </c>
      <c r="B353" s="160" t="s">
        <v>252</v>
      </c>
      <c r="C353" s="163" t="s">
        <v>393</v>
      </c>
    </row>
    <row r="354" spans="1:3" x14ac:dyDescent="0.25">
      <c r="A354" s="164">
        <v>351</v>
      </c>
      <c r="B354" s="160" t="s">
        <v>253</v>
      </c>
      <c r="C354" s="163" t="s">
        <v>392</v>
      </c>
    </row>
    <row r="355" spans="1:3" x14ac:dyDescent="0.25">
      <c r="A355" s="164">
        <v>352</v>
      </c>
      <c r="B355" s="160" t="s">
        <v>254</v>
      </c>
      <c r="C355" s="163" t="s">
        <v>392</v>
      </c>
    </row>
    <row r="356" spans="1:3" x14ac:dyDescent="0.25">
      <c r="A356" s="164">
        <v>353</v>
      </c>
      <c r="B356" s="160" t="s">
        <v>255</v>
      </c>
      <c r="C356" s="163" t="s">
        <v>392</v>
      </c>
    </row>
    <row r="357" spans="1:3" x14ac:dyDescent="0.25">
      <c r="A357" s="164">
        <v>354</v>
      </c>
      <c r="B357" s="160" t="s">
        <v>172</v>
      </c>
      <c r="C357" s="163" t="s">
        <v>393</v>
      </c>
    </row>
    <row r="358" spans="1:3" x14ac:dyDescent="0.25">
      <c r="A358" s="164">
        <v>355</v>
      </c>
      <c r="B358" s="160" t="s">
        <v>256</v>
      </c>
      <c r="C358" s="163" t="s">
        <v>392</v>
      </c>
    </row>
    <row r="359" spans="1:3" x14ac:dyDescent="0.25">
      <c r="A359" s="164">
        <v>357</v>
      </c>
      <c r="B359" s="160" t="s">
        <v>257</v>
      </c>
      <c r="C359" s="163" t="s">
        <v>393</v>
      </c>
    </row>
    <row r="360" spans="1:3" x14ac:dyDescent="0.25">
      <c r="A360" s="164">
        <v>358</v>
      </c>
      <c r="B360" s="160" t="s">
        <v>257</v>
      </c>
      <c r="C360" s="163" t="s">
        <v>393</v>
      </c>
    </row>
    <row r="361" spans="1:3" x14ac:dyDescent="0.25">
      <c r="A361" s="164">
        <v>359</v>
      </c>
      <c r="B361" s="160" t="s">
        <v>257</v>
      </c>
      <c r="C361" s="163" t="s">
        <v>393</v>
      </c>
    </row>
    <row r="362" spans="1:3" x14ac:dyDescent="0.25">
      <c r="A362" s="164">
        <v>360</v>
      </c>
      <c r="B362" s="160" t="s">
        <v>257</v>
      </c>
      <c r="C362" s="163" t="s">
        <v>393</v>
      </c>
    </row>
    <row r="363" spans="1:3" x14ac:dyDescent="0.25">
      <c r="A363" s="164">
        <v>361</v>
      </c>
      <c r="B363" s="160" t="s">
        <v>257</v>
      </c>
      <c r="C363" s="163" t="s">
        <v>393</v>
      </c>
    </row>
    <row r="364" spans="1:3" x14ac:dyDescent="0.25">
      <c r="A364" s="164">
        <v>362</v>
      </c>
      <c r="B364" s="160" t="s">
        <v>257</v>
      </c>
      <c r="C364" s="163" t="s">
        <v>393</v>
      </c>
    </row>
    <row r="365" spans="1:3" x14ac:dyDescent="0.25">
      <c r="A365" s="164">
        <v>363</v>
      </c>
      <c r="B365" s="160" t="s">
        <v>257</v>
      </c>
      <c r="C365" s="163" t="s">
        <v>393</v>
      </c>
    </row>
    <row r="366" spans="1:3" x14ac:dyDescent="0.25">
      <c r="A366" s="164">
        <v>364</v>
      </c>
      <c r="B366" s="160" t="s">
        <v>257</v>
      </c>
      <c r="C366" s="163" t="s">
        <v>393</v>
      </c>
    </row>
    <row r="367" spans="1:3" x14ac:dyDescent="0.25">
      <c r="A367" s="164">
        <v>365</v>
      </c>
      <c r="B367" s="160" t="s">
        <v>257</v>
      </c>
      <c r="C367" s="163" t="s">
        <v>393</v>
      </c>
    </row>
    <row r="368" spans="1:3" x14ac:dyDescent="0.25">
      <c r="A368" s="164">
        <v>366</v>
      </c>
      <c r="B368" s="160" t="s">
        <v>257</v>
      </c>
      <c r="C368" s="163" t="s">
        <v>393</v>
      </c>
    </row>
    <row r="369" spans="1:3" x14ac:dyDescent="0.25">
      <c r="A369" s="164">
        <v>367</v>
      </c>
      <c r="B369" s="160" t="s">
        <v>257</v>
      </c>
      <c r="C369" s="163" t="s">
        <v>393</v>
      </c>
    </row>
    <row r="370" spans="1:3" x14ac:dyDescent="0.25">
      <c r="A370" s="164">
        <v>368</v>
      </c>
      <c r="B370" s="160" t="s">
        <v>257</v>
      </c>
      <c r="C370" s="163" t="s">
        <v>393</v>
      </c>
    </row>
    <row r="371" spans="1:3" x14ac:dyDescent="0.25">
      <c r="A371" s="164">
        <v>369</v>
      </c>
      <c r="B371" s="160" t="s">
        <v>257</v>
      </c>
      <c r="C371" s="163" t="s">
        <v>393</v>
      </c>
    </row>
    <row r="372" spans="1:3" x14ac:dyDescent="0.25">
      <c r="A372" s="164">
        <v>370</v>
      </c>
      <c r="B372" s="160" t="s">
        <v>257</v>
      </c>
      <c r="C372" s="163" t="s">
        <v>393</v>
      </c>
    </row>
    <row r="373" spans="1:3" x14ac:dyDescent="0.25">
      <c r="A373" s="164">
        <v>371</v>
      </c>
      <c r="B373" s="160" t="s">
        <v>257</v>
      </c>
      <c r="C373" s="163" t="s">
        <v>393</v>
      </c>
    </row>
    <row r="374" spans="1:3" x14ac:dyDescent="0.25">
      <c r="A374" s="164">
        <v>372</v>
      </c>
      <c r="B374" s="160" t="s">
        <v>237</v>
      </c>
      <c r="C374" s="163" t="s">
        <v>392</v>
      </c>
    </row>
    <row r="375" spans="1:3" x14ac:dyDescent="0.25">
      <c r="A375" s="164">
        <v>373</v>
      </c>
      <c r="B375" s="160" t="s">
        <v>185</v>
      </c>
      <c r="C375" s="163" t="s">
        <v>392</v>
      </c>
    </row>
    <row r="376" spans="1:3" x14ac:dyDescent="0.25">
      <c r="A376" s="164">
        <v>374</v>
      </c>
      <c r="B376" s="160" t="s">
        <v>185</v>
      </c>
      <c r="C376" s="163" t="s">
        <v>392</v>
      </c>
    </row>
    <row r="377" spans="1:3" x14ac:dyDescent="0.25">
      <c r="A377" s="164">
        <v>375</v>
      </c>
      <c r="B377" s="160" t="s">
        <v>185</v>
      </c>
      <c r="C377" s="163" t="s">
        <v>392</v>
      </c>
    </row>
    <row r="378" spans="1:3" x14ac:dyDescent="0.25">
      <c r="A378" s="164">
        <v>376</v>
      </c>
      <c r="B378" s="160" t="s">
        <v>185</v>
      </c>
      <c r="C378" s="163" t="s">
        <v>392</v>
      </c>
    </row>
    <row r="379" spans="1:3" x14ac:dyDescent="0.25">
      <c r="A379" s="164">
        <v>377</v>
      </c>
      <c r="B379" s="160" t="s">
        <v>185</v>
      </c>
      <c r="C379" s="163" t="s">
        <v>392</v>
      </c>
    </row>
    <row r="380" spans="1:3" x14ac:dyDescent="0.25">
      <c r="A380" s="164">
        <v>378</v>
      </c>
      <c r="B380" s="160" t="s">
        <v>185</v>
      </c>
      <c r="C380" s="163" t="s">
        <v>392</v>
      </c>
    </row>
    <row r="381" spans="1:3" x14ac:dyDescent="0.25">
      <c r="A381" s="164">
        <v>380</v>
      </c>
      <c r="B381" s="160" t="s">
        <v>185</v>
      </c>
      <c r="C381" s="163" t="s">
        <v>392</v>
      </c>
    </row>
    <row r="382" spans="1:3" x14ac:dyDescent="0.25">
      <c r="A382" s="164">
        <v>381</v>
      </c>
      <c r="B382" s="160" t="s">
        <v>185</v>
      </c>
      <c r="C382" s="163" t="s">
        <v>392</v>
      </c>
    </row>
    <row r="383" spans="1:3" x14ac:dyDescent="0.25">
      <c r="A383" s="164">
        <v>382</v>
      </c>
      <c r="B383" s="160" t="s">
        <v>185</v>
      </c>
      <c r="C383" s="163" t="s">
        <v>392</v>
      </c>
    </row>
    <row r="384" spans="1:3" x14ac:dyDescent="0.25">
      <c r="A384" s="164">
        <v>384</v>
      </c>
      <c r="B384" s="160" t="s">
        <v>197</v>
      </c>
      <c r="C384" s="163" t="s">
        <v>392</v>
      </c>
    </row>
    <row r="385" spans="1:3" x14ac:dyDescent="0.25">
      <c r="A385" s="164">
        <v>385</v>
      </c>
      <c r="B385" s="160" t="s">
        <v>185</v>
      </c>
      <c r="C385" s="163" t="s">
        <v>393</v>
      </c>
    </row>
    <row r="386" spans="1:3" x14ac:dyDescent="0.25">
      <c r="A386" s="164">
        <v>386</v>
      </c>
      <c r="B386" s="160" t="s">
        <v>165</v>
      </c>
      <c r="C386" s="163" t="s">
        <v>393</v>
      </c>
    </row>
    <row r="387" spans="1:3" x14ac:dyDescent="0.25">
      <c r="A387" s="164">
        <v>387</v>
      </c>
      <c r="B387" s="160" t="s">
        <v>190</v>
      </c>
      <c r="C387" s="163" t="s">
        <v>393</v>
      </c>
    </row>
    <row r="388" spans="1:3" x14ac:dyDescent="0.25">
      <c r="A388" s="164">
        <v>388</v>
      </c>
      <c r="B388" s="160" t="s">
        <v>185</v>
      </c>
      <c r="C388" s="163" t="s">
        <v>393</v>
      </c>
    </row>
    <row r="389" spans="1:3" x14ac:dyDescent="0.25">
      <c r="A389" s="164">
        <v>389</v>
      </c>
      <c r="B389" s="160" t="s">
        <v>176</v>
      </c>
      <c r="C389" s="163" t="s">
        <v>393</v>
      </c>
    </row>
    <row r="390" spans="1:3" x14ac:dyDescent="0.25">
      <c r="A390" s="164">
        <v>390</v>
      </c>
      <c r="B390" s="160" t="s">
        <v>185</v>
      </c>
      <c r="C390" s="163" t="s">
        <v>392</v>
      </c>
    </row>
    <row r="391" spans="1:3" x14ac:dyDescent="0.25">
      <c r="A391" s="164">
        <v>391</v>
      </c>
      <c r="B391" s="160" t="s">
        <v>258</v>
      </c>
      <c r="C391" s="163" t="s">
        <v>393</v>
      </c>
    </row>
    <row r="392" spans="1:3" x14ac:dyDescent="0.25">
      <c r="A392" s="164">
        <v>392</v>
      </c>
      <c r="B392" s="160" t="s">
        <v>259</v>
      </c>
      <c r="C392" s="163" t="s">
        <v>392</v>
      </c>
    </row>
    <row r="393" spans="1:3" x14ac:dyDescent="0.25">
      <c r="A393" s="164">
        <v>393</v>
      </c>
      <c r="B393" s="160" t="s">
        <v>260</v>
      </c>
      <c r="C393" s="163" t="s">
        <v>392</v>
      </c>
    </row>
    <row r="394" spans="1:3" x14ac:dyDescent="0.25">
      <c r="A394" s="164">
        <v>394</v>
      </c>
      <c r="B394" s="160" t="s">
        <v>216</v>
      </c>
      <c r="C394" s="163" t="s">
        <v>392</v>
      </c>
    </row>
    <row r="395" spans="1:3" x14ac:dyDescent="0.25">
      <c r="A395" s="164">
        <v>395</v>
      </c>
      <c r="B395" s="160" t="s">
        <v>261</v>
      </c>
      <c r="C395" s="163" t="s">
        <v>392</v>
      </c>
    </row>
    <row r="396" spans="1:3" x14ac:dyDescent="0.25">
      <c r="A396" s="164">
        <v>396</v>
      </c>
      <c r="B396" s="160" t="s">
        <v>195</v>
      </c>
      <c r="C396" s="163" t="s">
        <v>392</v>
      </c>
    </row>
    <row r="397" spans="1:3" x14ac:dyDescent="0.25">
      <c r="A397" s="164">
        <v>397</v>
      </c>
      <c r="B397" s="160" t="s">
        <v>262</v>
      </c>
      <c r="C397" s="163" t="s">
        <v>392</v>
      </c>
    </row>
    <row r="398" spans="1:3" x14ac:dyDescent="0.25">
      <c r="A398" s="164">
        <v>398</v>
      </c>
      <c r="B398" s="160" t="s">
        <v>263</v>
      </c>
      <c r="C398" s="163" t="s">
        <v>392</v>
      </c>
    </row>
    <row r="399" spans="1:3" x14ac:dyDescent="0.25">
      <c r="A399" s="164">
        <v>399</v>
      </c>
      <c r="B399" s="160" t="s">
        <v>264</v>
      </c>
      <c r="C399" s="163" t="s">
        <v>393</v>
      </c>
    </row>
    <row r="400" spans="1:3" x14ac:dyDescent="0.25">
      <c r="A400" s="164">
        <v>400</v>
      </c>
      <c r="B400" s="160" t="s">
        <v>215</v>
      </c>
      <c r="C400" s="163" t="s">
        <v>392</v>
      </c>
    </row>
    <row r="401" spans="1:3" x14ac:dyDescent="0.25">
      <c r="A401" s="164">
        <v>401</v>
      </c>
      <c r="B401" s="160" t="s">
        <v>265</v>
      </c>
      <c r="C401" s="163" t="s">
        <v>393</v>
      </c>
    </row>
    <row r="402" spans="1:3" x14ac:dyDescent="0.25">
      <c r="A402" s="164">
        <v>403</v>
      </c>
      <c r="B402" s="160" t="s">
        <v>171</v>
      </c>
      <c r="C402" s="163" t="s">
        <v>392</v>
      </c>
    </row>
    <row r="403" spans="1:3" x14ac:dyDescent="0.25">
      <c r="A403" s="164">
        <v>404</v>
      </c>
      <c r="B403" s="160" t="s">
        <v>266</v>
      </c>
      <c r="C403" s="163" t="s">
        <v>392</v>
      </c>
    </row>
    <row r="404" spans="1:3" x14ac:dyDescent="0.25">
      <c r="A404" s="164">
        <v>405</v>
      </c>
      <c r="B404" s="160" t="s">
        <v>267</v>
      </c>
      <c r="C404" s="163" t="s">
        <v>393</v>
      </c>
    </row>
    <row r="405" spans="1:3" x14ac:dyDescent="0.25">
      <c r="A405" s="164">
        <v>406</v>
      </c>
      <c r="B405" s="160" t="s">
        <v>268</v>
      </c>
      <c r="C405" s="163" t="s">
        <v>393</v>
      </c>
    </row>
    <row r="406" spans="1:3" x14ac:dyDescent="0.25">
      <c r="A406" s="164">
        <v>407</v>
      </c>
      <c r="B406" s="160" t="s">
        <v>269</v>
      </c>
      <c r="C406" s="163" t="s">
        <v>393</v>
      </c>
    </row>
    <row r="407" spans="1:3" x14ac:dyDescent="0.25">
      <c r="A407" s="164">
        <v>408</v>
      </c>
      <c r="B407" s="160" t="s">
        <v>270</v>
      </c>
      <c r="C407" s="163" t="s">
        <v>393</v>
      </c>
    </row>
    <row r="408" spans="1:3" x14ac:dyDescent="0.25">
      <c r="A408" s="164">
        <v>409</v>
      </c>
      <c r="B408" s="160" t="s">
        <v>271</v>
      </c>
      <c r="C408" s="163" t="s">
        <v>393</v>
      </c>
    </row>
    <row r="409" spans="1:3" x14ac:dyDescent="0.25">
      <c r="A409" s="164">
        <v>410</v>
      </c>
      <c r="B409" s="160" t="s">
        <v>272</v>
      </c>
      <c r="C409" s="163" t="s">
        <v>393</v>
      </c>
    </row>
    <row r="410" spans="1:3" x14ac:dyDescent="0.25">
      <c r="A410" s="164">
        <v>411</v>
      </c>
      <c r="B410" s="160" t="s">
        <v>273</v>
      </c>
      <c r="C410" s="163" t="s">
        <v>393</v>
      </c>
    </row>
    <row r="411" spans="1:3" x14ac:dyDescent="0.25">
      <c r="A411" s="164">
        <v>412</v>
      </c>
      <c r="B411" s="160" t="s">
        <v>274</v>
      </c>
      <c r="C411" s="163" t="s">
        <v>393</v>
      </c>
    </row>
    <row r="412" spans="1:3" x14ac:dyDescent="0.25">
      <c r="A412" s="164">
        <v>413</v>
      </c>
      <c r="B412" s="160" t="s">
        <v>275</v>
      </c>
      <c r="C412" s="163" t="s">
        <v>393</v>
      </c>
    </row>
    <row r="413" spans="1:3" x14ac:dyDescent="0.25">
      <c r="A413" s="164">
        <v>414</v>
      </c>
      <c r="B413" s="160" t="s">
        <v>276</v>
      </c>
      <c r="C413" s="163" t="s">
        <v>393</v>
      </c>
    </row>
    <row r="414" spans="1:3" x14ac:dyDescent="0.25">
      <c r="A414" s="164">
        <v>415</v>
      </c>
      <c r="B414" s="160" t="s">
        <v>277</v>
      </c>
      <c r="C414" s="163" t="s">
        <v>393</v>
      </c>
    </row>
    <row r="415" spans="1:3" x14ac:dyDescent="0.25">
      <c r="A415" s="164">
        <v>416</v>
      </c>
      <c r="B415" s="160" t="s">
        <v>278</v>
      </c>
      <c r="C415" s="163" t="s">
        <v>393</v>
      </c>
    </row>
    <row r="416" spans="1:3" x14ac:dyDescent="0.25">
      <c r="A416" s="164">
        <v>417</v>
      </c>
      <c r="B416" s="160" t="s">
        <v>279</v>
      </c>
      <c r="C416" s="163" t="s">
        <v>393</v>
      </c>
    </row>
    <row r="417" spans="1:3" x14ac:dyDescent="0.25">
      <c r="A417" s="164">
        <v>418</v>
      </c>
      <c r="B417" s="160" t="s">
        <v>280</v>
      </c>
      <c r="C417" s="163" t="s">
        <v>393</v>
      </c>
    </row>
    <row r="418" spans="1:3" x14ac:dyDescent="0.25">
      <c r="A418" s="164">
        <v>419</v>
      </c>
      <c r="B418" s="160" t="s">
        <v>281</v>
      </c>
      <c r="C418" s="163" t="s">
        <v>393</v>
      </c>
    </row>
    <row r="419" spans="1:3" x14ac:dyDescent="0.25">
      <c r="A419" s="164">
        <v>420</v>
      </c>
      <c r="B419" s="160" t="s">
        <v>282</v>
      </c>
      <c r="C419" s="163" t="s">
        <v>393</v>
      </c>
    </row>
    <row r="420" spans="1:3" x14ac:dyDescent="0.25">
      <c r="A420" s="164">
        <v>421</v>
      </c>
      <c r="B420" s="160" t="s">
        <v>283</v>
      </c>
      <c r="C420" s="163" t="s">
        <v>393</v>
      </c>
    </row>
    <row r="421" spans="1:3" x14ac:dyDescent="0.25">
      <c r="A421" s="164">
        <v>422</v>
      </c>
      <c r="B421" s="160" t="s">
        <v>284</v>
      </c>
      <c r="C421" s="163" t="s">
        <v>393</v>
      </c>
    </row>
    <row r="422" spans="1:3" x14ac:dyDescent="0.25">
      <c r="A422" s="164">
        <v>423</v>
      </c>
      <c r="B422" s="160" t="s">
        <v>285</v>
      </c>
      <c r="C422" s="163" t="s">
        <v>393</v>
      </c>
    </row>
    <row r="423" spans="1:3" x14ac:dyDescent="0.25">
      <c r="A423" s="164">
        <v>424</v>
      </c>
      <c r="B423" s="160" t="s">
        <v>286</v>
      </c>
      <c r="C423" s="163" t="s">
        <v>393</v>
      </c>
    </row>
    <row r="424" spans="1:3" x14ac:dyDescent="0.25">
      <c r="A424" s="164">
        <v>425</v>
      </c>
      <c r="B424" s="160" t="s">
        <v>287</v>
      </c>
      <c r="C424" s="163" t="s">
        <v>392</v>
      </c>
    </row>
    <row r="425" spans="1:3" x14ac:dyDescent="0.25">
      <c r="A425" s="164">
        <v>426</v>
      </c>
      <c r="B425" s="160" t="s">
        <v>197</v>
      </c>
      <c r="C425" s="163" t="s">
        <v>392</v>
      </c>
    </row>
    <row r="426" spans="1:3" x14ac:dyDescent="0.25">
      <c r="A426" s="164">
        <v>427</v>
      </c>
      <c r="B426" s="160" t="s">
        <v>288</v>
      </c>
      <c r="C426" s="163" t="s">
        <v>392</v>
      </c>
    </row>
    <row r="427" spans="1:3" x14ac:dyDescent="0.25">
      <c r="A427" s="164">
        <v>428</v>
      </c>
      <c r="B427" s="160" t="s">
        <v>289</v>
      </c>
      <c r="C427" s="163" t="s">
        <v>388</v>
      </c>
    </row>
    <row r="428" spans="1:3" x14ac:dyDescent="0.25">
      <c r="A428" s="164">
        <v>429</v>
      </c>
      <c r="B428" s="160" t="s">
        <v>290</v>
      </c>
      <c r="C428" s="163" t="s">
        <v>388</v>
      </c>
    </row>
    <row r="429" spans="1:3" x14ac:dyDescent="0.25">
      <c r="A429" s="164">
        <v>430</v>
      </c>
      <c r="B429" s="160" t="s">
        <v>291</v>
      </c>
      <c r="C429" s="163" t="s">
        <v>388</v>
      </c>
    </row>
    <row r="430" spans="1:3" x14ac:dyDescent="0.25">
      <c r="A430" s="164">
        <v>431</v>
      </c>
      <c r="B430" s="160" t="s">
        <v>292</v>
      </c>
      <c r="C430" s="163" t="s">
        <v>388</v>
      </c>
    </row>
    <row r="431" spans="1:3" x14ac:dyDescent="0.25">
      <c r="A431" s="164">
        <v>432</v>
      </c>
      <c r="B431" s="160" t="s">
        <v>197</v>
      </c>
      <c r="C431" s="163" t="s">
        <v>392</v>
      </c>
    </row>
    <row r="432" spans="1:3" x14ac:dyDescent="0.25">
      <c r="A432" s="164">
        <v>434</v>
      </c>
      <c r="B432" s="160" t="s">
        <v>293</v>
      </c>
      <c r="C432" s="163" t="s">
        <v>393</v>
      </c>
    </row>
    <row r="433" spans="1:3" x14ac:dyDescent="0.25">
      <c r="A433" s="164">
        <v>435</v>
      </c>
      <c r="B433" s="160" t="s">
        <v>294</v>
      </c>
      <c r="C433" s="163" t="s">
        <v>392</v>
      </c>
    </row>
    <row r="434" spans="1:3" x14ac:dyDescent="0.25">
      <c r="A434" s="164">
        <v>436</v>
      </c>
      <c r="B434" s="160" t="s">
        <v>295</v>
      </c>
      <c r="C434" s="163" t="s">
        <v>392</v>
      </c>
    </row>
    <row r="435" spans="1:3" x14ac:dyDescent="0.25">
      <c r="A435" s="164">
        <v>437</v>
      </c>
      <c r="B435" s="160" t="s">
        <v>296</v>
      </c>
      <c r="C435" s="163" t="s">
        <v>392</v>
      </c>
    </row>
    <row r="436" spans="1:3" x14ac:dyDescent="0.25">
      <c r="A436" s="164">
        <v>439</v>
      </c>
      <c r="B436" s="160" t="s">
        <v>297</v>
      </c>
      <c r="C436" s="163" t="s">
        <v>392</v>
      </c>
    </row>
    <row r="437" spans="1:3" x14ac:dyDescent="0.25">
      <c r="A437" s="164">
        <v>440</v>
      </c>
      <c r="B437" s="160" t="s">
        <v>298</v>
      </c>
      <c r="C437" s="163" t="s">
        <v>392</v>
      </c>
    </row>
    <row r="438" spans="1:3" x14ac:dyDescent="0.25">
      <c r="A438" s="164">
        <v>441</v>
      </c>
      <c r="B438" s="160" t="s">
        <v>201</v>
      </c>
      <c r="C438" s="163" t="s">
        <v>392</v>
      </c>
    </row>
    <row r="439" spans="1:3" x14ac:dyDescent="0.25">
      <c r="A439" s="164">
        <v>442</v>
      </c>
      <c r="B439" s="160" t="s">
        <v>197</v>
      </c>
      <c r="C439" s="163" t="s">
        <v>393</v>
      </c>
    </row>
    <row r="440" spans="1:3" x14ac:dyDescent="0.25">
      <c r="A440" s="164">
        <v>443</v>
      </c>
      <c r="B440" s="160" t="s">
        <v>237</v>
      </c>
      <c r="C440" s="163" t="s">
        <v>392</v>
      </c>
    </row>
    <row r="441" spans="1:3" x14ac:dyDescent="0.25">
      <c r="A441" s="164">
        <v>444</v>
      </c>
      <c r="B441" s="160" t="s">
        <v>240</v>
      </c>
      <c r="C441" s="163" t="s">
        <v>392</v>
      </c>
    </row>
    <row r="442" spans="1:3" x14ac:dyDescent="0.25">
      <c r="A442" s="164">
        <v>444</v>
      </c>
      <c r="B442" s="160" t="s">
        <v>240</v>
      </c>
      <c r="C442" s="163" t="s">
        <v>393</v>
      </c>
    </row>
    <row r="443" spans="1:3" x14ac:dyDescent="0.25">
      <c r="A443" s="164">
        <v>445</v>
      </c>
      <c r="B443" s="160" t="s">
        <v>299</v>
      </c>
      <c r="C443" s="163" t="s">
        <v>392</v>
      </c>
    </row>
    <row r="444" spans="1:3" x14ac:dyDescent="0.25">
      <c r="A444" s="164">
        <v>446</v>
      </c>
      <c r="B444" s="160" t="s">
        <v>299</v>
      </c>
      <c r="C444" s="163" t="s">
        <v>392</v>
      </c>
    </row>
    <row r="445" spans="1:3" x14ac:dyDescent="0.25">
      <c r="A445" s="164">
        <v>447</v>
      </c>
      <c r="B445" s="160" t="s">
        <v>211</v>
      </c>
      <c r="C445" s="163" t="s">
        <v>392</v>
      </c>
    </row>
    <row r="446" spans="1:3" x14ac:dyDescent="0.25">
      <c r="A446" s="164">
        <v>448</v>
      </c>
      <c r="B446" s="160" t="s">
        <v>211</v>
      </c>
      <c r="C446" s="163" t="s">
        <v>392</v>
      </c>
    </row>
    <row r="447" spans="1:3" x14ac:dyDescent="0.25">
      <c r="A447" s="164">
        <v>449</v>
      </c>
      <c r="B447" s="160" t="s">
        <v>211</v>
      </c>
      <c r="C447" s="163" t="s">
        <v>392</v>
      </c>
    </row>
    <row r="448" spans="1:3" x14ac:dyDescent="0.25">
      <c r="A448" s="164">
        <v>450</v>
      </c>
      <c r="B448" s="160" t="s">
        <v>211</v>
      </c>
      <c r="C448" s="163" t="s">
        <v>392</v>
      </c>
    </row>
    <row r="449" spans="1:3" x14ac:dyDescent="0.25">
      <c r="A449" s="164">
        <v>451</v>
      </c>
      <c r="B449" s="160" t="s">
        <v>211</v>
      </c>
      <c r="C449" s="163" t="s">
        <v>392</v>
      </c>
    </row>
    <row r="450" spans="1:3" x14ac:dyDescent="0.25">
      <c r="A450" s="164">
        <v>452</v>
      </c>
      <c r="B450" s="160" t="s">
        <v>211</v>
      </c>
      <c r="C450" s="163" t="s">
        <v>392</v>
      </c>
    </row>
    <row r="451" spans="1:3" x14ac:dyDescent="0.25">
      <c r="A451" s="164">
        <v>453</v>
      </c>
      <c r="B451" s="160" t="s">
        <v>211</v>
      </c>
      <c r="C451" s="163" t="s">
        <v>392</v>
      </c>
    </row>
    <row r="452" spans="1:3" x14ac:dyDescent="0.25">
      <c r="A452" s="164">
        <v>454</v>
      </c>
      <c r="B452" s="160" t="s">
        <v>211</v>
      </c>
      <c r="C452" s="163" t="s">
        <v>392</v>
      </c>
    </row>
    <row r="453" spans="1:3" x14ac:dyDescent="0.25">
      <c r="A453" s="164">
        <v>455</v>
      </c>
      <c r="B453" s="160" t="s">
        <v>211</v>
      </c>
      <c r="C453" s="163" t="s">
        <v>392</v>
      </c>
    </row>
    <row r="454" spans="1:3" x14ac:dyDescent="0.25">
      <c r="A454" s="164">
        <v>456</v>
      </c>
      <c r="B454" s="160" t="s">
        <v>211</v>
      </c>
      <c r="C454" s="163" t="s">
        <v>392</v>
      </c>
    </row>
    <row r="455" spans="1:3" x14ac:dyDescent="0.25">
      <c r="A455" s="164">
        <v>459</v>
      </c>
      <c r="B455" s="160" t="s">
        <v>211</v>
      </c>
      <c r="C455" s="163" t="s">
        <v>392</v>
      </c>
    </row>
    <row r="456" spans="1:3" x14ac:dyDescent="0.25">
      <c r="A456" s="164">
        <v>460</v>
      </c>
      <c r="B456" s="160" t="s">
        <v>300</v>
      </c>
      <c r="C456" s="163" t="s">
        <v>393</v>
      </c>
    </row>
    <row r="457" spans="1:3" x14ac:dyDescent="0.25">
      <c r="A457" s="164">
        <v>461</v>
      </c>
      <c r="B457" s="160" t="s">
        <v>300</v>
      </c>
      <c r="C457" s="163" t="s">
        <v>393</v>
      </c>
    </row>
    <row r="458" spans="1:3" x14ac:dyDescent="0.25">
      <c r="A458" s="164">
        <v>462</v>
      </c>
      <c r="B458" s="160" t="s">
        <v>301</v>
      </c>
      <c r="C458" s="163" t="s">
        <v>393</v>
      </c>
    </row>
    <row r="459" spans="1:3" x14ac:dyDescent="0.25">
      <c r="A459" s="164">
        <v>463</v>
      </c>
      <c r="B459" s="160" t="s">
        <v>302</v>
      </c>
      <c r="C459" s="163" t="s">
        <v>393</v>
      </c>
    </row>
    <row r="460" spans="1:3" x14ac:dyDescent="0.25">
      <c r="A460" s="164">
        <v>464</v>
      </c>
      <c r="B460" s="160" t="s">
        <v>303</v>
      </c>
      <c r="C460" s="163" t="s">
        <v>392</v>
      </c>
    </row>
    <row r="461" spans="1:3" x14ac:dyDescent="0.25">
      <c r="A461" s="164">
        <v>465</v>
      </c>
      <c r="B461" s="160" t="s">
        <v>304</v>
      </c>
      <c r="C461" s="163" t="s">
        <v>392</v>
      </c>
    </row>
    <row r="462" spans="1:3" x14ac:dyDescent="0.25">
      <c r="A462" s="164">
        <v>466</v>
      </c>
      <c r="B462" s="160" t="s">
        <v>305</v>
      </c>
      <c r="C462" s="163" t="s">
        <v>392</v>
      </c>
    </row>
    <row r="463" spans="1:3" x14ac:dyDescent="0.25">
      <c r="A463" s="164">
        <v>467</v>
      </c>
      <c r="B463" s="160" t="s">
        <v>305</v>
      </c>
      <c r="C463" s="163" t="s">
        <v>392</v>
      </c>
    </row>
    <row r="464" spans="1:3" x14ac:dyDescent="0.25">
      <c r="A464" s="164">
        <v>468</v>
      </c>
      <c r="B464" s="160" t="s">
        <v>305</v>
      </c>
      <c r="C464" s="163" t="s">
        <v>392</v>
      </c>
    </row>
    <row r="465" spans="1:3" x14ac:dyDescent="0.25">
      <c r="A465" s="164">
        <v>469</v>
      </c>
      <c r="B465" s="160" t="s">
        <v>305</v>
      </c>
      <c r="C465" s="163" t="s">
        <v>392</v>
      </c>
    </row>
    <row r="466" spans="1:3" x14ac:dyDescent="0.25">
      <c r="A466" s="164">
        <v>470</v>
      </c>
      <c r="B466" s="160" t="s">
        <v>305</v>
      </c>
      <c r="C466" s="163" t="s">
        <v>392</v>
      </c>
    </row>
    <row r="467" spans="1:3" x14ac:dyDescent="0.25">
      <c r="A467" s="164">
        <v>473</v>
      </c>
      <c r="B467" s="160" t="s">
        <v>306</v>
      </c>
      <c r="C467" s="163" t="s">
        <v>392</v>
      </c>
    </row>
    <row r="468" spans="1:3" x14ac:dyDescent="0.25">
      <c r="A468" s="164">
        <v>474</v>
      </c>
      <c r="B468" s="160" t="s">
        <v>307</v>
      </c>
      <c r="C468" s="163" t="s">
        <v>393</v>
      </c>
    </row>
    <row r="469" spans="1:3" x14ac:dyDescent="0.25">
      <c r="A469" s="164">
        <v>475</v>
      </c>
      <c r="B469" s="160" t="s">
        <v>308</v>
      </c>
      <c r="C469" s="163" t="s">
        <v>392</v>
      </c>
    </row>
    <row r="470" spans="1:3" x14ac:dyDescent="0.25">
      <c r="A470" s="164">
        <v>476</v>
      </c>
      <c r="B470" s="160" t="s">
        <v>309</v>
      </c>
      <c r="C470" s="163" t="s">
        <v>393</v>
      </c>
    </row>
    <row r="471" spans="1:3" x14ac:dyDescent="0.25">
      <c r="A471" s="164">
        <v>477</v>
      </c>
      <c r="B471" s="160" t="s">
        <v>309</v>
      </c>
      <c r="C471" s="163" t="s">
        <v>393</v>
      </c>
    </row>
    <row r="472" spans="1:3" x14ac:dyDescent="0.25">
      <c r="A472" s="164">
        <v>478</v>
      </c>
      <c r="B472" s="160" t="s">
        <v>240</v>
      </c>
      <c r="C472" s="163" t="s">
        <v>392</v>
      </c>
    </row>
    <row r="473" spans="1:3" x14ac:dyDescent="0.25">
      <c r="A473" s="164">
        <v>479</v>
      </c>
      <c r="B473" s="160" t="s">
        <v>297</v>
      </c>
      <c r="C473" s="163" t="s">
        <v>392</v>
      </c>
    </row>
    <row r="474" spans="1:3" x14ac:dyDescent="0.25">
      <c r="A474" s="164">
        <v>480</v>
      </c>
      <c r="B474" s="160" t="s">
        <v>297</v>
      </c>
      <c r="C474" s="163" t="s">
        <v>392</v>
      </c>
    </row>
    <row r="475" spans="1:3" x14ac:dyDescent="0.25">
      <c r="A475" s="164">
        <v>481</v>
      </c>
      <c r="B475" s="160" t="s">
        <v>297</v>
      </c>
      <c r="C475" s="163" t="s">
        <v>392</v>
      </c>
    </row>
    <row r="476" spans="1:3" x14ac:dyDescent="0.25">
      <c r="A476" s="164">
        <v>482</v>
      </c>
      <c r="B476" s="160" t="s">
        <v>310</v>
      </c>
      <c r="C476" s="163" t="s">
        <v>389</v>
      </c>
    </row>
    <row r="477" spans="1:3" x14ac:dyDescent="0.25">
      <c r="A477" s="164">
        <v>483</v>
      </c>
      <c r="B477" s="160" t="s">
        <v>311</v>
      </c>
      <c r="C477" s="163" t="s">
        <v>389</v>
      </c>
    </row>
    <row r="478" spans="1:3" x14ac:dyDescent="0.25">
      <c r="A478" s="164">
        <v>484</v>
      </c>
      <c r="B478" s="160" t="s">
        <v>312</v>
      </c>
      <c r="C478" s="163" t="s">
        <v>389</v>
      </c>
    </row>
    <row r="479" spans="1:3" x14ac:dyDescent="0.25">
      <c r="A479" s="164">
        <v>485</v>
      </c>
      <c r="B479" s="160" t="s">
        <v>313</v>
      </c>
      <c r="C479" s="163" t="s">
        <v>389</v>
      </c>
    </row>
    <row r="480" spans="1:3" x14ac:dyDescent="0.25">
      <c r="A480" s="164">
        <v>486</v>
      </c>
      <c r="B480" s="160" t="s">
        <v>314</v>
      </c>
      <c r="C480" s="163" t="s">
        <v>389</v>
      </c>
    </row>
    <row r="481" spans="1:3" x14ac:dyDescent="0.25">
      <c r="A481" s="164">
        <v>487</v>
      </c>
      <c r="B481" s="160" t="s">
        <v>315</v>
      </c>
      <c r="C481" s="163" t="s">
        <v>389</v>
      </c>
    </row>
    <row r="482" spans="1:3" x14ac:dyDescent="0.25">
      <c r="A482" s="164">
        <v>488</v>
      </c>
      <c r="B482" s="160" t="s">
        <v>316</v>
      </c>
      <c r="C482" s="163" t="s">
        <v>389</v>
      </c>
    </row>
    <row r="483" spans="1:3" x14ac:dyDescent="0.25">
      <c r="A483" s="164">
        <v>489</v>
      </c>
      <c r="B483" s="160" t="s">
        <v>317</v>
      </c>
      <c r="C483" s="163" t="s">
        <v>389</v>
      </c>
    </row>
    <row r="484" spans="1:3" x14ac:dyDescent="0.25">
      <c r="A484" s="164">
        <v>490</v>
      </c>
      <c r="B484" s="160" t="s">
        <v>318</v>
      </c>
      <c r="C484" s="163" t="s">
        <v>389</v>
      </c>
    </row>
    <row r="485" spans="1:3" x14ac:dyDescent="0.25">
      <c r="A485" s="164">
        <v>491</v>
      </c>
      <c r="B485" s="160" t="s">
        <v>319</v>
      </c>
      <c r="C485" s="163" t="s">
        <v>389</v>
      </c>
    </row>
    <row r="486" spans="1:3" x14ac:dyDescent="0.25">
      <c r="A486" s="164">
        <v>492</v>
      </c>
      <c r="B486" s="160" t="s">
        <v>320</v>
      </c>
      <c r="C486" s="163" t="s">
        <v>389</v>
      </c>
    </row>
    <row r="487" spans="1:3" x14ac:dyDescent="0.25">
      <c r="A487" s="164">
        <v>493</v>
      </c>
      <c r="B487" s="160" t="s">
        <v>321</v>
      </c>
      <c r="C487" s="163" t="s">
        <v>389</v>
      </c>
    </row>
    <row r="488" spans="1:3" x14ac:dyDescent="0.25">
      <c r="A488" s="164">
        <v>494</v>
      </c>
      <c r="B488" s="160" t="s">
        <v>322</v>
      </c>
      <c r="C488" s="163" t="s">
        <v>389</v>
      </c>
    </row>
    <row r="489" spans="1:3" x14ac:dyDescent="0.25">
      <c r="A489" s="164">
        <v>495</v>
      </c>
      <c r="B489" s="160" t="s">
        <v>323</v>
      </c>
      <c r="C489" s="163" t="s">
        <v>389</v>
      </c>
    </row>
    <row r="490" spans="1:3" x14ac:dyDescent="0.25">
      <c r="A490" s="164">
        <v>496</v>
      </c>
      <c r="B490" s="160" t="s">
        <v>324</v>
      </c>
      <c r="C490" s="163" t="s">
        <v>389</v>
      </c>
    </row>
    <row r="491" spans="1:3" x14ac:dyDescent="0.25">
      <c r="A491" s="164">
        <v>497</v>
      </c>
      <c r="B491" s="160" t="s">
        <v>325</v>
      </c>
      <c r="C491" s="163" t="s">
        <v>389</v>
      </c>
    </row>
    <row r="492" spans="1:3" x14ac:dyDescent="0.25">
      <c r="A492" s="164">
        <v>498</v>
      </c>
      <c r="B492" s="160" t="s">
        <v>326</v>
      </c>
      <c r="C492" s="163" t="s">
        <v>389</v>
      </c>
    </row>
    <row r="493" spans="1:3" x14ac:dyDescent="0.25">
      <c r="A493" s="164">
        <v>701</v>
      </c>
      <c r="B493" s="160" t="s">
        <v>327</v>
      </c>
      <c r="C493" s="163" t="s">
        <v>393</v>
      </c>
    </row>
    <row r="494" spans="1:3" x14ac:dyDescent="0.25">
      <c r="A494" s="164">
        <v>702</v>
      </c>
      <c r="B494" s="160" t="s">
        <v>327</v>
      </c>
      <c r="C494" s="163" t="s">
        <v>393</v>
      </c>
    </row>
    <row r="495" spans="1:3" x14ac:dyDescent="0.25">
      <c r="A495" s="164">
        <v>703</v>
      </c>
      <c r="B495" s="160" t="s">
        <v>263</v>
      </c>
      <c r="C495" s="163" t="s">
        <v>393</v>
      </c>
    </row>
    <row r="496" spans="1:3" x14ac:dyDescent="0.25">
      <c r="A496" s="164">
        <v>704</v>
      </c>
      <c r="B496" s="160" t="s">
        <v>263</v>
      </c>
      <c r="C496" s="163" t="s">
        <v>393</v>
      </c>
    </row>
    <row r="497" spans="1:3" x14ac:dyDescent="0.25">
      <c r="A497" s="164">
        <v>705</v>
      </c>
      <c r="B497" s="160" t="s">
        <v>263</v>
      </c>
      <c r="C497" s="163" t="s">
        <v>393</v>
      </c>
    </row>
    <row r="498" spans="1:3" x14ac:dyDescent="0.25">
      <c r="A498" s="164">
        <v>706</v>
      </c>
      <c r="B498" s="160" t="s">
        <v>263</v>
      </c>
      <c r="C498" s="163" t="s">
        <v>393</v>
      </c>
    </row>
    <row r="499" spans="1:3" x14ac:dyDescent="0.25">
      <c r="A499" s="164">
        <v>707</v>
      </c>
      <c r="B499" s="160" t="s">
        <v>263</v>
      </c>
      <c r="C499" s="163" t="s">
        <v>393</v>
      </c>
    </row>
    <row r="500" spans="1:3" x14ac:dyDescent="0.25">
      <c r="A500" s="164">
        <v>708</v>
      </c>
      <c r="B500" s="160" t="s">
        <v>263</v>
      </c>
      <c r="C500" s="163" t="s">
        <v>393</v>
      </c>
    </row>
    <row r="501" spans="1:3" x14ac:dyDescent="0.25">
      <c r="A501" s="164">
        <v>709</v>
      </c>
      <c r="B501" s="160" t="s">
        <v>263</v>
      </c>
      <c r="C501" s="163" t="s">
        <v>393</v>
      </c>
    </row>
    <row r="502" spans="1:3" x14ac:dyDescent="0.25">
      <c r="A502" s="164">
        <v>710</v>
      </c>
      <c r="B502" s="160" t="s">
        <v>263</v>
      </c>
      <c r="C502" s="163" t="s">
        <v>393</v>
      </c>
    </row>
    <row r="503" spans="1:3" x14ac:dyDescent="0.25">
      <c r="A503" s="164">
        <v>711</v>
      </c>
      <c r="B503" s="160" t="s">
        <v>263</v>
      </c>
      <c r="C503" s="163" t="s">
        <v>393</v>
      </c>
    </row>
    <row r="504" spans="1:3" x14ac:dyDescent="0.25">
      <c r="A504" s="164">
        <v>712</v>
      </c>
      <c r="B504" s="160" t="s">
        <v>328</v>
      </c>
      <c r="C504" s="163" t="s">
        <v>393</v>
      </c>
    </row>
    <row r="505" spans="1:3" x14ac:dyDescent="0.25">
      <c r="A505" s="164">
        <v>713</v>
      </c>
      <c r="B505" s="160" t="s">
        <v>328</v>
      </c>
      <c r="C505" s="163" t="s">
        <v>393</v>
      </c>
    </row>
    <row r="506" spans="1:3" x14ac:dyDescent="0.25">
      <c r="A506" s="164">
        <v>714</v>
      </c>
      <c r="B506" s="160" t="s">
        <v>328</v>
      </c>
      <c r="C506" s="163" t="s">
        <v>393</v>
      </c>
    </row>
    <row r="507" spans="1:3" x14ac:dyDescent="0.25">
      <c r="A507" s="164">
        <v>715</v>
      </c>
      <c r="B507" s="160" t="s">
        <v>328</v>
      </c>
      <c r="C507" s="163" t="s">
        <v>393</v>
      </c>
    </row>
    <row r="508" spans="1:3" x14ac:dyDescent="0.25">
      <c r="A508" s="164">
        <v>716</v>
      </c>
      <c r="B508" s="160" t="s">
        <v>329</v>
      </c>
      <c r="C508" s="163" t="s">
        <v>393</v>
      </c>
    </row>
    <row r="509" spans="1:3" x14ac:dyDescent="0.25">
      <c r="A509" s="164">
        <v>717</v>
      </c>
      <c r="B509" s="160" t="s">
        <v>329</v>
      </c>
      <c r="C509" s="163" t="s">
        <v>393</v>
      </c>
    </row>
    <row r="510" spans="1:3" x14ac:dyDescent="0.25">
      <c r="A510" s="164">
        <v>718</v>
      </c>
      <c r="B510" s="160" t="s">
        <v>330</v>
      </c>
      <c r="C510" s="163" t="s">
        <v>393</v>
      </c>
    </row>
    <row r="511" spans="1:3" x14ac:dyDescent="0.25">
      <c r="A511" s="164">
        <v>719</v>
      </c>
      <c r="B511" s="160" t="s">
        <v>330</v>
      </c>
      <c r="C511" s="163" t="s">
        <v>393</v>
      </c>
    </row>
    <row r="512" spans="1:3" x14ac:dyDescent="0.25">
      <c r="A512" s="164">
        <v>720</v>
      </c>
      <c r="B512" s="160" t="s">
        <v>198</v>
      </c>
      <c r="C512" s="163" t="s">
        <v>392</v>
      </c>
    </row>
    <row r="513" spans="1:3" x14ac:dyDescent="0.25">
      <c r="A513" s="164">
        <v>721</v>
      </c>
      <c r="B513" s="160" t="s">
        <v>331</v>
      </c>
      <c r="C513" s="163" t="s">
        <v>392</v>
      </c>
    </row>
    <row r="514" spans="1:3" x14ac:dyDescent="0.25">
      <c r="A514" s="164">
        <v>722</v>
      </c>
      <c r="B514" s="160" t="s">
        <v>331</v>
      </c>
      <c r="C514" s="163" t="s">
        <v>392</v>
      </c>
    </row>
    <row r="515" spans="1:3" x14ac:dyDescent="0.25">
      <c r="A515" s="164">
        <v>723</v>
      </c>
      <c r="B515" s="160" t="s">
        <v>331</v>
      </c>
      <c r="C515" s="163" t="s">
        <v>392</v>
      </c>
    </row>
    <row r="516" spans="1:3" x14ac:dyDescent="0.25">
      <c r="A516" s="164">
        <v>724</v>
      </c>
      <c r="B516" s="160" t="s">
        <v>331</v>
      </c>
      <c r="C516" s="163" t="s">
        <v>392</v>
      </c>
    </row>
    <row r="517" spans="1:3" x14ac:dyDescent="0.25">
      <c r="A517" s="164">
        <v>725</v>
      </c>
      <c r="B517" s="160" t="s">
        <v>331</v>
      </c>
      <c r="C517" s="163" t="s">
        <v>392</v>
      </c>
    </row>
    <row r="518" spans="1:3" x14ac:dyDescent="0.25">
      <c r="A518" s="164">
        <v>726</v>
      </c>
      <c r="B518" s="160" t="s">
        <v>331</v>
      </c>
      <c r="C518" s="163" t="s">
        <v>392</v>
      </c>
    </row>
    <row r="519" spans="1:3" x14ac:dyDescent="0.25">
      <c r="A519" s="164">
        <v>727</v>
      </c>
      <c r="B519" s="160" t="s">
        <v>331</v>
      </c>
      <c r="C519" s="163" t="s">
        <v>392</v>
      </c>
    </row>
    <row r="520" spans="1:3" x14ac:dyDescent="0.25">
      <c r="A520" s="164">
        <v>728</v>
      </c>
      <c r="B520" s="160" t="s">
        <v>332</v>
      </c>
      <c r="C520" s="163" t="s">
        <v>392</v>
      </c>
    </row>
    <row r="521" spans="1:3" x14ac:dyDescent="0.25">
      <c r="A521" s="164">
        <v>729</v>
      </c>
      <c r="B521" s="160" t="s">
        <v>331</v>
      </c>
      <c r="C521" s="163" t="s">
        <v>392</v>
      </c>
    </row>
    <row r="522" spans="1:3" x14ac:dyDescent="0.25">
      <c r="A522" s="164">
        <v>730</v>
      </c>
      <c r="B522" s="160" t="s">
        <v>332</v>
      </c>
      <c r="C522" s="163" t="s">
        <v>392</v>
      </c>
    </row>
    <row r="523" spans="1:3" x14ac:dyDescent="0.25">
      <c r="A523" s="164">
        <v>731</v>
      </c>
      <c r="B523" s="160" t="s">
        <v>331</v>
      </c>
      <c r="C523" s="163" t="s">
        <v>392</v>
      </c>
    </row>
    <row r="524" spans="1:3" x14ac:dyDescent="0.25">
      <c r="A524" s="164">
        <v>732</v>
      </c>
      <c r="B524" s="160" t="s">
        <v>332</v>
      </c>
      <c r="C524" s="163" t="s">
        <v>392</v>
      </c>
    </row>
    <row r="525" spans="1:3" x14ac:dyDescent="0.25">
      <c r="A525" s="164">
        <v>733</v>
      </c>
      <c r="B525" s="160" t="s">
        <v>331</v>
      </c>
      <c r="C525" s="163" t="s">
        <v>392</v>
      </c>
    </row>
    <row r="526" spans="1:3" x14ac:dyDescent="0.25">
      <c r="A526" s="164">
        <v>734</v>
      </c>
      <c r="B526" s="160" t="s">
        <v>332</v>
      </c>
      <c r="C526" s="163" t="s">
        <v>392</v>
      </c>
    </row>
    <row r="527" spans="1:3" x14ac:dyDescent="0.25">
      <c r="A527" s="164">
        <v>735</v>
      </c>
      <c r="B527" s="160" t="s">
        <v>331</v>
      </c>
      <c r="C527" s="163" t="s">
        <v>392</v>
      </c>
    </row>
    <row r="528" spans="1:3" x14ac:dyDescent="0.25">
      <c r="A528" s="164">
        <v>736</v>
      </c>
      <c r="B528" s="160" t="s">
        <v>332</v>
      </c>
      <c r="C528" s="163" t="s">
        <v>392</v>
      </c>
    </row>
    <row r="529" spans="1:3" x14ac:dyDescent="0.25">
      <c r="A529" s="164">
        <v>737</v>
      </c>
      <c r="B529" s="160" t="s">
        <v>331</v>
      </c>
      <c r="C529" s="163" t="s">
        <v>392</v>
      </c>
    </row>
    <row r="530" spans="1:3" x14ac:dyDescent="0.25">
      <c r="A530" s="164">
        <v>738</v>
      </c>
      <c r="B530" s="160" t="s">
        <v>332</v>
      </c>
      <c r="C530" s="163" t="s">
        <v>392</v>
      </c>
    </row>
    <row r="531" spans="1:3" x14ac:dyDescent="0.25">
      <c r="A531" s="164">
        <v>739</v>
      </c>
      <c r="B531" s="160" t="s">
        <v>331</v>
      </c>
      <c r="C531" s="163" t="s">
        <v>392</v>
      </c>
    </row>
    <row r="532" spans="1:3" x14ac:dyDescent="0.25">
      <c r="A532" s="164">
        <v>740</v>
      </c>
      <c r="B532" s="160" t="s">
        <v>332</v>
      </c>
      <c r="C532" s="163" t="s">
        <v>392</v>
      </c>
    </row>
    <row r="533" spans="1:3" x14ac:dyDescent="0.25">
      <c r="A533" s="164">
        <v>741</v>
      </c>
      <c r="B533" s="160" t="s">
        <v>331</v>
      </c>
      <c r="C533" s="163" t="s">
        <v>392</v>
      </c>
    </row>
    <row r="534" spans="1:3" x14ac:dyDescent="0.25">
      <c r="A534" s="164">
        <v>742</v>
      </c>
      <c r="B534" s="160" t="s">
        <v>332</v>
      </c>
      <c r="C534" s="163" t="s">
        <v>392</v>
      </c>
    </row>
    <row r="535" spans="1:3" x14ac:dyDescent="0.25">
      <c r="A535" s="164">
        <v>743</v>
      </c>
      <c r="B535" s="160" t="s">
        <v>331</v>
      </c>
      <c r="C535" s="163" t="s">
        <v>392</v>
      </c>
    </row>
    <row r="536" spans="1:3" x14ac:dyDescent="0.25">
      <c r="A536" s="164">
        <v>744</v>
      </c>
      <c r="B536" s="160" t="s">
        <v>332</v>
      </c>
      <c r="C536" s="163" t="s">
        <v>392</v>
      </c>
    </row>
    <row r="537" spans="1:3" x14ac:dyDescent="0.25">
      <c r="A537" s="164">
        <v>745</v>
      </c>
      <c r="B537" s="160" t="s">
        <v>331</v>
      </c>
      <c r="C537" s="163" t="s">
        <v>392</v>
      </c>
    </row>
    <row r="538" spans="1:3" x14ac:dyDescent="0.25">
      <c r="A538" s="164">
        <v>746</v>
      </c>
      <c r="B538" s="160" t="s">
        <v>332</v>
      </c>
      <c r="C538" s="163" t="s">
        <v>392</v>
      </c>
    </row>
    <row r="539" spans="1:3" x14ac:dyDescent="0.25">
      <c r="A539" s="164">
        <v>747</v>
      </c>
      <c r="B539" s="160" t="s">
        <v>331</v>
      </c>
      <c r="C539" s="163" t="s">
        <v>392</v>
      </c>
    </row>
    <row r="540" spans="1:3" x14ac:dyDescent="0.25">
      <c r="A540" s="164">
        <v>748</v>
      </c>
      <c r="B540" s="160" t="s">
        <v>331</v>
      </c>
      <c r="C540" s="163" t="s">
        <v>392</v>
      </c>
    </row>
    <row r="541" spans="1:3" x14ac:dyDescent="0.25">
      <c r="A541" s="164">
        <v>749</v>
      </c>
      <c r="B541" s="160" t="s">
        <v>332</v>
      </c>
      <c r="C541" s="163" t="s">
        <v>392</v>
      </c>
    </row>
    <row r="542" spans="1:3" x14ac:dyDescent="0.25">
      <c r="A542" s="164">
        <v>752</v>
      </c>
      <c r="B542" s="160" t="s">
        <v>331</v>
      </c>
      <c r="C542" s="163" t="s">
        <v>392</v>
      </c>
    </row>
    <row r="543" spans="1:3" x14ac:dyDescent="0.25">
      <c r="A543" s="164">
        <v>753</v>
      </c>
      <c r="B543" s="160" t="s">
        <v>333</v>
      </c>
      <c r="C543" s="163" t="s">
        <v>392</v>
      </c>
    </row>
    <row r="544" spans="1:3" x14ac:dyDescent="0.25">
      <c r="A544" s="164">
        <v>754</v>
      </c>
      <c r="B544" s="160" t="s">
        <v>331</v>
      </c>
      <c r="C544" s="163" t="s">
        <v>392</v>
      </c>
    </row>
    <row r="545" spans="1:3" x14ac:dyDescent="0.25">
      <c r="A545" s="164">
        <v>755</v>
      </c>
      <c r="B545" s="160" t="s">
        <v>333</v>
      </c>
      <c r="C545" s="163" t="s">
        <v>392</v>
      </c>
    </row>
    <row r="546" spans="1:3" x14ac:dyDescent="0.25">
      <c r="A546" s="164">
        <v>756</v>
      </c>
      <c r="B546" s="160" t="s">
        <v>331</v>
      </c>
      <c r="C546" s="163" t="s">
        <v>392</v>
      </c>
    </row>
    <row r="547" spans="1:3" x14ac:dyDescent="0.25">
      <c r="A547" s="164">
        <v>757</v>
      </c>
      <c r="B547" s="160" t="s">
        <v>333</v>
      </c>
      <c r="C547" s="163" t="s">
        <v>392</v>
      </c>
    </row>
    <row r="548" spans="1:3" x14ac:dyDescent="0.25">
      <c r="A548" s="164">
        <v>758</v>
      </c>
      <c r="B548" s="160" t="s">
        <v>331</v>
      </c>
      <c r="C548" s="163" t="s">
        <v>392</v>
      </c>
    </row>
    <row r="549" spans="1:3" x14ac:dyDescent="0.25">
      <c r="A549" s="164">
        <v>759</v>
      </c>
      <c r="B549" s="160" t="s">
        <v>333</v>
      </c>
      <c r="C549" s="163" t="s">
        <v>392</v>
      </c>
    </row>
    <row r="550" spans="1:3" x14ac:dyDescent="0.25">
      <c r="A550" s="164">
        <v>760</v>
      </c>
      <c r="B550" s="160" t="s">
        <v>331</v>
      </c>
      <c r="C550" s="163" t="s">
        <v>392</v>
      </c>
    </row>
    <row r="551" spans="1:3" x14ac:dyDescent="0.25">
      <c r="A551" s="164">
        <v>761</v>
      </c>
      <c r="B551" s="160" t="s">
        <v>333</v>
      </c>
      <c r="C551" s="163" t="s">
        <v>392</v>
      </c>
    </row>
    <row r="552" spans="1:3" x14ac:dyDescent="0.25">
      <c r="A552" s="164">
        <v>762</v>
      </c>
      <c r="B552" s="160" t="s">
        <v>331</v>
      </c>
      <c r="C552" s="163" t="s">
        <v>392</v>
      </c>
    </row>
    <row r="553" spans="1:3" x14ac:dyDescent="0.25">
      <c r="A553" s="164">
        <v>763</v>
      </c>
      <c r="B553" s="160" t="s">
        <v>333</v>
      </c>
      <c r="C553" s="163" t="s">
        <v>392</v>
      </c>
    </row>
    <row r="554" spans="1:3" x14ac:dyDescent="0.25">
      <c r="A554" s="164">
        <v>764</v>
      </c>
      <c r="B554" s="160" t="s">
        <v>331</v>
      </c>
      <c r="C554" s="163" t="s">
        <v>392</v>
      </c>
    </row>
    <row r="555" spans="1:3" x14ac:dyDescent="0.25">
      <c r="A555" s="164">
        <v>765</v>
      </c>
      <c r="B555" s="160" t="s">
        <v>333</v>
      </c>
      <c r="C555" s="163" t="s">
        <v>392</v>
      </c>
    </row>
    <row r="556" spans="1:3" x14ac:dyDescent="0.25">
      <c r="A556" s="164">
        <v>766</v>
      </c>
      <c r="B556" s="160" t="s">
        <v>331</v>
      </c>
      <c r="C556" s="163" t="s">
        <v>392</v>
      </c>
    </row>
    <row r="557" spans="1:3" x14ac:dyDescent="0.25">
      <c r="A557" s="164">
        <v>767</v>
      </c>
      <c r="B557" s="160" t="s">
        <v>333</v>
      </c>
      <c r="C557" s="163" t="s">
        <v>392</v>
      </c>
    </row>
    <row r="558" spans="1:3" x14ac:dyDescent="0.25">
      <c r="A558" s="164">
        <v>768</v>
      </c>
      <c r="B558" s="160" t="s">
        <v>331</v>
      </c>
      <c r="C558" s="163" t="s">
        <v>392</v>
      </c>
    </row>
    <row r="559" spans="1:3" x14ac:dyDescent="0.25">
      <c r="A559" s="164">
        <v>769</v>
      </c>
      <c r="B559" s="160" t="s">
        <v>333</v>
      </c>
      <c r="C559" s="163" t="s">
        <v>392</v>
      </c>
    </row>
    <row r="560" spans="1:3" x14ac:dyDescent="0.25">
      <c r="A560" s="164">
        <v>770</v>
      </c>
      <c r="B560" s="160" t="s">
        <v>334</v>
      </c>
      <c r="C560" s="163" t="s">
        <v>392</v>
      </c>
    </row>
    <row r="561" spans="1:3" x14ac:dyDescent="0.25">
      <c r="A561" s="164">
        <v>775</v>
      </c>
      <c r="B561" s="160" t="s">
        <v>335</v>
      </c>
      <c r="C561" s="163" t="s">
        <v>392</v>
      </c>
    </row>
    <row r="562" spans="1:3" x14ac:dyDescent="0.25">
      <c r="A562" s="164">
        <v>776</v>
      </c>
      <c r="B562" s="160" t="s">
        <v>335</v>
      </c>
      <c r="C562" s="163" t="s">
        <v>392</v>
      </c>
    </row>
    <row r="563" spans="1:3" x14ac:dyDescent="0.25">
      <c r="A563" s="164">
        <v>781</v>
      </c>
      <c r="B563" s="160" t="s">
        <v>331</v>
      </c>
      <c r="C563" s="163" t="s">
        <v>393</v>
      </c>
    </row>
    <row r="564" spans="1:3" x14ac:dyDescent="0.25">
      <c r="A564" s="164">
        <v>782</v>
      </c>
      <c r="B564" s="160" t="s">
        <v>331</v>
      </c>
      <c r="C564" s="163" t="s">
        <v>392</v>
      </c>
    </row>
    <row r="565" spans="1:3" x14ac:dyDescent="0.25">
      <c r="A565" s="164">
        <v>783</v>
      </c>
      <c r="B565" s="160" t="s">
        <v>331</v>
      </c>
      <c r="C565" s="163" t="s">
        <v>392</v>
      </c>
    </row>
    <row r="566" spans="1:3" x14ac:dyDescent="0.25">
      <c r="A566" s="164">
        <v>784</v>
      </c>
      <c r="B566" s="160" t="s">
        <v>331</v>
      </c>
      <c r="C566" s="163" t="s">
        <v>392</v>
      </c>
    </row>
    <row r="567" spans="1:3" x14ac:dyDescent="0.25">
      <c r="A567" s="164">
        <v>785</v>
      </c>
      <c r="B567" s="160" t="s">
        <v>331</v>
      </c>
      <c r="C567" s="163" t="s">
        <v>392</v>
      </c>
    </row>
    <row r="568" spans="1:3" x14ac:dyDescent="0.25">
      <c r="A568" s="164">
        <v>786</v>
      </c>
      <c r="B568" s="160" t="s">
        <v>331</v>
      </c>
      <c r="C568" s="163" t="s">
        <v>392</v>
      </c>
    </row>
    <row r="569" spans="1:3" x14ac:dyDescent="0.25">
      <c r="A569" s="164">
        <v>787</v>
      </c>
      <c r="B569" s="160" t="s">
        <v>336</v>
      </c>
      <c r="C569" s="163" t="s">
        <v>392</v>
      </c>
    </row>
    <row r="570" spans="1:3" x14ac:dyDescent="0.25">
      <c r="A570" s="164">
        <v>788</v>
      </c>
      <c r="B570" s="160" t="s">
        <v>337</v>
      </c>
      <c r="C570" s="163" t="s">
        <v>392</v>
      </c>
    </row>
    <row r="571" spans="1:3" x14ac:dyDescent="0.25">
      <c r="A571" s="164">
        <v>789</v>
      </c>
      <c r="B571" s="160" t="s">
        <v>338</v>
      </c>
      <c r="C571" s="163" t="s">
        <v>392</v>
      </c>
    </row>
    <row r="572" spans="1:3" x14ac:dyDescent="0.25">
      <c r="A572" s="164">
        <v>790</v>
      </c>
      <c r="B572" s="160" t="s">
        <v>339</v>
      </c>
      <c r="C572" s="163" t="s">
        <v>392</v>
      </c>
    </row>
    <row r="573" spans="1:3" x14ac:dyDescent="0.25">
      <c r="A573" s="164">
        <v>791</v>
      </c>
      <c r="B573" s="160" t="s">
        <v>340</v>
      </c>
      <c r="C573" s="163" t="s">
        <v>392</v>
      </c>
    </row>
    <row r="574" spans="1:3" x14ac:dyDescent="0.25">
      <c r="A574" s="164">
        <v>792</v>
      </c>
      <c r="B574" s="160" t="s">
        <v>341</v>
      </c>
      <c r="C574" s="163" t="s">
        <v>392</v>
      </c>
    </row>
    <row r="575" spans="1:3" x14ac:dyDescent="0.25">
      <c r="A575" s="164">
        <v>793</v>
      </c>
      <c r="B575" s="160" t="s">
        <v>331</v>
      </c>
      <c r="C575" s="163" t="s">
        <v>392</v>
      </c>
    </row>
    <row r="576" spans="1:3" x14ac:dyDescent="0.25">
      <c r="A576" s="164">
        <v>794</v>
      </c>
      <c r="B576" s="160" t="s">
        <v>332</v>
      </c>
      <c r="C576" s="163" t="s">
        <v>392</v>
      </c>
    </row>
    <row r="577" spans="1:3" x14ac:dyDescent="0.25">
      <c r="A577" s="164">
        <v>801</v>
      </c>
      <c r="B577" s="160" t="s">
        <v>260</v>
      </c>
      <c r="C577" s="163" t="s">
        <v>392</v>
      </c>
    </row>
    <row r="578" spans="1:3" x14ac:dyDescent="0.25">
      <c r="A578" s="164">
        <v>802</v>
      </c>
      <c r="B578" s="160" t="s">
        <v>342</v>
      </c>
      <c r="C578" s="163" t="s">
        <v>392</v>
      </c>
    </row>
    <row r="579" spans="1:3" x14ac:dyDescent="0.25">
      <c r="A579" s="164">
        <v>803</v>
      </c>
      <c r="B579" s="160" t="s">
        <v>343</v>
      </c>
      <c r="C579" s="163" t="s">
        <v>393</v>
      </c>
    </row>
    <row r="580" spans="1:3" x14ac:dyDescent="0.25">
      <c r="A580" s="164">
        <v>804</v>
      </c>
      <c r="B580" s="160" t="s">
        <v>342</v>
      </c>
      <c r="C580" s="163" t="s">
        <v>392</v>
      </c>
    </row>
    <row r="581" spans="1:3" x14ac:dyDescent="0.25">
      <c r="A581" s="164">
        <v>805</v>
      </c>
      <c r="B581" s="160" t="s">
        <v>343</v>
      </c>
      <c r="C581" s="163" t="s">
        <v>393</v>
      </c>
    </row>
    <row r="582" spans="1:3" x14ac:dyDescent="0.25">
      <c r="A582" s="164">
        <v>806</v>
      </c>
      <c r="B582" s="160" t="s">
        <v>342</v>
      </c>
      <c r="C582" s="163" t="s">
        <v>392</v>
      </c>
    </row>
    <row r="583" spans="1:3" x14ac:dyDescent="0.25">
      <c r="A583" s="164">
        <v>807</v>
      </c>
      <c r="B583" s="160" t="s">
        <v>343</v>
      </c>
      <c r="C583" s="163" t="s">
        <v>393</v>
      </c>
    </row>
    <row r="584" spans="1:3" x14ac:dyDescent="0.25">
      <c r="A584" s="164">
        <v>808</v>
      </c>
      <c r="B584" s="160" t="s">
        <v>342</v>
      </c>
      <c r="C584" s="163" t="s">
        <v>392</v>
      </c>
    </row>
    <row r="585" spans="1:3" x14ac:dyDescent="0.25">
      <c r="A585" s="164">
        <v>809</v>
      </c>
      <c r="B585" s="160" t="s">
        <v>343</v>
      </c>
      <c r="C585" s="163" t="s">
        <v>393</v>
      </c>
    </row>
    <row r="586" spans="1:3" x14ac:dyDescent="0.25">
      <c r="A586" s="164">
        <v>810</v>
      </c>
      <c r="B586" s="160" t="s">
        <v>342</v>
      </c>
      <c r="C586" s="163" t="s">
        <v>392</v>
      </c>
    </row>
    <row r="587" spans="1:3" x14ac:dyDescent="0.25">
      <c r="A587" s="164">
        <v>811</v>
      </c>
      <c r="B587" s="160" t="s">
        <v>343</v>
      </c>
      <c r="C587" s="163" t="s">
        <v>393</v>
      </c>
    </row>
    <row r="588" spans="1:3" x14ac:dyDescent="0.25">
      <c r="A588" s="164">
        <v>812</v>
      </c>
      <c r="B588" s="160" t="s">
        <v>342</v>
      </c>
      <c r="C588" s="163" t="s">
        <v>392</v>
      </c>
    </row>
    <row r="589" spans="1:3" x14ac:dyDescent="0.25">
      <c r="A589" s="164">
        <v>813</v>
      </c>
      <c r="B589" s="160" t="s">
        <v>343</v>
      </c>
      <c r="C589" s="163" t="s">
        <v>393</v>
      </c>
    </row>
    <row r="590" spans="1:3" x14ac:dyDescent="0.25">
      <c r="A590" s="164">
        <v>814</v>
      </c>
      <c r="B590" s="160" t="s">
        <v>342</v>
      </c>
      <c r="C590" s="163" t="s">
        <v>392</v>
      </c>
    </row>
    <row r="591" spans="1:3" x14ac:dyDescent="0.25">
      <c r="A591" s="164">
        <v>815</v>
      </c>
      <c r="B591" s="160" t="s">
        <v>343</v>
      </c>
      <c r="C591" s="163" t="s">
        <v>393</v>
      </c>
    </row>
    <row r="592" spans="1:3" x14ac:dyDescent="0.25">
      <c r="A592" s="164">
        <v>816</v>
      </c>
      <c r="B592" s="160" t="s">
        <v>342</v>
      </c>
      <c r="C592" s="163" t="s">
        <v>392</v>
      </c>
    </row>
    <row r="593" spans="1:3" x14ac:dyDescent="0.25">
      <c r="A593" s="164">
        <v>817</v>
      </c>
      <c r="B593" s="160" t="s">
        <v>343</v>
      </c>
      <c r="C593" s="163" t="s">
        <v>393</v>
      </c>
    </row>
    <row r="594" spans="1:3" x14ac:dyDescent="0.25">
      <c r="A594" s="164">
        <v>818</v>
      </c>
      <c r="B594" s="160" t="s">
        <v>342</v>
      </c>
      <c r="C594" s="163" t="s">
        <v>392</v>
      </c>
    </row>
    <row r="595" spans="1:3" x14ac:dyDescent="0.25">
      <c r="A595" s="164">
        <v>819</v>
      </c>
      <c r="B595" s="160" t="s">
        <v>343</v>
      </c>
      <c r="C595" s="163" t="s">
        <v>393</v>
      </c>
    </row>
    <row r="596" spans="1:3" x14ac:dyDescent="0.25">
      <c r="A596" s="164">
        <v>820</v>
      </c>
      <c r="B596" s="160" t="s">
        <v>342</v>
      </c>
      <c r="C596" s="163" t="s">
        <v>392</v>
      </c>
    </row>
    <row r="597" spans="1:3" x14ac:dyDescent="0.25">
      <c r="A597" s="164">
        <v>821</v>
      </c>
      <c r="B597" s="160" t="s">
        <v>343</v>
      </c>
      <c r="C597" s="163" t="s">
        <v>393</v>
      </c>
    </row>
    <row r="598" spans="1:3" x14ac:dyDescent="0.25">
      <c r="A598" s="164">
        <v>822</v>
      </c>
      <c r="B598" s="160" t="s">
        <v>342</v>
      </c>
      <c r="C598" s="163" t="s">
        <v>392</v>
      </c>
    </row>
    <row r="599" spans="1:3" x14ac:dyDescent="0.25">
      <c r="A599" s="164">
        <v>823</v>
      </c>
      <c r="B599" s="160" t="s">
        <v>343</v>
      </c>
      <c r="C599" s="163" t="s">
        <v>393</v>
      </c>
    </row>
    <row r="600" spans="1:3" x14ac:dyDescent="0.25">
      <c r="A600" s="164">
        <v>824</v>
      </c>
      <c r="B600" s="160" t="s">
        <v>342</v>
      </c>
      <c r="C600" s="163" t="s">
        <v>392</v>
      </c>
    </row>
    <row r="601" spans="1:3" x14ac:dyDescent="0.25">
      <c r="A601" s="164">
        <v>825</v>
      </c>
      <c r="B601" s="160" t="s">
        <v>343</v>
      </c>
      <c r="C601" s="163" t="s">
        <v>393</v>
      </c>
    </row>
    <row r="602" spans="1:3" x14ac:dyDescent="0.25">
      <c r="A602" s="164">
        <v>826</v>
      </c>
      <c r="B602" s="160" t="s">
        <v>342</v>
      </c>
      <c r="C602" s="163" t="s">
        <v>392</v>
      </c>
    </row>
    <row r="603" spans="1:3" x14ac:dyDescent="0.25">
      <c r="A603" s="164">
        <v>827</v>
      </c>
      <c r="B603" s="160" t="s">
        <v>343</v>
      </c>
      <c r="C603" s="163" t="s">
        <v>393</v>
      </c>
    </row>
    <row r="604" spans="1:3" x14ac:dyDescent="0.25">
      <c r="A604" s="164">
        <v>828</v>
      </c>
      <c r="B604" s="160" t="s">
        <v>342</v>
      </c>
      <c r="C604" s="163" t="s">
        <v>392</v>
      </c>
    </row>
    <row r="605" spans="1:3" x14ac:dyDescent="0.25">
      <c r="A605" s="164">
        <v>829</v>
      </c>
      <c r="B605" s="160" t="s">
        <v>343</v>
      </c>
      <c r="C605" s="163" t="s">
        <v>393</v>
      </c>
    </row>
    <row r="606" spans="1:3" x14ac:dyDescent="0.25">
      <c r="A606" s="164">
        <v>830</v>
      </c>
      <c r="B606" s="160" t="s">
        <v>342</v>
      </c>
      <c r="C606" s="163" t="s">
        <v>392</v>
      </c>
    </row>
    <row r="607" spans="1:3" x14ac:dyDescent="0.25">
      <c r="A607" s="164">
        <v>831</v>
      </c>
      <c r="B607" s="160" t="s">
        <v>343</v>
      </c>
      <c r="C607" s="163" t="s">
        <v>393</v>
      </c>
    </row>
    <row r="608" spans="1:3" x14ac:dyDescent="0.25">
      <c r="A608" s="164">
        <v>832</v>
      </c>
      <c r="B608" s="160" t="s">
        <v>342</v>
      </c>
      <c r="C608" s="163" t="s">
        <v>392</v>
      </c>
    </row>
    <row r="609" spans="1:3" x14ac:dyDescent="0.25">
      <c r="A609" s="164">
        <v>833</v>
      </c>
      <c r="B609" s="160" t="s">
        <v>343</v>
      </c>
      <c r="C609" s="163" t="s">
        <v>393</v>
      </c>
    </row>
    <row r="610" spans="1:3" x14ac:dyDescent="0.25">
      <c r="A610" s="164">
        <v>834</v>
      </c>
      <c r="B610" s="160" t="s">
        <v>342</v>
      </c>
      <c r="C610" s="163" t="s">
        <v>392</v>
      </c>
    </row>
    <row r="611" spans="1:3" x14ac:dyDescent="0.25">
      <c r="A611" s="164">
        <v>835</v>
      </c>
      <c r="B611" s="160" t="s">
        <v>343</v>
      </c>
      <c r="C611" s="163" t="s">
        <v>393</v>
      </c>
    </row>
    <row r="612" spans="1:3" x14ac:dyDescent="0.25">
      <c r="A612" s="164">
        <v>836</v>
      </c>
      <c r="B612" s="160" t="s">
        <v>342</v>
      </c>
      <c r="C612" s="163" t="s">
        <v>392</v>
      </c>
    </row>
    <row r="613" spans="1:3" x14ac:dyDescent="0.25">
      <c r="A613" s="164">
        <v>837</v>
      </c>
      <c r="B613" s="160" t="s">
        <v>343</v>
      </c>
      <c r="C613" s="163" t="s">
        <v>393</v>
      </c>
    </row>
    <row r="614" spans="1:3" x14ac:dyDescent="0.25">
      <c r="A614" s="164">
        <v>838</v>
      </c>
      <c r="B614" s="160" t="s">
        <v>342</v>
      </c>
      <c r="C614" s="163" t="s">
        <v>392</v>
      </c>
    </row>
    <row r="615" spans="1:3" x14ac:dyDescent="0.25">
      <c r="A615" s="164">
        <v>839</v>
      </c>
      <c r="B615" s="160" t="s">
        <v>343</v>
      </c>
      <c r="C615" s="163" t="s">
        <v>393</v>
      </c>
    </row>
    <row r="616" spans="1:3" x14ac:dyDescent="0.25">
      <c r="A616" s="164">
        <v>840</v>
      </c>
      <c r="B616" s="160" t="s">
        <v>342</v>
      </c>
      <c r="C616" s="163" t="s">
        <v>392</v>
      </c>
    </row>
    <row r="617" spans="1:3" x14ac:dyDescent="0.25">
      <c r="A617" s="164">
        <v>841</v>
      </c>
      <c r="B617" s="160" t="s">
        <v>343</v>
      </c>
      <c r="C617" s="163" t="s">
        <v>393</v>
      </c>
    </row>
    <row r="618" spans="1:3" x14ac:dyDescent="0.25">
      <c r="A618" s="164">
        <v>842</v>
      </c>
      <c r="B618" s="160" t="s">
        <v>342</v>
      </c>
      <c r="C618" s="163" t="s">
        <v>392</v>
      </c>
    </row>
    <row r="619" spans="1:3" x14ac:dyDescent="0.25">
      <c r="A619" s="164">
        <v>843</v>
      </c>
      <c r="B619" s="160" t="s">
        <v>343</v>
      </c>
      <c r="C619" s="163" t="s">
        <v>393</v>
      </c>
    </row>
    <row r="620" spans="1:3" x14ac:dyDescent="0.25">
      <c r="A620" s="164">
        <v>844</v>
      </c>
      <c r="B620" s="160" t="s">
        <v>342</v>
      </c>
      <c r="C620" s="163" t="s">
        <v>392</v>
      </c>
    </row>
    <row r="621" spans="1:3" x14ac:dyDescent="0.25">
      <c r="A621" s="164">
        <v>845</v>
      </c>
      <c r="B621" s="160" t="s">
        <v>343</v>
      </c>
      <c r="C621" s="163" t="s">
        <v>393</v>
      </c>
    </row>
    <row r="622" spans="1:3" x14ac:dyDescent="0.25">
      <c r="A622" s="164">
        <v>846</v>
      </c>
      <c r="B622" s="160" t="s">
        <v>342</v>
      </c>
      <c r="C622" s="163" t="s">
        <v>392</v>
      </c>
    </row>
    <row r="623" spans="1:3" x14ac:dyDescent="0.25">
      <c r="A623" s="164">
        <v>847</v>
      </c>
      <c r="B623" s="160" t="s">
        <v>343</v>
      </c>
      <c r="C623" s="163" t="s">
        <v>393</v>
      </c>
    </row>
    <row r="624" spans="1:3" x14ac:dyDescent="0.25">
      <c r="A624" s="164">
        <v>848</v>
      </c>
      <c r="B624" s="160" t="s">
        <v>342</v>
      </c>
      <c r="C624" s="163" t="s">
        <v>392</v>
      </c>
    </row>
    <row r="625" spans="1:3" x14ac:dyDescent="0.25">
      <c r="A625" s="164">
        <v>849</v>
      </c>
      <c r="B625" s="160" t="s">
        <v>343</v>
      </c>
      <c r="C625" s="163" t="s">
        <v>393</v>
      </c>
    </row>
    <row r="626" spans="1:3" x14ac:dyDescent="0.25">
      <c r="A626" s="164">
        <v>850</v>
      </c>
      <c r="B626" s="160" t="s">
        <v>343</v>
      </c>
      <c r="C626" s="163" t="s">
        <v>393</v>
      </c>
    </row>
    <row r="627" spans="1:3" x14ac:dyDescent="0.25">
      <c r="A627" s="164">
        <v>851</v>
      </c>
      <c r="B627" s="160" t="s">
        <v>343</v>
      </c>
      <c r="C627" s="163" t="s">
        <v>393</v>
      </c>
    </row>
    <row r="628" spans="1:3" x14ac:dyDescent="0.25">
      <c r="A628" s="164">
        <v>852</v>
      </c>
      <c r="B628" s="160" t="s">
        <v>342</v>
      </c>
      <c r="C628" s="163" t="s">
        <v>392</v>
      </c>
    </row>
    <row r="629" spans="1:3" x14ac:dyDescent="0.25">
      <c r="A629" s="164">
        <v>853</v>
      </c>
      <c r="B629" s="160" t="s">
        <v>342</v>
      </c>
      <c r="C629" s="163" t="s">
        <v>392</v>
      </c>
    </row>
    <row r="630" spans="1:3" x14ac:dyDescent="0.25">
      <c r="A630" s="164">
        <v>854</v>
      </c>
      <c r="B630" s="160" t="s">
        <v>342</v>
      </c>
      <c r="C630" s="163" t="s">
        <v>392</v>
      </c>
    </row>
    <row r="631" spans="1:3" x14ac:dyDescent="0.25">
      <c r="A631" s="164">
        <v>855</v>
      </c>
      <c r="B631" s="160" t="s">
        <v>342</v>
      </c>
      <c r="C631" s="163" t="s">
        <v>392</v>
      </c>
    </row>
    <row r="632" spans="1:3" x14ac:dyDescent="0.25">
      <c r="A632" s="164">
        <v>856</v>
      </c>
      <c r="B632" s="160" t="s">
        <v>342</v>
      </c>
      <c r="C632" s="163" t="s">
        <v>392</v>
      </c>
    </row>
    <row r="633" spans="1:3" x14ac:dyDescent="0.25">
      <c r="A633" s="164">
        <v>857</v>
      </c>
      <c r="B633" s="160" t="s">
        <v>342</v>
      </c>
      <c r="C633" s="163" t="s">
        <v>392</v>
      </c>
    </row>
    <row r="634" spans="1:3" x14ac:dyDescent="0.25">
      <c r="A634" s="164">
        <v>858</v>
      </c>
      <c r="B634" s="160" t="s">
        <v>342</v>
      </c>
      <c r="C634" s="163" t="s">
        <v>392</v>
      </c>
    </row>
    <row r="635" spans="1:3" x14ac:dyDescent="0.25">
      <c r="A635" s="164">
        <v>859</v>
      </c>
      <c r="B635" s="160" t="s">
        <v>342</v>
      </c>
      <c r="C635" s="163" t="s">
        <v>392</v>
      </c>
    </row>
    <row r="636" spans="1:3" x14ac:dyDescent="0.25">
      <c r="A636" s="164">
        <v>860</v>
      </c>
      <c r="B636" s="160" t="s">
        <v>342</v>
      </c>
      <c r="C636" s="163" t="s">
        <v>392</v>
      </c>
    </row>
    <row r="637" spans="1:3" x14ac:dyDescent="0.25">
      <c r="A637" s="164">
        <v>861</v>
      </c>
      <c r="B637" s="160" t="s">
        <v>342</v>
      </c>
      <c r="C637" s="163" t="s">
        <v>392</v>
      </c>
    </row>
    <row r="638" spans="1:3" x14ac:dyDescent="0.25">
      <c r="A638" s="164">
        <v>862</v>
      </c>
      <c r="B638" s="160" t="s">
        <v>342</v>
      </c>
      <c r="C638" s="163" t="s">
        <v>392</v>
      </c>
    </row>
    <row r="639" spans="1:3" x14ac:dyDescent="0.25">
      <c r="A639" s="164">
        <v>863</v>
      </c>
      <c r="B639" s="160" t="s">
        <v>342</v>
      </c>
      <c r="C639" s="163" t="s">
        <v>392</v>
      </c>
    </row>
    <row r="640" spans="1:3" x14ac:dyDescent="0.25">
      <c r="A640" s="164">
        <v>864</v>
      </c>
      <c r="B640" s="160" t="s">
        <v>342</v>
      </c>
      <c r="C640" s="163" t="s">
        <v>392</v>
      </c>
    </row>
    <row r="641" spans="1:3" x14ac:dyDescent="0.25">
      <c r="A641" s="164">
        <v>865</v>
      </c>
      <c r="B641" s="160" t="s">
        <v>342</v>
      </c>
      <c r="C641" s="163" t="s">
        <v>392</v>
      </c>
    </row>
    <row r="642" spans="1:3" x14ac:dyDescent="0.25">
      <c r="A642" s="164">
        <v>866</v>
      </c>
      <c r="B642" s="160" t="s">
        <v>343</v>
      </c>
      <c r="C642" s="163" t="s">
        <v>393</v>
      </c>
    </row>
    <row r="643" spans="1:3" x14ac:dyDescent="0.25">
      <c r="A643" s="164">
        <v>867</v>
      </c>
      <c r="B643" s="160" t="s">
        <v>342</v>
      </c>
      <c r="C643" s="163" t="s">
        <v>392</v>
      </c>
    </row>
    <row r="644" spans="1:3" x14ac:dyDescent="0.25">
      <c r="A644" s="164">
        <v>868</v>
      </c>
      <c r="B644" s="160" t="s">
        <v>343</v>
      </c>
      <c r="C644" s="163" t="s">
        <v>393</v>
      </c>
    </row>
    <row r="645" spans="1:3" x14ac:dyDescent="0.25">
      <c r="A645" s="164">
        <v>869</v>
      </c>
      <c r="B645" s="160" t="s">
        <v>342</v>
      </c>
      <c r="C645" s="163" t="s">
        <v>392</v>
      </c>
    </row>
    <row r="646" spans="1:3" x14ac:dyDescent="0.25">
      <c r="A646" s="164">
        <v>870</v>
      </c>
      <c r="B646" s="160" t="s">
        <v>343</v>
      </c>
      <c r="C646" s="163" t="s">
        <v>393</v>
      </c>
    </row>
    <row r="647" spans="1:3" x14ac:dyDescent="0.25">
      <c r="A647" s="164">
        <v>871</v>
      </c>
      <c r="B647" s="160" t="s">
        <v>342</v>
      </c>
      <c r="C647" s="163" t="s">
        <v>392</v>
      </c>
    </row>
    <row r="648" spans="1:3" x14ac:dyDescent="0.25">
      <c r="A648" s="164">
        <v>872</v>
      </c>
      <c r="B648" s="160" t="s">
        <v>343</v>
      </c>
      <c r="C648" s="163" t="s">
        <v>393</v>
      </c>
    </row>
    <row r="649" spans="1:3" x14ac:dyDescent="0.25">
      <c r="A649" s="164">
        <v>873</v>
      </c>
      <c r="B649" s="160" t="s">
        <v>342</v>
      </c>
      <c r="C649" s="163" t="s">
        <v>392</v>
      </c>
    </row>
    <row r="650" spans="1:3" x14ac:dyDescent="0.25">
      <c r="A650" s="164">
        <v>874</v>
      </c>
      <c r="B650" s="160" t="s">
        <v>343</v>
      </c>
      <c r="C650" s="163" t="s">
        <v>393</v>
      </c>
    </row>
    <row r="651" spans="1:3" x14ac:dyDescent="0.25">
      <c r="A651" s="164">
        <v>875</v>
      </c>
      <c r="B651" s="160" t="s">
        <v>342</v>
      </c>
      <c r="C651" s="163" t="s">
        <v>392</v>
      </c>
    </row>
    <row r="652" spans="1:3" x14ac:dyDescent="0.25">
      <c r="A652" s="164">
        <v>876</v>
      </c>
      <c r="B652" s="160" t="s">
        <v>343</v>
      </c>
      <c r="C652" s="163" t="s">
        <v>393</v>
      </c>
    </row>
    <row r="653" spans="1:3" x14ac:dyDescent="0.25">
      <c r="A653" s="164">
        <v>877</v>
      </c>
      <c r="B653" s="160" t="s">
        <v>342</v>
      </c>
      <c r="C653" s="163" t="s">
        <v>392</v>
      </c>
    </row>
    <row r="654" spans="1:3" x14ac:dyDescent="0.25">
      <c r="A654" s="164">
        <v>878</v>
      </c>
      <c r="B654" s="160" t="s">
        <v>343</v>
      </c>
      <c r="C654" s="163" t="s">
        <v>393</v>
      </c>
    </row>
    <row r="655" spans="1:3" x14ac:dyDescent="0.25">
      <c r="A655" s="164">
        <v>879</v>
      </c>
      <c r="B655" s="160" t="s">
        <v>342</v>
      </c>
      <c r="C655" s="163" t="s">
        <v>392</v>
      </c>
    </row>
    <row r="656" spans="1:3" x14ac:dyDescent="0.25">
      <c r="A656" s="164">
        <v>880</v>
      </c>
      <c r="B656" s="160" t="s">
        <v>343</v>
      </c>
      <c r="C656" s="163" t="s">
        <v>393</v>
      </c>
    </row>
    <row r="657" spans="1:3" x14ac:dyDescent="0.25">
      <c r="A657" s="164">
        <v>881</v>
      </c>
      <c r="B657" s="160" t="s">
        <v>342</v>
      </c>
      <c r="C657" s="163" t="s">
        <v>392</v>
      </c>
    </row>
    <row r="658" spans="1:3" x14ac:dyDescent="0.25">
      <c r="A658" s="164">
        <v>882</v>
      </c>
      <c r="B658" s="160" t="s">
        <v>343</v>
      </c>
      <c r="C658" s="163" t="s">
        <v>393</v>
      </c>
    </row>
    <row r="659" spans="1:3" x14ac:dyDescent="0.25">
      <c r="A659" s="164">
        <v>883</v>
      </c>
      <c r="B659" s="160" t="s">
        <v>342</v>
      </c>
      <c r="C659" s="163" t="s">
        <v>392</v>
      </c>
    </row>
    <row r="660" spans="1:3" x14ac:dyDescent="0.25">
      <c r="A660" s="164">
        <v>884</v>
      </c>
      <c r="B660" s="160" t="s">
        <v>343</v>
      </c>
      <c r="C660" s="163" t="s">
        <v>393</v>
      </c>
    </row>
    <row r="661" spans="1:3" x14ac:dyDescent="0.25">
      <c r="A661" s="164">
        <v>885</v>
      </c>
      <c r="B661" s="160" t="s">
        <v>342</v>
      </c>
      <c r="C661" s="163" t="s">
        <v>392</v>
      </c>
    </row>
    <row r="662" spans="1:3" x14ac:dyDescent="0.25">
      <c r="A662" s="164">
        <v>886</v>
      </c>
      <c r="B662" s="160" t="s">
        <v>343</v>
      </c>
      <c r="C662" s="163" t="s">
        <v>393</v>
      </c>
    </row>
    <row r="663" spans="1:3" x14ac:dyDescent="0.25">
      <c r="A663" s="164">
        <v>887</v>
      </c>
      <c r="B663" s="160" t="s">
        <v>342</v>
      </c>
      <c r="C663" s="163" t="s">
        <v>392</v>
      </c>
    </row>
    <row r="664" spans="1:3" x14ac:dyDescent="0.25">
      <c r="A664" s="164">
        <v>888</v>
      </c>
      <c r="B664" s="160" t="s">
        <v>343</v>
      </c>
      <c r="C664" s="163" t="s">
        <v>393</v>
      </c>
    </row>
    <row r="665" spans="1:3" x14ac:dyDescent="0.25">
      <c r="A665" s="164">
        <v>889</v>
      </c>
      <c r="B665" s="160" t="s">
        <v>342</v>
      </c>
      <c r="C665" s="163" t="s">
        <v>392</v>
      </c>
    </row>
    <row r="666" spans="1:3" x14ac:dyDescent="0.25">
      <c r="A666" s="164">
        <v>890</v>
      </c>
      <c r="B666" s="160" t="s">
        <v>343</v>
      </c>
      <c r="C666" s="163" t="s">
        <v>393</v>
      </c>
    </row>
    <row r="667" spans="1:3" x14ac:dyDescent="0.25">
      <c r="A667" s="164">
        <v>891</v>
      </c>
      <c r="B667" s="160" t="s">
        <v>343</v>
      </c>
      <c r="C667" s="163" t="s">
        <v>393</v>
      </c>
    </row>
    <row r="668" spans="1:3" x14ac:dyDescent="0.25">
      <c r="A668" s="164">
        <v>892</v>
      </c>
      <c r="B668" s="160" t="s">
        <v>343</v>
      </c>
      <c r="C668" s="163" t="s">
        <v>393</v>
      </c>
    </row>
    <row r="669" spans="1:3" x14ac:dyDescent="0.25">
      <c r="A669" s="164">
        <v>893</v>
      </c>
      <c r="B669" s="160" t="s">
        <v>343</v>
      </c>
      <c r="C669" s="163" t="s">
        <v>393</v>
      </c>
    </row>
    <row r="670" spans="1:3" x14ac:dyDescent="0.25">
      <c r="A670" s="164">
        <v>894</v>
      </c>
      <c r="B670" s="160" t="s">
        <v>301</v>
      </c>
      <c r="C670" s="163" t="s">
        <v>393</v>
      </c>
    </row>
    <row r="671" spans="1:3" x14ac:dyDescent="0.25">
      <c r="A671" s="164">
        <v>895</v>
      </c>
      <c r="B671" s="160" t="s">
        <v>301</v>
      </c>
      <c r="C671" s="163" t="s">
        <v>393</v>
      </c>
    </row>
    <row r="672" spans="1:3" x14ac:dyDescent="0.25">
      <c r="A672" s="164">
        <v>896</v>
      </c>
      <c r="B672" s="160" t="s">
        <v>301</v>
      </c>
      <c r="C672" s="163" t="s">
        <v>393</v>
      </c>
    </row>
    <row r="673" spans="1:3" x14ac:dyDescent="0.25">
      <c r="A673" s="164">
        <v>897</v>
      </c>
      <c r="B673" s="160" t="s">
        <v>343</v>
      </c>
      <c r="C673" s="163" t="s">
        <v>393</v>
      </c>
    </row>
    <row r="674" spans="1:3" x14ac:dyDescent="0.25">
      <c r="A674" s="164">
        <v>898</v>
      </c>
      <c r="B674" s="160" t="s">
        <v>343</v>
      </c>
      <c r="C674" s="163" t="s">
        <v>393</v>
      </c>
    </row>
    <row r="675" spans="1:3" x14ac:dyDescent="0.25">
      <c r="A675" s="164">
        <v>899</v>
      </c>
      <c r="B675" s="160" t="s">
        <v>344</v>
      </c>
      <c r="C675" s="163" t="s">
        <v>393</v>
      </c>
    </row>
    <row r="676" spans="1:3" x14ac:dyDescent="0.25">
      <c r="A676" s="164">
        <v>900</v>
      </c>
      <c r="B676" s="160" t="s">
        <v>344</v>
      </c>
      <c r="C676" s="163" t="s">
        <v>393</v>
      </c>
    </row>
    <row r="677" spans="1:3" x14ac:dyDescent="0.25">
      <c r="A677" s="164">
        <v>901</v>
      </c>
      <c r="B677" s="160" t="s">
        <v>344</v>
      </c>
      <c r="C677" s="163" t="s">
        <v>393</v>
      </c>
    </row>
    <row r="678" spans="1:3" x14ac:dyDescent="0.25">
      <c r="A678" s="164">
        <v>902</v>
      </c>
      <c r="B678" s="160" t="s">
        <v>344</v>
      </c>
      <c r="C678" s="163" t="s">
        <v>393</v>
      </c>
    </row>
    <row r="679" spans="1:3" x14ac:dyDescent="0.25">
      <c r="A679" s="164">
        <v>903</v>
      </c>
      <c r="B679" s="160" t="s">
        <v>344</v>
      </c>
      <c r="C679" s="163" t="s">
        <v>393</v>
      </c>
    </row>
    <row r="680" spans="1:3" x14ac:dyDescent="0.25">
      <c r="A680" s="164">
        <v>904</v>
      </c>
      <c r="B680" s="160" t="s">
        <v>345</v>
      </c>
      <c r="C680" s="163" t="s">
        <v>393</v>
      </c>
    </row>
    <row r="681" spans="1:3" x14ac:dyDescent="0.25">
      <c r="A681" s="164">
        <v>905</v>
      </c>
      <c r="B681" s="160" t="s">
        <v>345</v>
      </c>
      <c r="C681" s="163" t="s">
        <v>393</v>
      </c>
    </row>
    <row r="682" spans="1:3" x14ac:dyDescent="0.25">
      <c r="A682" s="164">
        <v>906</v>
      </c>
      <c r="B682" s="160" t="s">
        <v>345</v>
      </c>
      <c r="C682" s="163" t="s">
        <v>393</v>
      </c>
    </row>
    <row r="683" spans="1:3" x14ac:dyDescent="0.25">
      <c r="A683" s="164">
        <v>907</v>
      </c>
      <c r="B683" s="160" t="s">
        <v>346</v>
      </c>
      <c r="C683" s="163" t="s">
        <v>393</v>
      </c>
    </row>
    <row r="684" spans="1:3" x14ac:dyDescent="0.25">
      <c r="A684" s="164">
        <v>908</v>
      </c>
      <c r="B684" s="160" t="s">
        <v>346</v>
      </c>
      <c r="C684" s="163" t="s">
        <v>393</v>
      </c>
    </row>
    <row r="685" spans="1:3" x14ac:dyDescent="0.25">
      <c r="A685" s="164">
        <v>909</v>
      </c>
      <c r="B685" s="160" t="s">
        <v>346</v>
      </c>
      <c r="C685" s="163" t="s">
        <v>393</v>
      </c>
    </row>
    <row r="686" spans="1:3" x14ac:dyDescent="0.25">
      <c r="A686" s="164">
        <v>910</v>
      </c>
      <c r="B686" s="160" t="s">
        <v>346</v>
      </c>
      <c r="C686" s="163" t="s">
        <v>393</v>
      </c>
    </row>
    <row r="687" spans="1:3" x14ac:dyDescent="0.25">
      <c r="A687" s="164">
        <v>911</v>
      </c>
      <c r="B687" s="160" t="s">
        <v>346</v>
      </c>
      <c r="C687" s="163" t="s">
        <v>393</v>
      </c>
    </row>
    <row r="688" spans="1:3" x14ac:dyDescent="0.25">
      <c r="A688" s="164">
        <v>912</v>
      </c>
      <c r="B688" s="160" t="s">
        <v>346</v>
      </c>
      <c r="C688" s="163" t="s">
        <v>393</v>
      </c>
    </row>
    <row r="689" spans="1:3" x14ac:dyDescent="0.25">
      <c r="A689" s="164">
        <v>913</v>
      </c>
      <c r="B689" s="160" t="s">
        <v>346</v>
      </c>
      <c r="C689" s="163" t="s">
        <v>393</v>
      </c>
    </row>
    <row r="690" spans="1:3" x14ac:dyDescent="0.25">
      <c r="A690" s="164">
        <v>914</v>
      </c>
      <c r="B690" s="160" t="s">
        <v>347</v>
      </c>
      <c r="C690" s="163" t="s">
        <v>392</v>
      </c>
    </row>
    <row r="691" spans="1:3" x14ac:dyDescent="0.25">
      <c r="A691" s="164">
        <v>915</v>
      </c>
      <c r="B691" s="160" t="s">
        <v>301</v>
      </c>
      <c r="C691" s="163" t="s">
        <v>392</v>
      </c>
    </row>
    <row r="692" spans="1:3" x14ac:dyDescent="0.25">
      <c r="A692" s="164">
        <v>916</v>
      </c>
      <c r="B692" s="160" t="s">
        <v>301</v>
      </c>
      <c r="C692" s="163" t="s">
        <v>392</v>
      </c>
    </row>
    <row r="693" spans="1:3" x14ac:dyDescent="0.25">
      <c r="A693" s="164">
        <v>917</v>
      </c>
      <c r="B693" s="160" t="s">
        <v>301</v>
      </c>
      <c r="C693" s="163" t="s">
        <v>392</v>
      </c>
    </row>
    <row r="694" spans="1:3" x14ac:dyDescent="0.25">
      <c r="A694" s="164">
        <v>918</v>
      </c>
      <c r="B694" s="160" t="s">
        <v>237</v>
      </c>
      <c r="C694" s="163" t="s">
        <v>392</v>
      </c>
    </row>
    <row r="695" spans="1:3" x14ac:dyDescent="0.25">
      <c r="A695" s="164">
        <v>919</v>
      </c>
      <c r="B695" s="160" t="s">
        <v>348</v>
      </c>
      <c r="C695" s="163" t="s">
        <v>392</v>
      </c>
    </row>
    <row r="696" spans="1:3" x14ac:dyDescent="0.25">
      <c r="A696" s="164">
        <v>920</v>
      </c>
      <c r="B696" s="160" t="s">
        <v>348</v>
      </c>
      <c r="C696" s="163" t="s">
        <v>392</v>
      </c>
    </row>
    <row r="697" spans="1:3" x14ac:dyDescent="0.25">
      <c r="A697" s="164">
        <v>922</v>
      </c>
      <c r="B697" s="160" t="s">
        <v>260</v>
      </c>
      <c r="C697" s="163" t="s">
        <v>392</v>
      </c>
    </row>
    <row r="698" spans="1:3" x14ac:dyDescent="0.25">
      <c r="A698" s="164">
        <v>923</v>
      </c>
      <c r="B698" s="160" t="s">
        <v>260</v>
      </c>
      <c r="C698" s="163" t="s">
        <v>392</v>
      </c>
    </row>
    <row r="699" spans="1:3" x14ac:dyDescent="0.25">
      <c r="A699" s="164">
        <v>924</v>
      </c>
      <c r="B699" s="160" t="s">
        <v>260</v>
      </c>
      <c r="C699" s="163" t="s">
        <v>392</v>
      </c>
    </row>
    <row r="700" spans="1:3" x14ac:dyDescent="0.25">
      <c r="A700" s="164">
        <v>925</v>
      </c>
      <c r="B700" s="160" t="s">
        <v>349</v>
      </c>
      <c r="C700" s="163" t="s">
        <v>388</v>
      </c>
    </row>
    <row r="701" spans="1:3" x14ac:dyDescent="0.25">
      <c r="A701" s="164">
        <v>926</v>
      </c>
      <c r="B701" s="160" t="s">
        <v>290</v>
      </c>
      <c r="C701" s="163" t="s">
        <v>388</v>
      </c>
    </row>
    <row r="702" spans="1:3" x14ac:dyDescent="0.25">
      <c r="A702" s="164">
        <v>927</v>
      </c>
      <c r="B702" s="160" t="s">
        <v>292</v>
      </c>
      <c r="C702" s="163" t="s">
        <v>388</v>
      </c>
    </row>
    <row r="703" spans="1:3" x14ac:dyDescent="0.25">
      <c r="A703" s="164">
        <v>928</v>
      </c>
      <c r="B703" s="160" t="s">
        <v>291</v>
      </c>
      <c r="C703" s="163" t="s">
        <v>388</v>
      </c>
    </row>
    <row r="704" spans="1:3" x14ac:dyDescent="0.25">
      <c r="A704" s="164">
        <v>929</v>
      </c>
      <c r="B704" s="160" t="s">
        <v>344</v>
      </c>
      <c r="C704" s="163" t="s">
        <v>393</v>
      </c>
    </row>
    <row r="705" spans="1:3" x14ac:dyDescent="0.25">
      <c r="A705" s="164">
        <v>930</v>
      </c>
      <c r="B705" s="160" t="s">
        <v>344</v>
      </c>
      <c r="C705" s="163" t="s">
        <v>393</v>
      </c>
    </row>
    <row r="706" spans="1:3" x14ac:dyDescent="0.25">
      <c r="A706" s="164">
        <v>931</v>
      </c>
      <c r="B706" s="160" t="s">
        <v>344</v>
      </c>
      <c r="C706" s="163" t="s">
        <v>393</v>
      </c>
    </row>
    <row r="707" spans="1:3" x14ac:dyDescent="0.25">
      <c r="A707" s="164">
        <v>932</v>
      </c>
      <c r="B707" s="160" t="s">
        <v>350</v>
      </c>
      <c r="C707" s="163" t="s">
        <v>392</v>
      </c>
    </row>
    <row r="708" spans="1:3" x14ac:dyDescent="0.25">
      <c r="A708" s="164">
        <v>933</v>
      </c>
      <c r="B708" s="160" t="s">
        <v>342</v>
      </c>
      <c r="C708" s="163" t="s">
        <v>392</v>
      </c>
    </row>
    <row r="709" spans="1:3" x14ac:dyDescent="0.25">
      <c r="A709" s="164">
        <v>934</v>
      </c>
      <c r="B709" s="160" t="s">
        <v>343</v>
      </c>
      <c r="C709" s="163" t="s">
        <v>393</v>
      </c>
    </row>
    <row r="710" spans="1:3" x14ac:dyDescent="0.25">
      <c r="A710" s="164">
        <v>935</v>
      </c>
      <c r="B710" s="160" t="s">
        <v>351</v>
      </c>
      <c r="C710" s="163" t="s">
        <v>392</v>
      </c>
    </row>
    <row r="711" spans="1:3" x14ac:dyDescent="0.25">
      <c r="A711" s="164">
        <v>936</v>
      </c>
      <c r="B711" s="160" t="s">
        <v>351</v>
      </c>
      <c r="C711" s="163" t="s">
        <v>392</v>
      </c>
    </row>
    <row r="712" spans="1:3" x14ac:dyDescent="0.25">
      <c r="A712" s="164">
        <v>937</v>
      </c>
      <c r="B712" s="160" t="s">
        <v>351</v>
      </c>
      <c r="C712" s="163" t="s">
        <v>392</v>
      </c>
    </row>
    <row r="713" spans="1:3" x14ac:dyDescent="0.25">
      <c r="A713" s="164">
        <v>938</v>
      </c>
      <c r="B713" s="160" t="s">
        <v>351</v>
      </c>
      <c r="C713" s="163" t="s">
        <v>392</v>
      </c>
    </row>
    <row r="714" spans="1:3" x14ac:dyDescent="0.25">
      <c r="A714" s="164">
        <v>939</v>
      </c>
      <c r="B714" s="160" t="s">
        <v>351</v>
      </c>
      <c r="C714" s="163" t="s">
        <v>392</v>
      </c>
    </row>
    <row r="715" spans="1:3" x14ac:dyDescent="0.25">
      <c r="A715" s="164">
        <v>940</v>
      </c>
      <c r="B715" s="160" t="s">
        <v>352</v>
      </c>
      <c r="C715" s="163" t="s">
        <v>389</v>
      </c>
    </row>
    <row r="716" spans="1:3" x14ac:dyDescent="0.25">
      <c r="A716" s="164">
        <v>941</v>
      </c>
      <c r="B716" s="160" t="s">
        <v>353</v>
      </c>
      <c r="C716" s="163" t="s">
        <v>389</v>
      </c>
    </row>
    <row r="717" spans="1:3" x14ac:dyDescent="0.25">
      <c r="A717" s="164">
        <v>942</v>
      </c>
      <c r="B717" s="160" t="s">
        <v>206</v>
      </c>
      <c r="C717" s="163" t="s">
        <v>392</v>
      </c>
    </row>
    <row r="718" spans="1:3" x14ac:dyDescent="0.25">
      <c r="A718" s="164">
        <v>943</v>
      </c>
      <c r="B718" s="160" t="s">
        <v>197</v>
      </c>
      <c r="C718" s="163" t="s">
        <v>392</v>
      </c>
    </row>
    <row r="719" spans="1:3" x14ac:dyDescent="0.25">
      <c r="A719" s="164">
        <v>944</v>
      </c>
      <c r="B719" s="160" t="s">
        <v>197</v>
      </c>
      <c r="C719" s="163" t="s">
        <v>392</v>
      </c>
    </row>
    <row r="720" spans="1:3" x14ac:dyDescent="0.25">
      <c r="A720" s="164">
        <v>945</v>
      </c>
      <c r="B720" s="160" t="s">
        <v>197</v>
      </c>
      <c r="C720" s="163" t="s">
        <v>392</v>
      </c>
    </row>
    <row r="721" spans="1:3" x14ac:dyDescent="0.25">
      <c r="A721" s="164">
        <v>946</v>
      </c>
      <c r="B721" s="160" t="s">
        <v>197</v>
      </c>
      <c r="C721" s="163" t="s">
        <v>392</v>
      </c>
    </row>
    <row r="722" spans="1:3" x14ac:dyDescent="0.25">
      <c r="A722" s="164">
        <v>947</v>
      </c>
      <c r="B722" s="160" t="s">
        <v>354</v>
      </c>
      <c r="C722" s="163" t="s">
        <v>392</v>
      </c>
    </row>
    <row r="723" spans="1:3" x14ac:dyDescent="0.25">
      <c r="A723" s="164">
        <v>948</v>
      </c>
      <c r="B723" s="160" t="s">
        <v>355</v>
      </c>
      <c r="C723" s="163" t="s">
        <v>392</v>
      </c>
    </row>
    <row r="724" spans="1:3" x14ac:dyDescent="0.25">
      <c r="A724" s="164">
        <v>949</v>
      </c>
      <c r="B724" s="160" t="s">
        <v>356</v>
      </c>
      <c r="C724" s="163" t="s">
        <v>392</v>
      </c>
    </row>
    <row r="725" spans="1:3" x14ac:dyDescent="0.25">
      <c r="A725" s="164">
        <v>950</v>
      </c>
      <c r="B725" s="160" t="s">
        <v>357</v>
      </c>
      <c r="C725" s="163" t="s">
        <v>393</v>
      </c>
    </row>
    <row r="726" spans="1:3" x14ac:dyDescent="0.25">
      <c r="A726" s="164">
        <v>951</v>
      </c>
      <c r="B726" s="160" t="s">
        <v>358</v>
      </c>
      <c r="C726" s="163" t="s">
        <v>393</v>
      </c>
    </row>
    <row r="727" spans="1:3" x14ac:dyDescent="0.25">
      <c r="A727" s="164">
        <v>952</v>
      </c>
      <c r="B727" s="160" t="s">
        <v>359</v>
      </c>
      <c r="C727" s="163" t="s">
        <v>392</v>
      </c>
    </row>
    <row r="728" spans="1:3" x14ac:dyDescent="0.25">
      <c r="A728" s="164">
        <v>953</v>
      </c>
      <c r="B728" s="160" t="s">
        <v>360</v>
      </c>
      <c r="C728" s="163" t="s">
        <v>392</v>
      </c>
    </row>
    <row r="729" spans="1:3" x14ac:dyDescent="0.25">
      <c r="A729" s="164">
        <v>954</v>
      </c>
      <c r="B729" s="160" t="s">
        <v>361</v>
      </c>
      <c r="C729" s="163" t="s">
        <v>392</v>
      </c>
    </row>
    <row r="730" spans="1:3" x14ac:dyDescent="0.25">
      <c r="A730" s="164">
        <v>955</v>
      </c>
      <c r="B730" s="160" t="s">
        <v>362</v>
      </c>
      <c r="C730" s="163" t="s">
        <v>392</v>
      </c>
    </row>
    <row r="731" spans="1:3" x14ac:dyDescent="0.25">
      <c r="A731" s="164">
        <v>956</v>
      </c>
      <c r="B731" s="160" t="s">
        <v>363</v>
      </c>
      <c r="C731" s="163" t="s">
        <v>392</v>
      </c>
    </row>
    <row r="732" spans="1:3" x14ac:dyDescent="0.25">
      <c r="A732" s="164">
        <v>957</v>
      </c>
      <c r="B732" s="160" t="s">
        <v>364</v>
      </c>
      <c r="C732" s="163" t="s">
        <v>392</v>
      </c>
    </row>
    <row r="733" spans="1:3" x14ac:dyDescent="0.25">
      <c r="A733" s="164">
        <v>958</v>
      </c>
      <c r="B733" s="160" t="s">
        <v>365</v>
      </c>
      <c r="C733" s="163" t="s">
        <v>392</v>
      </c>
    </row>
    <row r="734" spans="1:3" x14ac:dyDescent="0.25">
      <c r="A734" s="164">
        <v>959</v>
      </c>
      <c r="B734" s="160" t="s">
        <v>366</v>
      </c>
      <c r="C734" s="163" t="s">
        <v>392</v>
      </c>
    </row>
    <row r="735" spans="1:3" x14ac:dyDescent="0.25">
      <c r="A735" s="164">
        <v>960</v>
      </c>
      <c r="B735" s="160" t="s">
        <v>367</v>
      </c>
      <c r="C735" s="163" t="s">
        <v>392</v>
      </c>
    </row>
    <row r="736" spans="1:3" x14ac:dyDescent="0.25">
      <c r="A736" s="164">
        <v>961</v>
      </c>
      <c r="B736" s="160" t="s">
        <v>368</v>
      </c>
      <c r="C736" s="163" t="s">
        <v>392</v>
      </c>
    </row>
    <row r="737" spans="1:3" x14ac:dyDescent="0.25">
      <c r="A737" s="164">
        <v>962</v>
      </c>
      <c r="B737" s="160" t="s">
        <v>369</v>
      </c>
      <c r="C737" s="163" t="s">
        <v>392</v>
      </c>
    </row>
    <row r="738" spans="1:3" x14ac:dyDescent="0.25">
      <c r="A738" s="164">
        <v>963</v>
      </c>
      <c r="B738" s="160" t="s">
        <v>370</v>
      </c>
      <c r="C738" s="163" t="s">
        <v>392</v>
      </c>
    </row>
    <row r="739" spans="1:3" x14ac:dyDescent="0.25">
      <c r="A739" s="164">
        <v>964</v>
      </c>
      <c r="B739" s="160" t="s">
        <v>371</v>
      </c>
      <c r="C739" s="163" t="s">
        <v>392</v>
      </c>
    </row>
    <row r="740" spans="1:3" x14ac:dyDescent="0.25">
      <c r="A740" s="164">
        <v>965</v>
      </c>
      <c r="B740" s="160" t="s">
        <v>372</v>
      </c>
      <c r="C740" s="163" t="s">
        <v>392</v>
      </c>
    </row>
    <row r="741" spans="1:3" x14ac:dyDescent="0.25">
      <c r="A741" s="164">
        <v>966</v>
      </c>
      <c r="B741" s="160" t="s">
        <v>217</v>
      </c>
      <c r="C741" s="163" t="s">
        <v>393</v>
      </c>
    </row>
    <row r="742" spans="1:3" x14ac:dyDescent="0.25">
      <c r="A742" s="164">
        <v>967</v>
      </c>
      <c r="B742" s="160" t="s">
        <v>229</v>
      </c>
      <c r="C742" s="163" t="s">
        <v>392</v>
      </c>
    </row>
    <row r="743" spans="1:3" x14ac:dyDescent="0.25">
      <c r="A743" s="164">
        <v>968</v>
      </c>
      <c r="B743" s="160" t="s">
        <v>229</v>
      </c>
      <c r="C743" s="163" t="s">
        <v>392</v>
      </c>
    </row>
    <row r="744" spans="1:3" x14ac:dyDescent="0.25">
      <c r="A744" s="164">
        <v>969</v>
      </c>
      <c r="B744" s="160" t="s">
        <v>372</v>
      </c>
      <c r="C744" s="163" t="s">
        <v>392</v>
      </c>
    </row>
    <row r="745" spans="1:3" x14ac:dyDescent="0.25">
      <c r="A745" s="164">
        <v>970</v>
      </c>
      <c r="B745" s="160" t="s">
        <v>185</v>
      </c>
      <c r="C745" s="163" t="s">
        <v>392</v>
      </c>
    </row>
    <row r="746" spans="1:3" x14ac:dyDescent="0.25">
      <c r="A746" s="164">
        <v>971</v>
      </c>
      <c r="B746" s="160" t="s">
        <v>373</v>
      </c>
      <c r="C746" s="163" t="s">
        <v>392</v>
      </c>
    </row>
    <row r="747" spans="1:3" x14ac:dyDescent="0.25">
      <c r="A747" s="164">
        <v>972</v>
      </c>
      <c r="B747" s="160" t="s">
        <v>374</v>
      </c>
      <c r="C747" s="163" t="s">
        <v>392</v>
      </c>
    </row>
    <row r="748" spans="1:3" x14ac:dyDescent="0.25">
      <c r="A748" s="164">
        <v>973</v>
      </c>
      <c r="B748" s="160" t="s">
        <v>227</v>
      </c>
      <c r="C748" s="163" t="s">
        <v>392</v>
      </c>
    </row>
    <row r="749" spans="1:3" x14ac:dyDescent="0.25">
      <c r="A749" s="164">
        <v>974</v>
      </c>
      <c r="B749" s="160" t="s">
        <v>253</v>
      </c>
      <c r="C749" s="163" t="s">
        <v>392</v>
      </c>
    </row>
    <row r="750" spans="1:3" x14ac:dyDescent="0.25">
      <c r="A750" s="164">
        <v>975</v>
      </c>
      <c r="B750" s="160" t="s">
        <v>375</v>
      </c>
      <c r="C750" s="163" t="s">
        <v>392</v>
      </c>
    </row>
    <row r="751" spans="1:3" x14ac:dyDescent="0.25">
      <c r="A751" s="164">
        <v>976</v>
      </c>
      <c r="B751" s="160" t="s">
        <v>376</v>
      </c>
      <c r="C751" s="163" t="s">
        <v>392</v>
      </c>
    </row>
    <row r="752" spans="1:3" x14ac:dyDescent="0.25">
      <c r="A752" s="164">
        <v>978</v>
      </c>
      <c r="B752" s="160" t="s">
        <v>211</v>
      </c>
      <c r="C752" s="163" t="s">
        <v>393</v>
      </c>
    </row>
    <row r="753" spans="1:3" x14ac:dyDescent="0.25">
      <c r="A753" s="164">
        <v>979</v>
      </c>
      <c r="B753" s="160" t="s">
        <v>250</v>
      </c>
      <c r="C753" s="163" t="s">
        <v>393</v>
      </c>
    </row>
    <row r="754" spans="1:3" x14ac:dyDescent="0.25">
      <c r="A754" s="164">
        <v>980</v>
      </c>
      <c r="B754" s="160" t="s">
        <v>377</v>
      </c>
      <c r="C754" s="163" t="s">
        <v>392</v>
      </c>
    </row>
    <row r="755" spans="1:3" x14ac:dyDescent="0.25">
      <c r="A755" s="164">
        <v>981</v>
      </c>
      <c r="B755" s="160" t="s">
        <v>378</v>
      </c>
      <c r="C755" s="163" t="s">
        <v>393</v>
      </c>
    </row>
    <row r="756" spans="1:3" x14ac:dyDescent="0.25">
      <c r="A756" s="164">
        <v>982</v>
      </c>
      <c r="B756" s="160" t="s">
        <v>379</v>
      </c>
      <c r="C756" s="163" t="s">
        <v>392</v>
      </c>
    </row>
    <row r="757" spans="1:3" x14ac:dyDescent="0.25">
      <c r="A757" s="164">
        <v>983</v>
      </c>
      <c r="B757" s="160" t="s">
        <v>380</v>
      </c>
      <c r="C757" s="163" t="s">
        <v>392</v>
      </c>
    </row>
    <row r="758" spans="1:3" x14ac:dyDescent="0.25">
      <c r="A758" s="164">
        <v>984</v>
      </c>
      <c r="B758" s="160" t="s">
        <v>381</v>
      </c>
      <c r="C758" s="163" t="s">
        <v>392</v>
      </c>
    </row>
    <row r="759" spans="1:3" x14ac:dyDescent="0.25">
      <c r="A759" s="164">
        <v>985</v>
      </c>
      <c r="B759" s="160" t="s">
        <v>382</v>
      </c>
      <c r="C759" s="163" t="s">
        <v>392</v>
      </c>
    </row>
    <row r="760" spans="1:3" x14ac:dyDescent="0.25">
      <c r="A760" s="164">
        <v>989</v>
      </c>
      <c r="B760" s="160" t="s">
        <v>266</v>
      </c>
      <c r="C760" s="163" t="s">
        <v>392</v>
      </c>
    </row>
    <row r="761" spans="1:3" x14ac:dyDescent="0.25">
      <c r="A761" s="164">
        <v>990</v>
      </c>
      <c r="B761" s="160" t="s">
        <v>267</v>
      </c>
      <c r="C761" s="163" t="s">
        <v>393</v>
      </c>
    </row>
    <row r="762" spans="1:3" x14ac:dyDescent="0.25">
      <c r="A762" s="164">
        <v>991</v>
      </c>
      <c r="B762" s="160" t="s">
        <v>217</v>
      </c>
      <c r="C762" s="163" t="s">
        <v>393</v>
      </c>
    </row>
    <row r="763" spans="1:3" x14ac:dyDescent="0.25">
      <c r="A763" s="164">
        <v>996</v>
      </c>
      <c r="B763" s="160" t="s">
        <v>296</v>
      </c>
      <c r="C763" s="163" t="s">
        <v>392</v>
      </c>
    </row>
    <row r="764" spans="1:3" x14ac:dyDescent="0.25">
      <c r="A764" s="164">
        <v>997</v>
      </c>
      <c r="B764" s="160" t="s">
        <v>383</v>
      </c>
      <c r="C764" s="163" t="s">
        <v>392</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&amp;L_x000D_&amp;1#&amp;"Arial"&amp;6&amp;K737373 Confidentiality: C1 - Public&amp;C&amp;P of &amp;N</oddFooter>
    <firstHeader>&amp;LSSC TPP Unit Rate Lookup Table</firstHeader>
    <firstFooter>&amp;L_x000D_&amp;1#&amp;"Arial"&amp;6&amp;K737373 Confidentiality: C1 - Public&amp;C&amp;P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23"/>
  <sheetViews>
    <sheetView zoomScaleNormal="100" workbookViewId="0">
      <selection activeCell="D5" sqref="D5:E5"/>
    </sheetView>
  </sheetViews>
  <sheetFormatPr defaultRowHeight="13.2" x14ac:dyDescent="0.25"/>
  <cols>
    <col min="1" max="1" width="32.109375" bestFit="1" customWidth="1"/>
    <col min="2" max="2" width="11.88671875" bestFit="1" customWidth="1"/>
    <col min="3" max="3" width="6.44140625" customWidth="1"/>
    <col min="4" max="4" width="16.44140625" customWidth="1"/>
    <col min="5" max="5" width="16.109375" bestFit="1" customWidth="1"/>
    <col min="6" max="9" width="14.5546875" customWidth="1"/>
  </cols>
  <sheetData>
    <row r="1" spans="1:9" x14ac:dyDescent="0.25">
      <c r="A1" s="157" t="s">
        <v>16</v>
      </c>
      <c r="B1" s="157"/>
    </row>
    <row r="2" spans="1:9" ht="36.75" customHeight="1" x14ac:dyDescent="0.25">
      <c r="A2" s="263" t="str">
        <f>Overview!B4&amp; " - Effective from "&amp;Overview!C4&amp;" - "&amp;Overview!E4&amp;" Residual Charging Bands"</f>
        <v>Eclipse Power Distribution Limited - GSP C - Effective from 2027/28 - Submitted Residual Charging Bands</v>
      </c>
      <c r="B2" s="264"/>
      <c r="C2" s="264"/>
      <c r="D2" s="264"/>
      <c r="E2" s="264"/>
      <c r="F2" s="264"/>
      <c r="G2" s="264"/>
      <c r="H2" s="264"/>
      <c r="I2" s="264"/>
    </row>
    <row r="4" spans="1:9" ht="52.8" x14ac:dyDescent="0.25">
      <c r="A4" s="178" t="s">
        <v>565</v>
      </c>
      <c r="B4" s="178" t="s">
        <v>561</v>
      </c>
      <c r="C4" s="178" t="s">
        <v>566</v>
      </c>
      <c r="D4" s="178" t="s">
        <v>570</v>
      </c>
      <c r="E4" s="178" t="s">
        <v>571</v>
      </c>
      <c r="F4" s="205" t="s">
        <v>719</v>
      </c>
      <c r="G4" s="205" t="s">
        <v>720</v>
      </c>
      <c r="H4" s="205" t="s">
        <v>721</v>
      </c>
      <c r="I4" s="205" t="s">
        <v>722</v>
      </c>
    </row>
    <row r="5" spans="1:9" ht="15" customHeight="1" x14ac:dyDescent="0.25">
      <c r="A5" s="179" t="s">
        <v>128</v>
      </c>
      <c r="B5" s="180" t="s">
        <v>563</v>
      </c>
      <c r="C5" s="180" t="s">
        <v>564</v>
      </c>
      <c r="D5" s="183" t="s">
        <v>564</v>
      </c>
      <c r="E5" s="183" t="s">
        <v>564</v>
      </c>
      <c r="F5" s="206">
        <v>-5.4534329225903218</v>
      </c>
      <c r="G5" s="207">
        <v>-0.27157091712308867</v>
      </c>
      <c r="H5" s="207">
        <v>-0.27157091712308867</v>
      </c>
      <c r="I5" s="207">
        <v>-6.3840280542239614E-2</v>
      </c>
    </row>
    <row r="6" spans="1:9" ht="15" customHeight="1" x14ac:dyDescent="0.25">
      <c r="A6" s="265" t="s">
        <v>573</v>
      </c>
      <c r="B6" s="180">
        <v>1</v>
      </c>
      <c r="C6" s="180" t="s">
        <v>567</v>
      </c>
      <c r="D6" s="184">
        <v>0</v>
      </c>
      <c r="E6" s="184">
        <v>3986</v>
      </c>
      <c r="F6" s="206">
        <v>-5.8665310291495345</v>
      </c>
      <c r="G6" s="207">
        <v>-0.13877387348538567</v>
      </c>
      <c r="H6" s="207">
        <v>-0.13877387348538567</v>
      </c>
      <c r="I6" s="207">
        <v>-5.6503533319151089E-2</v>
      </c>
    </row>
    <row r="7" spans="1:9" ht="15" customHeight="1" x14ac:dyDescent="0.25">
      <c r="A7" s="266"/>
      <c r="B7" s="180">
        <v>2</v>
      </c>
      <c r="C7" s="180" t="s">
        <v>567</v>
      </c>
      <c r="D7" s="184">
        <v>3986</v>
      </c>
      <c r="E7" s="184">
        <v>13677</v>
      </c>
      <c r="F7" s="206">
        <v>-5.8665310291495345</v>
      </c>
      <c r="G7" s="207">
        <v>-1.364688511633545</v>
      </c>
      <c r="H7" s="207">
        <v>-0.67340318474708249</v>
      </c>
      <c r="I7" s="207">
        <v>-5.6503533319151089E-2</v>
      </c>
    </row>
    <row r="8" spans="1:9" ht="15" customHeight="1" x14ac:dyDescent="0.25">
      <c r="A8" s="266"/>
      <c r="B8" s="180">
        <v>3</v>
      </c>
      <c r="C8" s="180" t="s">
        <v>567</v>
      </c>
      <c r="D8" s="184">
        <v>13677</v>
      </c>
      <c r="E8" s="184">
        <v>27543</v>
      </c>
      <c r="F8" s="206">
        <v>-5.8665310291495345</v>
      </c>
      <c r="G8" s="207">
        <v>-1.889346522669257</v>
      </c>
      <c r="H8" s="207">
        <v>-0.67340318474708249</v>
      </c>
      <c r="I8" s="207">
        <v>-5.6503533319151089E-2</v>
      </c>
    </row>
    <row r="9" spans="1:9" ht="15" customHeight="1" x14ac:dyDescent="0.25">
      <c r="A9" s="267"/>
      <c r="B9" s="180">
        <v>4</v>
      </c>
      <c r="C9" s="180" t="s">
        <v>567</v>
      </c>
      <c r="D9" s="184">
        <v>27543</v>
      </c>
      <c r="E9" s="184" t="s">
        <v>569</v>
      </c>
      <c r="F9" s="206">
        <v>-5.8665310291495345</v>
      </c>
      <c r="G9" s="207">
        <v>-2.2458205912363738</v>
      </c>
      <c r="H9" s="207">
        <v>-0.67340318474708249</v>
      </c>
      <c r="I9" s="207">
        <v>-5.6503533319151089E-2</v>
      </c>
    </row>
    <row r="10" spans="1:9" ht="15" customHeight="1" x14ac:dyDescent="0.25">
      <c r="A10" s="265" t="s">
        <v>576</v>
      </c>
      <c r="B10" s="180">
        <v>1</v>
      </c>
      <c r="C10" s="180" t="s">
        <v>568</v>
      </c>
      <c r="D10" s="184">
        <v>0</v>
      </c>
      <c r="E10" s="184">
        <v>90</v>
      </c>
      <c r="F10" s="206">
        <v>-11.911257860942461</v>
      </c>
      <c r="G10" s="207">
        <v>-2.9694503029569441</v>
      </c>
      <c r="H10" s="207">
        <v>-0.36176112054055903</v>
      </c>
      <c r="I10" s="207">
        <v>-1.1583667809271605E-2</v>
      </c>
    </row>
    <row r="11" spans="1:9" ht="15" customHeight="1" x14ac:dyDescent="0.25">
      <c r="A11" s="266"/>
      <c r="B11" s="180">
        <v>2</v>
      </c>
      <c r="C11" s="180" t="s">
        <v>568</v>
      </c>
      <c r="D11" s="184">
        <v>90</v>
      </c>
      <c r="E11" s="184">
        <v>150</v>
      </c>
      <c r="F11" s="206">
        <v>-11.911257860942461</v>
      </c>
      <c r="G11" s="207">
        <v>-3.025371194194058</v>
      </c>
      <c r="H11" s="207">
        <v>-0.36176112054055903</v>
      </c>
      <c r="I11" s="207">
        <v>-1.1583667809271605E-2</v>
      </c>
    </row>
    <row r="12" spans="1:9" ht="15" customHeight="1" x14ac:dyDescent="0.25">
      <c r="A12" s="266"/>
      <c r="B12" s="180">
        <v>3</v>
      </c>
      <c r="C12" s="180" t="s">
        <v>568</v>
      </c>
      <c r="D12" s="184">
        <v>150</v>
      </c>
      <c r="E12" s="184">
        <v>250</v>
      </c>
      <c r="F12" s="206">
        <v>-11.911257860942461</v>
      </c>
      <c r="G12" s="207">
        <v>-3.0877108023538291</v>
      </c>
      <c r="H12" s="207">
        <v>-0.36176112054055903</v>
      </c>
      <c r="I12" s="207">
        <v>-1.1583667809271605E-2</v>
      </c>
    </row>
    <row r="13" spans="1:9" ht="15" customHeight="1" x14ac:dyDescent="0.25">
      <c r="A13" s="267"/>
      <c r="B13" s="180">
        <v>4</v>
      </c>
      <c r="C13" s="180" t="s">
        <v>568</v>
      </c>
      <c r="D13" s="184">
        <v>250</v>
      </c>
      <c r="E13" s="184" t="s">
        <v>569</v>
      </c>
      <c r="F13" s="206">
        <v>-11.911257860942461</v>
      </c>
      <c r="G13" s="207">
        <v>-3.156331777755641</v>
      </c>
      <c r="H13" s="207">
        <v>-0.36176112054055903</v>
      </c>
      <c r="I13" s="207">
        <v>-1.1583667809271605E-2</v>
      </c>
    </row>
    <row r="14" spans="1:9" ht="15" customHeight="1" x14ac:dyDescent="0.25">
      <c r="A14" s="265" t="s">
        <v>575</v>
      </c>
      <c r="B14" s="180">
        <v>1</v>
      </c>
      <c r="C14" s="180" t="s">
        <v>568</v>
      </c>
      <c r="D14" s="184">
        <v>0</v>
      </c>
      <c r="E14" s="184">
        <v>500</v>
      </c>
      <c r="F14" s="206">
        <v>-120.55281996198789</v>
      </c>
      <c r="G14" s="207">
        <v>-3.209999763079276</v>
      </c>
      <c r="H14" s="207">
        <v>-0.26201843185181622</v>
      </c>
      <c r="I14" s="207">
        <v>-8.0955282394159778E-3</v>
      </c>
    </row>
    <row r="15" spans="1:9" ht="15" customHeight="1" x14ac:dyDescent="0.25">
      <c r="A15" s="266"/>
      <c r="B15" s="180">
        <v>2</v>
      </c>
      <c r="C15" s="180" t="s">
        <v>568</v>
      </c>
      <c r="D15" s="184">
        <v>500</v>
      </c>
      <c r="E15" s="184">
        <v>1100</v>
      </c>
      <c r="F15" s="206">
        <v>-120.55281996198789</v>
      </c>
      <c r="G15" s="207">
        <v>-3.4308857895950795</v>
      </c>
      <c r="H15" s="207">
        <v>-0.26201843185181622</v>
      </c>
      <c r="I15" s="207">
        <v>-8.0955282394159778E-3</v>
      </c>
    </row>
    <row r="16" spans="1:9" ht="15" customHeight="1" x14ac:dyDescent="0.25">
      <c r="A16" s="266"/>
      <c r="B16" s="180">
        <v>3</v>
      </c>
      <c r="C16" s="180" t="s">
        <v>568</v>
      </c>
      <c r="D16" s="184">
        <v>1100</v>
      </c>
      <c r="E16" s="184">
        <v>2000</v>
      </c>
      <c r="F16" s="206">
        <v>-120.55281996198789</v>
      </c>
      <c r="G16" s="207">
        <v>-3.3359006412552907</v>
      </c>
      <c r="H16" s="207">
        <v>-0.26201843185181622</v>
      </c>
      <c r="I16" s="207">
        <v>-8.0955282394159778E-3</v>
      </c>
    </row>
    <row r="17" spans="1:9" ht="15" customHeight="1" x14ac:dyDescent="0.25">
      <c r="A17" s="267"/>
      <c r="B17" s="180">
        <v>4</v>
      </c>
      <c r="C17" s="180" t="s">
        <v>568</v>
      </c>
      <c r="D17" s="184">
        <v>2000</v>
      </c>
      <c r="E17" s="184" t="s">
        <v>569</v>
      </c>
      <c r="F17" s="206">
        <v>-120.55281996198789</v>
      </c>
      <c r="G17" s="207">
        <v>-3.4183317416980601</v>
      </c>
      <c r="H17" s="207">
        <v>-0.26201843185181622</v>
      </c>
      <c r="I17" s="207">
        <v>-8.0955282394159778E-3</v>
      </c>
    </row>
    <row r="18" spans="1:9" ht="15" customHeight="1" x14ac:dyDescent="0.25">
      <c r="A18" s="268" t="s">
        <v>574</v>
      </c>
      <c r="B18" s="180">
        <v>1</v>
      </c>
      <c r="C18" s="180" t="s">
        <v>568</v>
      </c>
      <c r="D18" s="184">
        <v>0</v>
      </c>
      <c r="E18" s="184">
        <v>3500</v>
      </c>
      <c r="F18" s="206">
        <v>942.57820873630033</v>
      </c>
      <c r="G18" s="206"/>
      <c r="H18" s="207"/>
      <c r="I18" s="207"/>
    </row>
    <row r="19" spans="1:9" ht="15" customHeight="1" x14ac:dyDescent="0.25">
      <c r="A19" s="269"/>
      <c r="B19" s="180">
        <v>2</v>
      </c>
      <c r="C19" s="180" t="s">
        <v>568</v>
      </c>
      <c r="D19" s="184">
        <v>3500</v>
      </c>
      <c r="E19" s="184">
        <v>11000</v>
      </c>
      <c r="F19" s="206">
        <v>8702.1225866951208</v>
      </c>
      <c r="G19" s="206"/>
      <c r="H19" s="207"/>
      <c r="I19" s="207"/>
    </row>
    <row r="20" spans="1:9" ht="15" customHeight="1" x14ac:dyDescent="0.25">
      <c r="A20" s="269"/>
      <c r="B20" s="180">
        <v>3</v>
      </c>
      <c r="C20" s="180" t="s">
        <v>568</v>
      </c>
      <c r="D20" s="184">
        <v>11000</v>
      </c>
      <c r="E20" s="184">
        <v>20000</v>
      </c>
      <c r="F20" s="206">
        <v>25455.915320199707</v>
      </c>
      <c r="G20" s="206"/>
      <c r="H20" s="207"/>
      <c r="I20" s="207"/>
    </row>
    <row r="21" spans="1:9" ht="15" customHeight="1" x14ac:dyDescent="0.25">
      <c r="A21" s="270"/>
      <c r="B21" s="180">
        <v>4</v>
      </c>
      <c r="C21" s="180" t="s">
        <v>568</v>
      </c>
      <c r="D21" s="184">
        <v>20000</v>
      </c>
      <c r="E21" s="184" t="s">
        <v>569</v>
      </c>
      <c r="F21" s="206">
        <v>53850.230385512958</v>
      </c>
      <c r="G21" s="206"/>
      <c r="H21" s="207"/>
      <c r="I21" s="207"/>
    </row>
    <row r="22" spans="1:9" x14ac:dyDescent="0.25">
      <c r="A22" t="s">
        <v>572</v>
      </c>
    </row>
    <row r="23" spans="1:9" ht="28.5" customHeight="1" x14ac:dyDescent="0.25">
      <c r="A23" s="262" t="s">
        <v>723</v>
      </c>
      <c r="B23" s="262"/>
      <c r="C23" s="262"/>
      <c r="D23" s="262"/>
      <c r="E23" s="262"/>
      <c r="F23" s="262"/>
      <c r="G23" s="262"/>
      <c r="H23" s="262"/>
      <c r="I23" s="262"/>
    </row>
  </sheetData>
  <mergeCells count="6">
    <mergeCell ref="A23:I23"/>
    <mergeCell ref="A2:I2"/>
    <mergeCell ref="A10:A13"/>
    <mergeCell ref="A14:A17"/>
    <mergeCell ref="A18:A21"/>
    <mergeCell ref="A6:A9"/>
  </mergeCells>
  <hyperlinks>
    <hyperlink ref="A1" location="Overview!A1" display="Back to Overview" xr:uid="{00000000-0004-0000-0C00-000000000000}"/>
  </hyperlinks>
  <pageMargins left="0.7" right="0.7" top="0.75" bottom="0.75" header="0.3" footer="0.3"/>
  <pageSetup paperSize="9" scale="63"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41"/>
  <sheetViews>
    <sheetView showGridLines="0" zoomScaleNormal="100" workbookViewId="0"/>
  </sheetViews>
  <sheetFormatPr defaultRowHeight="13.2" x14ac:dyDescent="0.25"/>
  <cols>
    <col min="1" max="1" width="44.88671875" customWidth="1"/>
    <col min="2" max="2" width="38.33203125" customWidth="1"/>
  </cols>
  <sheetData>
    <row r="1" spans="1:2" x14ac:dyDescent="0.25">
      <c r="A1" s="157" t="s">
        <v>16</v>
      </c>
    </row>
    <row r="2" spans="1:2" ht="33" customHeight="1" x14ac:dyDescent="0.25">
      <c r="A2" s="234" t="str">
        <f>Overview!C4&amp;" - Effective from "&amp;Overview!D4&amp;" - "&amp;Overview!F4&amp;" TNUoS Mapping"</f>
        <v>2027/28 - Effective from 1 April 2027 -  TNUoS Mapping</v>
      </c>
      <c r="B2" s="236"/>
    </row>
    <row r="3" spans="1:2" ht="8.25" customHeight="1" x14ac:dyDescent="0.25"/>
    <row r="4" spans="1:2" ht="20.25" customHeight="1" x14ac:dyDescent="0.25">
      <c r="A4" s="178" t="s">
        <v>632</v>
      </c>
      <c r="B4" s="178" t="s">
        <v>633</v>
      </c>
    </row>
    <row r="5" spans="1:2" ht="15.75" customHeight="1" x14ac:dyDescent="0.25">
      <c r="A5" s="191" t="s">
        <v>631</v>
      </c>
      <c r="B5" s="191" t="s">
        <v>634</v>
      </c>
    </row>
    <row r="6" spans="1:2" ht="15.75" customHeight="1" x14ac:dyDescent="0.25">
      <c r="A6" s="192" t="s">
        <v>448</v>
      </c>
      <c r="B6" s="192" t="s">
        <v>635</v>
      </c>
    </row>
    <row r="7" spans="1:2" ht="15.75" customHeight="1" x14ac:dyDescent="0.25">
      <c r="A7" s="192" t="s">
        <v>578</v>
      </c>
      <c r="B7" s="192" t="str">
        <f>$B$6</f>
        <v>n/a (Non-Final Demand Site)</v>
      </c>
    </row>
    <row r="8" spans="1:2" ht="15.75" customHeight="1" x14ac:dyDescent="0.25">
      <c r="A8" s="191" t="s">
        <v>579</v>
      </c>
      <c r="B8" s="191" t="s">
        <v>636</v>
      </c>
    </row>
    <row r="9" spans="1:2" ht="15.75" customHeight="1" x14ac:dyDescent="0.25">
      <c r="A9" s="191" t="s">
        <v>580</v>
      </c>
      <c r="B9" s="191" t="s">
        <v>637</v>
      </c>
    </row>
    <row r="10" spans="1:2" ht="15.75" customHeight="1" x14ac:dyDescent="0.25">
      <c r="A10" s="191" t="s">
        <v>581</v>
      </c>
      <c r="B10" s="191" t="s">
        <v>638</v>
      </c>
    </row>
    <row r="11" spans="1:2" ht="15.75" customHeight="1" x14ac:dyDescent="0.25">
      <c r="A11" s="191" t="s">
        <v>582</v>
      </c>
      <c r="B11" s="191" t="s">
        <v>639</v>
      </c>
    </row>
    <row r="12" spans="1:2" ht="15.75" customHeight="1" x14ac:dyDescent="0.25">
      <c r="A12" s="192" t="s">
        <v>129</v>
      </c>
      <c r="B12" s="192" t="str">
        <f t="shared" ref="B12:B13" si="0">$B$6</f>
        <v>n/a (Non-Final Demand Site)</v>
      </c>
    </row>
    <row r="13" spans="1:2" ht="15.75" customHeight="1" x14ac:dyDescent="0.25">
      <c r="A13" s="192" t="s">
        <v>449</v>
      </c>
      <c r="B13" s="192" t="str">
        <f t="shared" si="0"/>
        <v>n/a (Non-Final Demand Site)</v>
      </c>
    </row>
    <row r="14" spans="1:2" ht="15.75" customHeight="1" x14ac:dyDescent="0.25">
      <c r="A14" s="191" t="s">
        <v>450</v>
      </c>
      <c r="B14" s="191" t="s">
        <v>640</v>
      </c>
    </row>
    <row r="15" spans="1:2" ht="15.75" customHeight="1" x14ac:dyDescent="0.25">
      <c r="A15" s="191" t="s">
        <v>451</v>
      </c>
      <c r="B15" s="191" t="s">
        <v>641</v>
      </c>
    </row>
    <row r="16" spans="1:2" ht="15.75" customHeight="1" x14ac:dyDescent="0.25">
      <c r="A16" s="191" t="s">
        <v>452</v>
      </c>
      <c r="B16" s="191" t="s">
        <v>642</v>
      </c>
    </row>
    <row r="17" spans="1:2" ht="15.75" customHeight="1" x14ac:dyDescent="0.25">
      <c r="A17" s="191" t="s">
        <v>453</v>
      </c>
      <c r="B17" s="191" t="s">
        <v>643</v>
      </c>
    </row>
    <row r="18" spans="1:2" ht="15.75" customHeight="1" x14ac:dyDescent="0.25">
      <c r="A18" s="192" t="s">
        <v>454</v>
      </c>
      <c r="B18" s="192" t="str">
        <f>$B$6</f>
        <v>n/a (Non-Final Demand Site)</v>
      </c>
    </row>
    <row r="19" spans="1:2" ht="15.75" customHeight="1" x14ac:dyDescent="0.25">
      <c r="A19" s="191" t="s">
        <v>455</v>
      </c>
      <c r="B19" s="191" t="s">
        <v>640</v>
      </c>
    </row>
    <row r="20" spans="1:2" ht="15.75" customHeight="1" x14ac:dyDescent="0.25">
      <c r="A20" s="191" t="s">
        <v>456</v>
      </c>
      <c r="B20" s="191" t="s">
        <v>641</v>
      </c>
    </row>
    <row r="21" spans="1:2" ht="15.75" customHeight="1" x14ac:dyDescent="0.25">
      <c r="A21" s="191" t="s">
        <v>457</v>
      </c>
      <c r="B21" s="191" t="s">
        <v>642</v>
      </c>
    </row>
    <row r="22" spans="1:2" ht="15.75" customHeight="1" x14ac:dyDescent="0.25">
      <c r="A22" s="191" t="s">
        <v>458</v>
      </c>
      <c r="B22" s="191" t="s">
        <v>643</v>
      </c>
    </row>
    <row r="23" spans="1:2" ht="15.75" customHeight="1" x14ac:dyDescent="0.25">
      <c r="A23" s="192" t="s">
        <v>459</v>
      </c>
      <c r="B23" s="192" t="str">
        <f>$B$6</f>
        <v>n/a (Non-Final Demand Site)</v>
      </c>
    </row>
    <row r="24" spans="1:2" ht="15.75" customHeight="1" x14ac:dyDescent="0.25">
      <c r="A24" s="191" t="s">
        <v>460</v>
      </c>
      <c r="B24" s="191" t="s">
        <v>644</v>
      </c>
    </row>
    <row r="25" spans="1:2" ht="15.75" customHeight="1" x14ac:dyDescent="0.25">
      <c r="A25" s="191" t="s">
        <v>461</v>
      </c>
      <c r="B25" s="191" t="s">
        <v>645</v>
      </c>
    </row>
    <row r="26" spans="1:2" ht="15.75" customHeight="1" x14ac:dyDescent="0.25">
      <c r="A26" s="191" t="s">
        <v>462</v>
      </c>
      <c r="B26" s="191" t="s">
        <v>646</v>
      </c>
    </row>
    <row r="27" spans="1:2" ht="15.75" customHeight="1" x14ac:dyDescent="0.25">
      <c r="A27" s="191" t="s">
        <v>463</v>
      </c>
      <c r="B27" s="191" t="s">
        <v>647</v>
      </c>
    </row>
    <row r="28" spans="1:2" ht="15.75" customHeight="1" x14ac:dyDescent="0.25">
      <c r="A28" s="192" t="s">
        <v>130</v>
      </c>
      <c r="B28" s="192" t="s">
        <v>648</v>
      </c>
    </row>
    <row r="29" spans="1:2" ht="15.75" customHeight="1" x14ac:dyDescent="0.25">
      <c r="A29" s="192" t="s">
        <v>131</v>
      </c>
      <c r="B29" s="192" t="str">
        <f t="shared" ref="B29:B37" si="1">$B$6</f>
        <v>n/a (Non-Final Demand Site)</v>
      </c>
    </row>
    <row r="30" spans="1:2" ht="15.75" customHeight="1" x14ac:dyDescent="0.25">
      <c r="A30" s="192" t="s">
        <v>132</v>
      </c>
      <c r="B30" s="192" t="str">
        <f t="shared" si="1"/>
        <v>n/a (Non-Final Demand Site)</v>
      </c>
    </row>
    <row r="31" spans="1:2" ht="15.75" customHeight="1" x14ac:dyDescent="0.25">
      <c r="A31" s="192" t="s">
        <v>133</v>
      </c>
      <c r="B31" s="192" t="str">
        <f t="shared" si="1"/>
        <v>n/a (Non-Final Demand Site)</v>
      </c>
    </row>
    <row r="32" spans="1:2" ht="15.75" customHeight="1" x14ac:dyDescent="0.25">
      <c r="A32" s="192" t="s">
        <v>134</v>
      </c>
      <c r="B32" s="192" t="str">
        <f t="shared" si="1"/>
        <v>n/a (Non-Final Demand Site)</v>
      </c>
    </row>
    <row r="33" spans="1:2" ht="15.75" customHeight="1" x14ac:dyDescent="0.25">
      <c r="A33" s="192" t="s">
        <v>135</v>
      </c>
      <c r="B33" s="192" t="str">
        <f t="shared" si="1"/>
        <v>n/a (Non-Final Demand Site)</v>
      </c>
    </row>
    <row r="34" spans="1:2" ht="15.75" customHeight="1" x14ac:dyDescent="0.25">
      <c r="A34" s="192" t="s">
        <v>136</v>
      </c>
      <c r="B34" s="192" t="str">
        <f t="shared" si="1"/>
        <v>n/a (Non-Final Demand Site)</v>
      </c>
    </row>
    <row r="35" spans="1:2" ht="15.75" customHeight="1" x14ac:dyDescent="0.25">
      <c r="A35" s="192" t="s">
        <v>137</v>
      </c>
      <c r="B35" s="192" t="str">
        <f t="shared" si="1"/>
        <v>n/a (Non-Final Demand Site)</v>
      </c>
    </row>
    <row r="36" spans="1:2" ht="15.75" customHeight="1" x14ac:dyDescent="0.25">
      <c r="A36" s="192" t="s">
        <v>138</v>
      </c>
      <c r="B36" s="192" t="str">
        <f t="shared" si="1"/>
        <v>n/a (Non-Final Demand Site)</v>
      </c>
    </row>
    <row r="37" spans="1:2" ht="15.75" customHeight="1" x14ac:dyDescent="0.25">
      <c r="A37" s="192" t="s">
        <v>653</v>
      </c>
      <c r="B37" s="192" t="str">
        <f t="shared" si="1"/>
        <v>n/a (Non-Final Demand Site)</v>
      </c>
    </row>
    <row r="38" spans="1:2" ht="15.75" customHeight="1" x14ac:dyDescent="0.25">
      <c r="A38" s="191" t="s">
        <v>654</v>
      </c>
      <c r="B38" s="191" t="s">
        <v>649</v>
      </c>
    </row>
    <row r="39" spans="1:2" ht="15.75" customHeight="1" x14ac:dyDescent="0.25">
      <c r="A39" s="191" t="s">
        <v>655</v>
      </c>
      <c r="B39" s="191" t="s">
        <v>650</v>
      </c>
    </row>
    <row r="40" spans="1:2" ht="15.75" customHeight="1" x14ac:dyDescent="0.25">
      <c r="A40" s="191" t="s">
        <v>656</v>
      </c>
      <c r="B40" s="191" t="s">
        <v>651</v>
      </c>
    </row>
    <row r="41" spans="1:2" ht="15.75" customHeight="1" x14ac:dyDescent="0.25">
      <c r="A41" s="191" t="s">
        <v>657</v>
      </c>
      <c r="B41" s="191" t="s">
        <v>652</v>
      </c>
    </row>
  </sheetData>
  <mergeCells count="1">
    <mergeCell ref="A2:B2"/>
  </mergeCells>
  <hyperlinks>
    <hyperlink ref="A1" location="Overview!A1" display="Back to Overview" xr:uid="{564C6D85-AEA0-441E-B605-C50AC13976D7}"/>
  </hyperlinks>
  <pageMargins left="0.7" right="0.7" top="0.75" bottom="0.75" header="0.3" footer="0.3"/>
  <pageSetup paperSize="9" orientation="portrait" r:id="rId1"/>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34"/>
  <sheetViews>
    <sheetView zoomScale="90" zoomScaleNormal="90" workbookViewId="0">
      <selection activeCell="B1" sqref="B1"/>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8.44140625" customWidth="1"/>
    <col min="29" max="29" width="14.5546875" hidden="1" customWidth="1"/>
    <col min="30" max="36" width="9.109375" hidden="1" customWidth="1"/>
  </cols>
  <sheetData>
    <row r="1" spans="1:154" x14ac:dyDescent="0.25">
      <c r="B1" s="93" t="s">
        <v>16</v>
      </c>
    </row>
    <row r="2" spans="1:154" s="2" customFormat="1" ht="21.75" customHeight="1" x14ac:dyDescent="0.25">
      <c r="B2" s="271" t="str">
        <f>Overview!B4&amp; " - Effective from "&amp;Overview!D4&amp;" - "&amp;Overview!E4</f>
        <v>Eclipse Power Distribution Limited - GSP C - Effective from 1 April 2027 - Submitted</v>
      </c>
      <c r="C2" s="272"/>
      <c r="D2" s="272"/>
      <c r="E2" s="272"/>
      <c r="F2" s="272"/>
      <c r="G2" s="272"/>
      <c r="H2" s="272"/>
      <c r="I2" s="272"/>
      <c r="J2" s="272"/>
      <c r="K2" s="272"/>
      <c r="L2" s="272"/>
      <c r="M2" s="272"/>
      <c r="N2" s="272"/>
      <c r="O2" s="272"/>
      <c r="P2" s="272"/>
      <c r="Q2" s="272"/>
      <c r="R2" s="272"/>
      <c r="S2" s="272"/>
      <c r="T2" s="273"/>
      <c r="U2"/>
      <c r="V2"/>
      <c r="W2"/>
      <c r="X2"/>
      <c r="Y2"/>
      <c r="Z2"/>
      <c r="AA2"/>
      <c r="AB2"/>
      <c r="AC2" s="27" t="s">
        <v>116</v>
      </c>
      <c r="AD2" s="54" t="s">
        <v>141</v>
      </c>
      <c r="AE2" s="54" t="s">
        <v>143</v>
      </c>
      <c r="AF2" s="54" t="s">
        <v>142</v>
      </c>
      <c r="AG2" s="14" t="s">
        <v>21</v>
      </c>
      <c r="AH2" s="14" t="s">
        <v>22</v>
      </c>
      <c r="AI2" s="27" t="s">
        <v>117</v>
      </c>
      <c r="AJ2" s="14" t="s">
        <v>28</v>
      </c>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1" customFormat="1" ht="9" customHeight="1" x14ac:dyDescent="0.25">
      <c r="A3" s="110"/>
      <c r="B3" s="110"/>
      <c r="C3" s="110"/>
      <c r="D3" s="110"/>
      <c r="E3" s="110"/>
      <c r="F3" s="110"/>
      <c r="G3" s="110"/>
      <c r="H3" s="110"/>
      <c r="I3" s="110"/>
      <c r="J3" s="110"/>
      <c r="K3" s="110"/>
      <c r="L3"/>
      <c r="M3"/>
      <c r="N3"/>
      <c r="O3"/>
      <c r="P3"/>
      <c r="Q3"/>
      <c r="R3"/>
      <c r="S3"/>
      <c r="T3"/>
      <c r="U3"/>
      <c r="V3"/>
      <c r="W3"/>
      <c r="X3"/>
      <c r="Y3"/>
      <c r="Z3"/>
      <c r="AA3"/>
      <c r="AB3"/>
      <c r="AC3" s="16" t="s">
        <v>631</v>
      </c>
      <c r="AD3" s="144" t="s">
        <v>147</v>
      </c>
      <c r="AE3" s="145" t="s">
        <v>149</v>
      </c>
      <c r="AF3" s="146" t="s">
        <v>142</v>
      </c>
      <c r="AG3" s="152" t="s">
        <v>151</v>
      </c>
      <c r="AH3" s="147" t="s">
        <v>154</v>
      </c>
      <c r="AI3" s="147" t="s">
        <v>154</v>
      </c>
      <c r="AJ3" s="148" t="s">
        <v>154</v>
      </c>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77" t="s">
        <v>145</v>
      </c>
      <c r="C4" s="278"/>
      <c r="D4" s="278"/>
      <c r="E4" s="278"/>
      <c r="F4" s="278"/>
      <c r="G4" s="278"/>
      <c r="H4" s="278"/>
      <c r="I4" s="279"/>
      <c r="L4" s="277" t="s">
        <v>146</v>
      </c>
      <c r="M4" s="278"/>
      <c r="N4" s="278"/>
      <c r="O4" s="278"/>
      <c r="P4" s="278"/>
      <c r="Q4" s="278"/>
      <c r="R4" s="278"/>
      <c r="S4" s="278"/>
      <c r="T4" s="279"/>
      <c r="AC4" s="16" t="s">
        <v>448</v>
      </c>
      <c r="AD4" s="144" t="s">
        <v>147</v>
      </c>
      <c r="AE4" s="145" t="s">
        <v>149</v>
      </c>
      <c r="AF4" s="146" t="s">
        <v>142</v>
      </c>
      <c r="AG4" s="147" t="s">
        <v>154</v>
      </c>
      <c r="AH4" s="147" t="s">
        <v>154</v>
      </c>
      <c r="AI4" s="147" t="s">
        <v>154</v>
      </c>
      <c r="AJ4" s="148" t="s">
        <v>154</v>
      </c>
    </row>
    <row r="5" spans="1:154" ht="27.75" customHeight="1" x14ac:dyDescent="0.25">
      <c r="B5" s="280" t="s">
        <v>95</v>
      </c>
      <c r="C5" s="280"/>
      <c r="D5" s="280"/>
      <c r="E5" s="280"/>
      <c r="F5" s="280"/>
      <c r="G5" s="280"/>
      <c r="H5" s="280"/>
      <c r="I5" s="280"/>
      <c r="L5" s="208" t="s">
        <v>699</v>
      </c>
      <c r="M5" s="208"/>
      <c r="N5" s="208"/>
      <c r="O5" s="208"/>
      <c r="P5" s="208"/>
      <c r="Q5" s="208"/>
      <c r="R5" s="208"/>
      <c r="S5" s="208"/>
      <c r="T5" s="208"/>
      <c r="AC5" s="16" t="s">
        <v>578</v>
      </c>
      <c r="AD5" s="144" t="s">
        <v>147</v>
      </c>
      <c r="AE5" s="145" t="s">
        <v>149</v>
      </c>
      <c r="AF5" s="146" t="s">
        <v>142</v>
      </c>
      <c r="AG5" s="152" t="s">
        <v>151</v>
      </c>
      <c r="AH5" s="147" t="s">
        <v>154</v>
      </c>
      <c r="AI5" s="147" t="s">
        <v>154</v>
      </c>
      <c r="AJ5" s="148" t="s">
        <v>154</v>
      </c>
    </row>
    <row r="6" spans="1:154" s="112" customFormat="1" ht="27.75" customHeight="1" x14ac:dyDescent="0.25">
      <c r="B6" s="208" t="s">
        <v>695</v>
      </c>
      <c r="C6" s="208"/>
      <c r="D6" s="208"/>
      <c r="E6" s="208"/>
      <c r="F6" s="208"/>
      <c r="G6" s="208"/>
      <c r="H6" s="208"/>
      <c r="I6" s="208"/>
      <c r="L6" s="208" t="s">
        <v>696</v>
      </c>
      <c r="M6" s="208"/>
      <c r="N6" s="208"/>
      <c r="O6" s="208"/>
      <c r="P6" s="208"/>
      <c r="Q6" s="208"/>
      <c r="R6" s="208"/>
      <c r="S6" s="208"/>
      <c r="T6" s="208"/>
      <c r="AB6"/>
      <c r="AC6" s="16" t="s">
        <v>579</v>
      </c>
      <c r="AD6" s="144" t="s">
        <v>147</v>
      </c>
      <c r="AE6" s="145" t="s">
        <v>149</v>
      </c>
      <c r="AF6" s="146" t="s">
        <v>142</v>
      </c>
      <c r="AG6" s="152" t="s">
        <v>151</v>
      </c>
      <c r="AH6" s="147" t="s">
        <v>154</v>
      </c>
      <c r="AI6" s="147" t="s">
        <v>154</v>
      </c>
      <c r="AJ6" s="148" t="s">
        <v>154</v>
      </c>
    </row>
    <row r="7" spans="1:154" ht="18" customHeight="1" x14ac:dyDescent="0.25">
      <c r="B7" s="280" t="s">
        <v>96</v>
      </c>
      <c r="C7" s="280"/>
      <c r="D7" s="280"/>
      <c r="E7" s="280"/>
      <c r="F7" s="280"/>
      <c r="G7" s="280"/>
      <c r="H7" s="280"/>
      <c r="I7" s="280"/>
      <c r="L7" s="280" t="s">
        <v>97</v>
      </c>
      <c r="M7" s="280"/>
      <c r="N7" s="280"/>
      <c r="O7" s="280"/>
      <c r="P7" s="280"/>
      <c r="Q7" s="280"/>
      <c r="R7" s="280"/>
      <c r="S7" s="280"/>
      <c r="T7" s="280"/>
      <c r="AC7" s="16" t="s">
        <v>580</v>
      </c>
      <c r="AD7" s="144" t="s">
        <v>147</v>
      </c>
      <c r="AE7" s="145" t="s">
        <v>149</v>
      </c>
      <c r="AF7" s="146" t="s">
        <v>142</v>
      </c>
      <c r="AG7" s="152" t="s">
        <v>151</v>
      </c>
      <c r="AH7" s="147" t="s">
        <v>154</v>
      </c>
      <c r="AI7" s="147" t="s">
        <v>154</v>
      </c>
      <c r="AJ7" s="148" t="s">
        <v>154</v>
      </c>
    </row>
    <row r="8" spans="1:154" ht="8.25" customHeight="1" x14ac:dyDescent="0.25">
      <c r="AC8" s="16" t="s">
        <v>581</v>
      </c>
      <c r="AD8" s="144" t="s">
        <v>147</v>
      </c>
      <c r="AE8" s="145" t="s">
        <v>149</v>
      </c>
      <c r="AF8" s="146" t="s">
        <v>142</v>
      </c>
      <c r="AG8" s="152" t="s">
        <v>151</v>
      </c>
      <c r="AH8" s="147" t="s">
        <v>154</v>
      </c>
      <c r="AI8" s="147" t="s">
        <v>154</v>
      </c>
      <c r="AJ8" s="148" t="s">
        <v>154</v>
      </c>
    </row>
    <row r="9" spans="1:154" ht="72" customHeight="1" x14ac:dyDescent="0.25">
      <c r="B9" s="113" t="s">
        <v>98</v>
      </c>
      <c r="C9" s="114" t="str">
        <f t="shared" ref="C9:I9" si="0">IFERROR(_xlfn.XLOOKUP($B$10,$AC$2:$AC$34,AD$2:AD$34),AD2)</f>
        <v>Red/black unit charge
p/kWh</v>
      </c>
      <c r="D9" s="114" t="str">
        <f t="shared" si="0"/>
        <v>Amber/yellow unit charge
p/kWh</v>
      </c>
      <c r="E9" s="114" t="str">
        <f t="shared" si="0"/>
        <v>Green unit charge
p/kWh</v>
      </c>
      <c r="F9" s="114" t="str">
        <f t="shared" si="0"/>
        <v>Fixed charge p/MPAN/day</v>
      </c>
      <c r="G9" s="114" t="str">
        <f t="shared" si="0"/>
        <v>Capacity charge p/kVA/day</v>
      </c>
      <c r="H9" s="114" t="str">
        <f t="shared" si="0"/>
        <v>Exceeded capacity charge
p/kVA/day</v>
      </c>
      <c r="I9" s="114" t="str">
        <f t="shared" si="0"/>
        <v>Reactive power charge
p/kVArh</v>
      </c>
      <c r="L9" s="113" t="s">
        <v>99</v>
      </c>
      <c r="M9" s="131" t="str">
        <f>'Annex 2 Designated EHV charges'!I10</f>
        <v>Import
Super Red
unit charge
(p/kWh)</v>
      </c>
      <c r="N9" s="131" t="str">
        <f>'Annex 2 Designated EHV charges'!J10</f>
        <v>Import
fixed charge
(p/day)</v>
      </c>
      <c r="O9" s="131" t="str">
        <f>'Annex 2 Designated EHV charges'!K10</f>
        <v>Import
capacity charge
(p/kVA/day)</v>
      </c>
      <c r="P9" s="131" t="str">
        <f>'Annex 2 Designated EHV charges'!L10</f>
        <v>Import
exceeded capacity charge
(p/kVA/day)</v>
      </c>
      <c r="Q9" s="132" t="str">
        <f>'Annex 2 Designated EHV charges'!M10</f>
        <v>Export
Super Red
unit charge
(p/kWh)</v>
      </c>
      <c r="R9" s="132" t="str">
        <f>'Annex 2 Designated EHV charges'!N10</f>
        <v>Export
fixed charge
(p/day)</v>
      </c>
      <c r="S9" s="132" t="str">
        <f>'Annex 2 Designated EHV charges'!O10</f>
        <v>Export
capacity charge
(p/kVA/day)</v>
      </c>
      <c r="T9" s="132" t="str">
        <f>'Annex 2 Designated EHV charges'!P10</f>
        <v>Export
exceeded capacity charge
(p/kVA/day)</v>
      </c>
      <c r="AC9" s="16" t="s">
        <v>582</v>
      </c>
      <c r="AD9" s="144" t="s">
        <v>147</v>
      </c>
      <c r="AE9" s="145" t="s">
        <v>149</v>
      </c>
      <c r="AF9" s="146" t="s">
        <v>142</v>
      </c>
      <c r="AG9" s="152" t="s">
        <v>151</v>
      </c>
      <c r="AH9" s="147" t="s">
        <v>154</v>
      </c>
      <c r="AI9" s="147" t="s">
        <v>154</v>
      </c>
      <c r="AJ9" s="148" t="s">
        <v>154</v>
      </c>
    </row>
    <row r="10" spans="1:154" ht="30" customHeight="1" x14ac:dyDescent="0.25">
      <c r="B10" s="104"/>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195" t="str">
        <f>IFERROR(VLOOKUP($B$10,'Annex 1 LV, HV and UMS charges'!$A:$K,10,FALSE),"")</f>
        <v/>
      </c>
      <c r="L10" s="104"/>
      <c r="M10" s="195">
        <f>IFERROR(_xlfn.XLOOKUP($L$10,'Annex 2 Designated EHV charges'!$G:$G,'Annex 2 Designated EHV charges'!I:I),"")</f>
        <v>0</v>
      </c>
      <c r="N10" s="106">
        <f>IFERROR(_xlfn.XLOOKUP($L$10,'Annex 2 Designated EHV charges'!$G:$G,'Annex 2 Designated EHV charges'!J:J),"")</f>
        <v>0</v>
      </c>
      <c r="O10" s="106">
        <f>IFERROR(_xlfn.XLOOKUP($L$10,'Annex 2 Designated EHV charges'!$G:$G,'Annex 2 Designated EHV charges'!K:K),"")</f>
        <v>0</v>
      </c>
      <c r="P10" s="106">
        <f>IFERROR(_xlfn.XLOOKUP($L$10,'Annex 2 Designated EHV charges'!$G:$G,'Annex 2 Designated EHV charges'!L:L),"")</f>
        <v>0</v>
      </c>
      <c r="Q10" s="196">
        <f>IFERROR(_xlfn.XLOOKUP($L$10,'Annex 2 Designated EHV charges'!$G:$G,'Annex 2 Designated EHV charges'!M:M),"")</f>
        <v>0</v>
      </c>
      <c r="R10" s="116">
        <f>IFERROR(_xlfn.XLOOKUP($L$10,'Annex 2 Designated EHV charges'!$G:$G,'Annex 2 Designated EHV charges'!N:N),"")</f>
        <v>0</v>
      </c>
      <c r="S10" s="116">
        <f>IFERROR(_xlfn.XLOOKUP($L$10,'Annex 2 Designated EHV charges'!$G:$G,'Annex 2 Designated EHV charges'!O:O),"")</f>
        <v>0</v>
      </c>
      <c r="T10" s="116">
        <f>IFERROR(_xlfn.XLOOKUP($L$10,'Annex 2 Designated EHV charges'!$G:$G,'Annex 2 Designated EHV charges'!P:P),"")</f>
        <v>0</v>
      </c>
      <c r="AC10" s="16" t="s">
        <v>129</v>
      </c>
      <c r="AD10" s="144" t="s">
        <v>147</v>
      </c>
      <c r="AE10" s="145" t="s">
        <v>149</v>
      </c>
      <c r="AF10" s="146" t="s">
        <v>142</v>
      </c>
      <c r="AG10" s="147" t="s">
        <v>154</v>
      </c>
      <c r="AH10" s="147" t="s">
        <v>154</v>
      </c>
      <c r="AI10" s="147" t="s">
        <v>154</v>
      </c>
      <c r="AJ10" s="148" t="s">
        <v>154</v>
      </c>
    </row>
    <row r="11" spans="1:154" ht="7.5" customHeight="1" x14ac:dyDescent="0.25">
      <c r="AC11" s="16" t="s">
        <v>449</v>
      </c>
      <c r="AD11" s="144" t="s">
        <v>147</v>
      </c>
      <c r="AE11" s="145" t="s">
        <v>149</v>
      </c>
      <c r="AF11" s="146" t="s">
        <v>142</v>
      </c>
      <c r="AG11" s="152" t="s">
        <v>151</v>
      </c>
      <c r="AH11" s="152" t="s">
        <v>152</v>
      </c>
      <c r="AI11" s="153" t="s">
        <v>153</v>
      </c>
      <c r="AJ11" s="194" t="s">
        <v>28</v>
      </c>
    </row>
    <row r="12" spans="1:154" ht="88.5" customHeight="1" x14ac:dyDescent="0.25">
      <c r="B12" s="117" t="s">
        <v>65</v>
      </c>
      <c r="C12" s="114" t="str">
        <f>C9</f>
        <v>Red/black unit charge
p/kWh</v>
      </c>
      <c r="D12" s="114" t="str">
        <f>D9</f>
        <v>Amber/yellow unit charge
p/kWh</v>
      </c>
      <c r="E12" s="114" t="str">
        <f>E9</f>
        <v>Green unit charge
p/kWh</v>
      </c>
      <c r="F12" s="114" t="s">
        <v>66</v>
      </c>
      <c r="G12" s="114" t="s">
        <v>63</v>
      </c>
      <c r="H12" s="114" t="s">
        <v>120</v>
      </c>
      <c r="I12" s="114" t="s">
        <v>64</v>
      </c>
      <c r="L12" s="117" t="s">
        <v>65</v>
      </c>
      <c r="M12" s="114" t="s">
        <v>85</v>
      </c>
      <c r="N12" s="114" t="s">
        <v>66</v>
      </c>
      <c r="O12" s="114" t="s">
        <v>81</v>
      </c>
      <c r="P12" s="114" t="s">
        <v>120</v>
      </c>
      <c r="Q12" s="115" t="s">
        <v>83</v>
      </c>
      <c r="R12" s="115" t="s">
        <v>66</v>
      </c>
      <c r="S12" s="115" t="s">
        <v>82</v>
      </c>
      <c r="T12" s="115" t="s">
        <v>120</v>
      </c>
      <c r="AC12" s="16" t="s">
        <v>450</v>
      </c>
      <c r="AD12" s="144" t="s">
        <v>147</v>
      </c>
      <c r="AE12" s="145" t="s">
        <v>149</v>
      </c>
      <c r="AF12" s="146" t="s">
        <v>142</v>
      </c>
      <c r="AG12" s="152" t="s">
        <v>151</v>
      </c>
      <c r="AH12" s="152" t="s">
        <v>152</v>
      </c>
      <c r="AI12" s="153" t="s">
        <v>153</v>
      </c>
      <c r="AJ12" s="194" t="s">
        <v>28</v>
      </c>
    </row>
    <row r="13" spans="1:154" ht="30" customHeight="1" x14ac:dyDescent="0.25">
      <c r="B13" s="118" t="s">
        <v>67</v>
      </c>
      <c r="C13" s="123"/>
      <c r="D13" s="123"/>
      <c r="E13" s="123"/>
      <c r="F13" s="123"/>
      <c r="G13" s="123"/>
      <c r="H13" s="123"/>
      <c r="I13" s="123"/>
      <c r="L13" s="118" t="s">
        <v>67</v>
      </c>
      <c r="M13" s="107"/>
      <c r="N13" s="107"/>
      <c r="O13" s="107"/>
      <c r="P13" s="107"/>
      <c r="Q13" s="108"/>
      <c r="R13" s="108">
        <f>N13</f>
        <v>0</v>
      </c>
      <c r="S13" s="108"/>
      <c r="T13" s="108"/>
      <c r="AC13" s="16" t="s">
        <v>451</v>
      </c>
      <c r="AD13" s="144" t="s">
        <v>147</v>
      </c>
      <c r="AE13" s="145" t="s">
        <v>149</v>
      </c>
      <c r="AF13" s="146" t="s">
        <v>142</v>
      </c>
      <c r="AG13" s="152" t="s">
        <v>151</v>
      </c>
      <c r="AH13" s="152" t="s">
        <v>152</v>
      </c>
      <c r="AI13" s="153" t="s">
        <v>153</v>
      </c>
      <c r="AJ13" s="194" t="s">
        <v>28</v>
      </c>
    </row>
    <row r="14" spans="1:154" ht="30" customHeight="1" x14ac:dyDescent="0.25">
      <c r="B14" s="119" t="s">
        <v>69</v>
      </c>
      <c r="C14" s="105">
        <f t="shared" ref="C14:I14" si="1">C13</f>
        <v>0</v>
      </c>
      <c r="D14" s="105">
        <f t="shared" si="1"/>
        <v>0</v>
      </c>
      <c r="E14" s="105">
        <f t="shared" si="1"/>
        <v>0</v>
      </c>
      <c r="F14" s="105">
        <f t="shared" si="1"/>
        <v>0</v>
      </c>
      <c r="G14" s="105">
        <f t="shared" si="1"/>
        <v>0</v>
      </c>
      <c r="H14" s="105">
        <f t="shared" si="1"/>
        <v>0</v>
      </c>
      <c r="I14" s="105">
        <f t="shared" si="1"/>
        <v>0</v>
      </c>
      <c r="L14" s="119" t="s">
        <v>69</v>
      </c>
      <c r="M14" s="105">
        <f>M13</f>
        <v>0</v>
      </c>
      <c r="N14" s="105">
        <f t="shared" ref="N14:T14" si="2">N13</f>
        <v>0</v>
      </c>
      <c r="O14" s="105">
        <f t="shared" si="2"/>
        <v>0</v>
      </c>
      <c r="P14" s="105">
        <f t="shared" si="2"/>
        <v>0</v>
      </c>
      <c r="Q14" s="109">
        <f t="shared" si="2"/>
        <v>0</v>
      </c>
      <c r="R14" s="109">
        <f t="shared" si="2"/>
        <v>0</v>
      </c>
      <c r="S14" s="109">
        <f t="shared" si="2"/>
        <v>0</v>
      </c>
      <c r="T14" s="109">
        <f t="shared" si="2"/>
        <v>0</v>
      </c>
      <c r="AC14" s="16" t="s">
        <v>452</v>
      </c>
      <c r="AD14" s="144" t="s">
        <v>147</v>
      </c>
      <c r="AE14" s="145" t="s">
        <v>149</v>
      </c>
      <c r="AF14" s="146" t="s">
        <v>142</v>
      </c>
      <c r="AG14" s="152" t="s">
        <v>151</v>
      </c>
      <c r="AH14" s="152" t="s">
        <v>152</v>
      </c>
      <c r="AI14" s="153" t="s">
        <v>153</v>
      </c>
      <c r="AJ14" s="194" t="s">
        <v>28</v>
      </c>
    </row>
    <row r="15" spans="1:154" ht="7.5" customHeight="1" x14ac:dyDescent="0.25">
      <c r="AC15" s="16" t="s">
        <v>453</v>
      </c>
      <c r="AD15" s="144" t="s">
        <v>147</v>
      </c>
      <c r="AE15" s="145" t="s">
        <v>149</v>
      </c>
      <c r="AF15" s="146" t="s">
        <v>142</v>
      </c>
      <c r="AG15" s="152" t="s">
        <v>151</v>
      </c>
      <c r="AH15" s="152" t="s">
        <v>152</v>
      </c>
      <c r="AI15" s="153" t="s">
        <v>153</v>
      </c>
      <c r="AJ15" s="194" t="s">
        <v>28</v>
      </c>
    </row>
    <row r="16" spans="1:154" ht="63.75" customHeight="1" x14ac:dyDescent="0.25">
      <c r="B16" s="117" t="s">
        <v>68</v>
      </c>
      <c r="C16" s="114" t="s">
        <v>78</v>
      </c>
      <c r="D16" s="114" t="s">
        <v>79</v>
      </c>
      <c r="E16" s="114" t="s">
        <v>80</v>
      </c>
      <c r="F16" s="114" t="s">
        <v>74</v>
      </c>
      <c r="G16" s="114" t="s">
        <v>73</v>
      </c>
      <c r="H16" s="114" t="s">
        <v>121</v>
      </c>
      <c r="I16" s="114" t="s">
        <v>72</v>
      </c>
      <c r="L16" s="117" t="s">
        <v>68</v>
      </c>
      <c r="M16" s="114" t="s">
        <v>86</v>
      </c>
      <c r="N16" s="114" t="s">
        <v>84</v>
      </c>
      <c r="O16" s="114" t="s">
        <v>89</v>
      </c>
      <c r="P16" s="114" t="s">
        <v>122</v>
      </c>
      <c r="Q16" s="115" t="s">
        <v>87</v>
      </c>
      <c r="R16" s="115" t="s">
        <v>88</v>
      </c>
      <c r="S16" s="115" t="s">
        <v>90</v>
      </c>
      <c r="T16" s="115" t="s">
        <v>123</v>
      </c>
      <c r="AC16" s="16" t="s">
        <v>454</v>
      </c>
      <c r="AD16" s="144" t="s">
        <v>147</v>
      </c>
      <c r="AE16" s="145" t="s">
        <v>149</v>
      </c>
      <c r="AF16" s="146" t="s">
        <v>142</v>
      </c>
      <c r="AG16" s="152" t="s">
        <v>151</v>
      </c>
      <c r="AH16" s="152" t="s">
        <v>152</v>
      </c>
      <c r="AI16" s="153" t="s">
        <v>153</v>
      </c>
      <c r="AJ16" s="194" t="s">
        <v>28</v>
      </c>
    </row>
    <row r="17" spans="2:36" ht="30" customHeight="1" x14ac:dyDescent="0.25">
      <c r="B17" s="118" t="s">
        <v>70</v>
      </c>
      <c r="C17" s="124" t="str">
        <f>IFERROR(C10*C13/100,"")</f>
        <v/>
      </c>
      <c r="D17" s="124" t="str">
        <f t="shared" ref="D17:I17" si="3">IFERROR(D10*D13/100,"")</f>
        <v/>
      </c>
      <c r="E17" s="124" t="str">
        <f t="shared" si="3"/>
        <v/>
      </c>
      <c r="F17" s="124" t="str">
        <f t="shared" si="3"/>
        <v/>
      </c>
      <c r="G17" s="124" t="str">
        <f>IFERROR(G10*G13*F13/100,"")</f>
        <v/>
      </c>
      <c r="H17" s="124" t="str">
        <f>IFERROR(H10*H13*F13/100,"")</f>
        <v/>
      </c>
      <c r="I17" s="124" t="str">
        <f t="shared" si="3"/>
        <v/>
      </c>
      <c r="L17" s="120" t="s">
        <v>70</v>
      </c>
      <c r="M17" s="124">
        <f>IFERROR(M10*M13/100,"")</f>
        <v>0</v>
      </c>
      <c r="N17" s="124">
        <f>IFERROR(N10*N13/100,"")</f>
        <v>0</v>
      </c>
      <c r="O17" s="124">
        <f>IFERROR(O10*O13*N13/100,"")</f>
        <v>0</v>
      </c>
      <c r="P17" s="124">
        <f>IFERROR(P10*P13*N13/100,"")</f>
        <v>0</v>
      </c>
      <c r="Q17" s="125">
        <f>IFERROR(Q10*Q13/100,"")</f>
        <v>0</v>
      </c>
      <c r="R17" s="125">
        <f>IFERROR(R10*R13/100,"")</f>
        <v>0</v>
      </c>
      <c r="S17" s="125">
        <f>IFERROR(S10*S13*R13/100,"")</f>
        <v>0</v>
      </c>
      <c r="T17" s="125">
        <f>IFERROR(T10*T13*R13/100,"")</f>
        <v>0</v>
      </c>
      <c r="AC17" s="16" t="s">
        <v>455</v>
      </c>
      <c r="AD17" s="144" t="s">
        <v>147</v>
      </c>
      <c r="AE17" s="145" t="s">
        <v>149</v>
      </c>
      <c r="AF17" s="146" t="s">
        <v>142</v>
      </c>
      <c r="AG17" s="152" t="s">
        <v>151</v>
      </c>
      <c r="AH17" s="152" t="s">
        <v>152</v>
      </c>
      <c r="AI17" s="153" t="s">
        <v>153</v>
      </c>
      <c r="AJ17" s="194" t="s">
        <v>28</v>
      </c>
    </row>
    <row r="18" spans="2:36" ht="30" customHeight="1" x14ac:dyDescent="0.25">
      <c r="B18" s="119" t="s">
        <v>71</v>
      </c>
      <c r="C18" s="126" t="str">
        <f>IFERROR(C10*C14/100,"")</f>
        <v/>
      </c>
      <c r="D18" s="126" t="str">
        <f t="shared" ref="D18:I18" si="4">IFERROR(D10*D14/100,"")</f>
        <v/>
      </c>
      <c r="E18" s="126" t="str">
        <f t="shared" si="4"/>
        <v/>
      </c>
      <c r="F18" s="126" t="str">
        <f t="shared" si="4"/>
        <v/>
      </c>
      <c r="G18" s="126" t="str">
        <f>IFERROR(G10*G14*F14/100,"")</f>
        <v/>
      </c>
      <c r="H18" s="126" t="str">
        <f>IFERROR(H10*H14*F14/100,"")</f>
        <v/>
      </c>
      <c r="I18" s="126" t="str">
        <f t="shared" si="4"/>
        <v/>
      </c>
      <c r="L18" s="121" t="s">
        <v>71</v>
      </c>
      <c r="M18" s="126">
        <f>IFERROR(M10*M14/100,"")</f>
        <v>0</v>
      </c>
      <c r="N18" s="126">
        <f>IFERROR(N10*N14/100,"")</f>
        <v>0</v>
      </c>
      <c r="O18" s="126">
        <f>IFERROR(O10*O14*N14/100,"")</f>
        <v>0</v>
      </c>
      <c r="P18" s="126">
        <f>IFERROR(P10*P14*N14/100,"")</f>
        <v>0</v>
      </c>
      <c r="Q18" s="127">
        <f>IFERROR(Q10*Q14/100,"")</f>
        <v>0</v>
      </c>
      <c r="R18" s="127">
        <f>IFERROR(R10*R14/100,"")</f>
        <v>0</v>
      </c>
      <c r="S18" s="127">
        <f>IFERROR(S10*S14*R14/100,"")</f>
        <v>0</v>
      </c>
      <c r="T18" s="127">
        <f>IFERROR(T10*T14*R14/100,"")</f>
        <v>0</v>
      </c>
      <c r="AC18" s="16" t="s">
        <v>456</v>
      </c>
      <c r="AD18" s="144" t="s">
        <v>147</v>
      </c>
      <c r="AE18" s="145" t="s">
        <v>149</v>
      </c>
      <c r="AF18" s="146" t="s">
        <v>142</v>
      </c>
      <c r="AG18" s="152" t="s">
        <v>151</v>
      </c>
      <c r="AH18" s="152" t="s">
        <v>152</v>
      </c>
      <c r="AI18" s="153" t="s">
        <v>153</v>
      </c>
      <c r="AJ18" s="194" t="s">
        <v>28</v>
      </c>
    </row>
    <row r="19" spans="2:36" ht="7.5" customHeight="1" x14ac:dyDescent="0.25">
      <c r="AC19" s="16" t="s">
        <v>457</v>
      </c>
      <c r="AD19" s="144" t="s">
        <v>147</v>
      </c>
      <c r="AE19" s="145" t="s">
        <v>149</v>
      </c>
      <c r="AF19" s="146" t="s">
        <v>142</v>
      </c>
      <c r="AG19" s="152" t="s">
        <v>151</v>
      </c>
      <c r="AH19" s="152" t="s">
        <v>152</v>
      </c>
      <c r="AI19" s="153" t="s">
        <v>153</v>
      </c>
      <c r="AJ19" s="194" t="s">
        <v>28</v>
      </c>
    </row>
    <row r="20" spans="2:36" ht="39.75" customHeight="1" x14ac:dyDescent="0.25">
      <c r="C20" s="122" t="s">
        <v>75</v>
      </c>
      <c r="M20" s="114" t="s">
        <v>91</v>
      </c>
      <c r="N20" s="115" t="s">
        <v>92</v>
      </c>
      <c r="AC20" s="16" t="s">
        <v>458</v>
      </c>
      <c r="AD20" s="144" t="s">
        <v>147</v>
      </c>
      <c r="AE20" s="145" t="s">
        <v>149</v>
      </c>
      <c r="AF20" s="146" t="s">
        <v>142</v>
      </c>
      <c r="AG20" s="152" t="s">
        <v>151</v>
      </c>
      <c r="AH20" s="152" t="s">
        <v>152</v>
      </c>
      <c r="AI20" s="153" t="s">
        <v>153</v>
      </c>
      <c r="AJ20" s="194" t="s">
        <v>28</v>
      </c>
    </row>
    <row r="21" spans="2:36" ht="30" customHeight="1" x14ac:dyDescent="0.25">
      <c r="B21" s="118" t="s">
        <v>70</v>
      </c>
      <c r="C21" s="124">
        <f>SUM(C17:I17)</f>
        <v>0</v>
      </c>
      <c r="L21" s="118" t="s">
        <v>70</v>
      </c>
      <c r="M21" s="124">
        <f>SUM(M17:P17)</f>
        <v>0</v>
      </c>
      <c r="N21" s="125">
        <f>SUM(Q17:T17)</f>
        <v>0</v>
      </c>
      <c r="AC21" s="16" t="s">
        <v>459</v>
      </c>
      <c r="AD21" s="144" t="s">
        <v>147</v>
      </c>
      <c r="AE21" s="145" t="s">
        <v>149</v>
      </c>
      <c r="AF21" s="146" t="s">
        <v>142</v>
      </c>
      <c r="AG21" s="152" t="s">
        <v>151</v>
      </c>
      <c r="AH21" s="152" t="s">
        <v>152</v>
      </c>
      <c r="AI21" s="153" t="s">
        <v>153</v>
      </c>
      <c r="AJ21" s="194" t="s">
        <v>28</v>
      </c>
    </row>
    <row r="22" spans="2:36" ht="30" customHeight="1" x14ac:dyDescent="0.25">
      <c r="B22" s="119" t="s">
        <v>71</v>
      </c>
      <c r="C22" s="126">
        <f>SUM(C18:I18)</f>
        <v>0</v>
      </c>
      <c r="L22" s="119" t="s">
        <v>71</v>
      </c>
      <c r="M22" s="126">
        <f>SUM(M18:P18)</f>
        <v>0</v>
      </c>
      <c r="N22" s="127">
        <f>SUM(Q18:T18)</f>
        <v>0</v>
      </c>
      <c r="AC22" s="16" t="s">
        <v>460</v>
      </c>
      <c r="AD22" s="144" t="s">
        <v>147</v>
      </c>
      <c r="AE22" s="145" t="s">
        <v>149</v>
      </c>
      <c r="AF22" s="146" t="s">
        <v>142</v>
      </c>
      <c r="AG22" s="152" t="s">
        <v>151</v>
      </c>
      <c r="AH22" s="152" t="s">
        <v>152</v>
      </c>
      <c r="AI22" s="153" t="s">
        <v>153</v>
      </c>
      <c r="AJ22" s="194" t="s">
        <v>28</v>
      </c>
    </row>
    <row r="23" spans="2:36" ht="24.75" customHeight="1" x14ac:dyDescent="0.25">
      <c r="AC23" s="16" t="s">
        <v>461</v>
      </c>
      <c r="AD23" s="144" t="s">
        <v>147</v>
      </c>
      <c r="AE23" s="145" t="s">
        <v>149</v>
      </c>
      <c r="AF23" s="146" t="s">
        <v>142</v>
      </c>
      <c r="AG23" s="152" t="s">
        <v>151</v>
      </c>
      <c r="AH23" s="152" t="s">
        <v>152</v>
      </c>
      <c r="AI23" s="153" t="s">
        <v>153</v>
      </c>
      <c r="AJ23" s="194" t="s">
        <v>28</v>
      </c>
    </row>
    <row r="24" spans="2:36" ht="30.75" customHeight="1" x14ac:dyDescent="0.25">
      <c r="B24" s="274" t="s">
        <v>93</v>
      </c>
      <c r="C24" s="275"/>
      <c r="D24" s="276"/>
      <c r="L24" s="274" t="s">
        <v>94</v>
      </c>
      <c r="M24" s="275"/>
      <c r="N24" s="276"/>
      <c r="AC24" s="16" t="s">
        <v>462</v>
      </c>
      <c r="AD24" s="144" t="s">
        <v>147</v>
      </c>
      <c r="AE24" s="145" t="s">
        <v>149</v>
      </c>
      <c r="AF24" s="146" t="s">
        <v>142</v>
      </c>
      <c r="AG24" s="152" t="s">
        <v>151</v>
      </c>
      <c r="AH24" s="152" t="s">
        <v>152</v>
      </c>
      <c r="AI24" s="153" t="s">
        <v>153</v>
      </c>
      <c r="AJ24" s="194" t="s">
        <v>28</v>
      </c>
    </row>
    <row r="25" spans="2:36" ht="40.799999999999997" x14ac:dyDescent="0.25">
      <c r="AC25" s="16" t="s">
        <v>463</v>
      </c>
      <c r="AD25" s="144" t="s">
        <v>147</v>
      </c>
      <c r="AE25" s="145" t="s">
        <v>149</v>
      </c>
      <c r="AF25" s="146" t="s">
        <v>142</v>
      </c>
      <c r="AG25" s="152" t="s">
        <v>151</v>
      </c>
      <c r="AH25" s="152" t="s">
        <v>152</v>
      </c>
      <c r="AI25" s="153" t="s">
        <v>153</v>
      </c>
      <c r="AJ25" s="194" t="s">
        <v>28</v>
      </c>
    </row>
    <row r="26" spans="2:36" ht="30.6" x14ac:dyDescent="0.25">
      <c r="AC26" s="16" t="s">
        <v>130</v>
      </c>
      <c r="AD26" s="150" t="s">
        <v>148</v>
      </c>
      <c r="AE26" s="151" t="s">
        <v>150</v>
      </c>
      <c r="AF26" s="146" t="s">
        <v>142</v>
      </c>
      <c r="AG26" s="147" t="s">
        <v>154</v>
      </c>
      <c r="AH26" s="147" t="s">
        <v>154</v>
      </c>
      <c r="AI26" s="147" t="s">
        <v>154</v>
      </c>
      <c r="AJ26" s="147" t="s">
        <v>154</v>
      </c>
    </row>
    <row r="27" spans="2:36" ht="40.799999999999997" x14ac:dyDescent="0.25">
      <c r="AC27" s="16" t="s">
        <v>131</v>
      </c>
      <c r="AD27" s="144" t="s">
        <v>147</v>
      </c>
      <c r="AE27" s="145" t="s">
        <v>149</v>
      </c>
      <c r="AF27" s="146" t="s">
        <v>142</v>
      </c>
      <c r="AG27" s="152" t="s">
        <v>151</v>
      </c>
      <c r="AH27" s="147" t="s">
        <v>154</v>
      </c>
      <c r="AI27" s="147" t="s">
        <v>154</v>
      </c>
      <c r="AJ27" s="147" t="s">
        <v>154</v>
      </c>
    </row>
    <row r="28" spans="2:36" ht="40.799999999999997" x14ac:dyDescent="0.25">
      <c r="AC28" s="16" t="s">
        <v>132</v>
      </c>
      <c r="AD28" s="144" t="s">
        <v>147</v>
      </c>
      <c r="AE28" s="145" t="s">
        <v>149</v>
      </c>
      <c r="AF28" s="146" t="s">
        <v>142</v>
      </c>
      <c r="AG28" s="152" t="s">
        <v>151</v>
      </c>
      <c r="AH28" s="147" t="s">
        <v>154</v>
      </c>
      <c r="AI28" s="147" t="s">
        <v>154</v>
      </c>
      <c r="AJ28" s="147" t="s">
        <v>154</v>
      </c>
    </row>
    <row r="29" spans="2:36" ht="40.799999999999997" x14ac:dyDescent="0.25">
      <c r="AC29" s="16" t="s">
        <v>133</v>
      </c>
      <c r="AD29" s="144" t="s">
        <v>147</v>
      </c>
      <c r="AE29" s="145" t="s">
        <v>149</v>
      </c>
      <c r="AF29" s="146" t="s">
        <v>142</v>
      </c>
      <c r="AG29" s="152" t="s">
        <v>151</v>
      </c>
      <c r="AH29" s="147" t="s">
        <v>154</v>
      </c>
      <c r="AI29" s="147" t="s">
        <v>154</v>
      </c>
      <c r="AJ29" s="149" t="s">
        <v>28</v>
      </c>
    </row>
    <row r="30" spans="2:36" ht="40.799999999999997" x14ac:dyDescent="0.25">
      <c r="AC30" s="16" t="s">
        <v>134</v>
      </c>
      <c r="AD30" s="144" t="s">
        <v>147</v>
      </c>
      <c r="AE30" s="145" t="s">
        <v>149</v>
      </c>
      <c r="AF30" s="146" t="s">
        <v>142</v>
      </c>
      <c r="AG30" s="152" t="s">
        <v>151</v>
      </c>
      <c r="AH30" s="147" t="s">
        <v>154</v>
      </c>
      <c r="AI30" s="147" t="s">
        <v>154</v>
      </c>
      <c r="AJ30" s="147" t="s">
        <v>154</v>
      </c>
    </row>
    <row r="31" spans="2:36" ht="40.799999999999997" x14ac:dyDescent="0.25">
      <c r="AC31" s="16" t="s">
        <v>135</v>
      </c>
      <c r="AD31" s="144" t="s">
        <v>147</v>
      </c>
      <c r="AE31" s="145" t="s">
        <v>149</v>
      </c>
      <c r="AF31" s="146" t="s">
        <v>142</v>
      </c>
      <c r="AG31" s="152" t="s">
        <v>151</v>
      </c>
      <c r="AH31" s="147" t="s">
        <v>154</v>
      </c>
      <c r="AI31" s="147" t="s">
        <v>154</v>
      </c>
      <c r="AJ31" s="149" t="s">
        <v>28</v>
      </c>
    </row>
    <row r="32" spans="2:36" ht="52.8" x14ac:dyDescent="0.25">
      <c r="AC32" s="16" t="s">
        <v>136</v>
      </c>
      <c r="AD32" s="144" t="s">
        <v>147</v>
      </c>
      <c r="AE32" s="145" t="s">
        <v>149</v>
      </c>
      <c r="AF32" s="146" t="s">
        <v>142</v>
      </c>
      <c r="AG32" s="152" t="s">
        <v>151</v>
      </c>
      <c r="AH32" s="147" t="s">
        <v>154</v>
      </c>
      <c r="AI32" s="147" t="s">
        <v>154</v>
      </c>
      <c r="AJ32" s="147" t="s">
        <v>154</v>
      </c>
    </row>
    <row r="33" spans="29:36" ht="40.799999999999997" x14ac:dyDescent="0.25">
      <c r="AC33" s="16" t="s">
        <v>137</v>
      </c>
      <c r="AD33" s="144" t="s">
        <v>147</v>
      </c>
      <c r="AE33" s="145" t="s">
        <v>149</v>
      </c>
      <c r="AF33" s="146" t="s">
        <v>142</v>
      </c>
      <c r="AG33" s="152" t="s">
        <v>151</v>
      </c>
      <c r="AH33" s="147" t="s">
        <v>154</v>
      </c>
      <c r="AI33" s="147" t="s">
        <v>154</v>
      </c>
      <c r="AJ33" s="149" t="s">
        <v>28</v>
      </c>
    </row>
    <row r="34" spans="29:36" ht="40.799999999999997" x14ac:dyDescent="0.25">
      <c r="AC34" s="16" t="s">
        <v>138</v>
      </c>
      <c r="AD34" s="144" t="s">
        <v>147</v>
      </c>
      <c r="AE34" s="145" t="s">
        <v>149</v>
      </c>
      <c r="AF34" s="146" t="s">
        <v>142</v>
      </c>
      <c r="AG34" s="152" t="s">
        <v>151</v>
      </c>
      <c r="AH34" s="147" t="s">
        <v>154</v>
      </c>
      <c r="AI34" s="147" t="s">
        <v>154</v>
      </c>
      <c r="AJ34" s="147" t="s">
        <v>154</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headerFooter>
    <oddFooter>&amp;L_x000D_&amp;1#&amp;"Arial"&amp;6&amp;K737373 Confidentiality: C1 - Public</oddFooter>
  </headerFooter>
  <ignoredErrors>
    <ignoredError sqref="G17:G18" formula="1"/>
    <ignoredError sqref="M14:T14 R13 C14:G14 H14:I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charges'!$G$11:$G$13</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topLeftCell="A26" zoomScale="70" zoomScaleNormal="70" zoomScaleSheetLayoutView="100" workbookViewId="0">
      <selection activeCell="D13" sqref="D13:J44"/>
    </sheetView>
  </sheetViews>
  <sheetFormatPr defaultColWidth="9.109375" defaultRowHeight="27.75" customHeight="1" x14ac:dyDescent="0.25"/>
  <cols>
    <col min="1" max="1" width="49" style="2" bestFit="1" customWidth="1"/>
    <col min="2" max="2" width="17.5546875" style="3" customWidth="1"/>
    <col min="3" max="3" width="9.10937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3" ht="27.75" customHeight="1" x14ac:dyDescent="0.25">
      <c r="A1" s="94" t="s">
        <v>16</v>
      </c>
      <c r="B1" s="216"/>
      <c r="C1" s="216"/>
      <c r="D1" s="216"/>
      <c r="E1" s="215"/>
      <c r="F1" s="215"/>
      <c r="G1" s="215"/>
      <c r="H1" s="215"/>
      <c r="I1" s="215"/>
      <c r="J1" s="215"/>
      <c r="K1" s="215"/>
      <c r="L1" s="50"/>
      <c r="M1" s="77"/>
    </row>
    <row r="2" spans="1:13" ht="27" customHeight="1" x14ac:dyDescent="0.25">
      <c r="A2" s="224" t="str">
        <f>Overview!B4&amp; " - Effective from "&amp;Overview!D4&amp;" - "&amp;Overview!E4&amp;" LV and HV charges"</f>
        <v>Eclipse Power Distribution Limited - GSP C - Effective from 1 April 2027 - Submitted LV and HV charges</v>
      </c>
      <c r="B2" s="224"/>
      <c r="C2" s="224"/>
      <c r="D2" s="224"/>
      <c r="E2" s="224"/>
      <c r="F2" s="224"/>
      <c r="G2" s="224"/>
      <c r="H2" s="224"/>
      <c r="I2" s="224"/>
      <c r="J2" s="224"/>
      <c r="K2" s="224"/>
      <c r="L2" s="50"/>
      <c r="M2" s="77"/>
    </row>
    <row r="3" spans="1:13" s="77" customFormat="1" ht="15" customHeight="1" x14ac:dyDescent="0.25">
      <c r="A3" s="83"/>
      <c r="B3" s="83"/>
      <c r="C3" s="83"/>
      <c r="D3" s="83"/>
      <c r="E3" s="83"/>
      <c r="F3" s="83"/>
      <c r="G3" s="83"/>
      <c r="H3" s="83"/>
      <c r="I3" s="83"/>
      <c r="J3" s="83"/>
      <c r="K3" s="83"/>
      <c r="L3" s="50"/>
    </row>
    <row r="4" spans="1:13" ht="27" customHeight="1" x14ac:dyDescent="0.25">
      <c r="A4" s="224" t="s">
        <v>139</v>
      </c>
      <c r="B4" s="224"/>
      <c r="C4" s="224"/>
      <c r="D4" s="224"/>
      <c r="E4" s="224"/>
      <c r="F4" s="83"/>
      <c r="G4" s="224" t="s">
        <v>140</v>
      </c>
      <c r="H4" s="224"/>
      <c r="I4" s="224"/>
      <c r="J4" s="224"/>
      <c r="K4" s="224"/>
    </row>
    <row r="5" spans="1:13" ht="28.5" customHeight="1" x14ac:dyDescent="0.25">
      <c r="A5" s="76" t="s">
        <v>9</v>
      </c>
      <c r="B5" s="79" t="s">
        <v>51</v>
      </c>
      <c r="C5" s="225" t="s">
        <v>52</v>
      </c>
      <c r="D5" s="226"/>
      <c r="E5" s="78" t="s">
        <v>53</v>
      </c>
      <c r="F5" s="83"/>
      <c r="G5" s="228"/>
      <c r="H5" s="229"/>
      <c r="I5" s="80" t="s">
        <v>58</v>
      </c>
      <c r="J5" s="81" t="s">
        <v>59</v>
      </c>
      <c r="K5" s="78" t="s">
        <v>53</v>
      </c>
    </row>
    <row r="6" spans="1:13" ht="65.25" customHeight="1" x14ac:dyDescent="0.25">
      <c r="A6" s="187" t="s">
        <v>54</v>
      </c>
      <c r="B6" s="22" t="s">
        <v>665</v>
      </c>
      <c r="C6" s="227" t="s">
        <v>666</v>
      </c>
      <c r="D6" s="227"/>
      <c r="E6" s="188" t="s">
        <v>667</v>
      </c>
      <c r="F6" s="83"/>
      <c r="G6" s="222" t="s">
        <v>55</v>
      </c>
      <c r="H6" s="223"/>
      <c r="I6" s="22" t="s">
        <v>669</v>
      </c>
      <c r="J6" s="82" t="s">
        <v>670</v>
      </c>
      <c r="K6" s="188" t="s">
        <v>667</v>
      </c>
    </row>
    <row r="7" spans="1:13" ht="65.25" customHeight="1" x14ac:dyDescent="0.25">
      <c r="A7" s="187" t="s">
        <v>12</v>
      </c>
      <c r="B7" s="21"/>
      <c r="C7" s="218"/>
      <c r="D7" s="218"/>
      <c r="E7" s="82" t="s">
        <v>668</v>
      </c>
      <c r="F7" s="83"/>
      <c r="G7" s="222" t="s">
        <v>56</v>
      </c>
      <c r="H7" s="223"/>
      <c r="I7" s="22" t="s">
        <v>671</v>
      </c>
      <c r="J7" s="82" t="s">
        <v>672</v>
      </c>
      <c r="K7" s="188" t="s">
        <v>667</v>
      </c>
    </row>
    <row r="8" spans="1:13" ht="65.25" customHeight="1" x14ac:dyDescent="0.25">
      <c r="A8" s="185" t="s">
        <v>10</v>
      </c>
      <c r="B8" s="219" t="s">
        <v>11</v>
      </c>
      <c r="C8" s="220"/>
      <c r="D8" s="220"/>
      <c r="E8" s="221"/>
      <c r="F8" s="83"/>
      <c r="G8" s="222" t="s">
        <v>673</v>
      </c>
      <c r="H8" s="223"/>
      <c r="I8" s="21"/>
      <c r="J8" s="82" t="s">
        <v>674</v>
      </c>
      <c r="K8" s="188" t="s">
        <v>667</v>
      </c>
    </row>
    <row r="9" spans="1:13" s="77" customFormat="1" ht="65.25" customHeight="1" x14ac:dyDescent="0.25">
      <c r="F9" s="83"/>
      <c r="G9" s="222" t="s">
        <v>62</v>
      </c>
      <c r="H9" s="223"/>
      <c r="I9" s="21"/>
      <c r="J9" s="21"/>
      <c r="K9" s="82" t="s">
        <v>668</v>
      </c>
      <c r="L9" s="50"/>
    </row>
    <row r="10" spans="1:13" s="77" customFormat="1" ht="36" customHeight="1" x14ac:dyDescent="0.25">
      <c r="F10" s="83"/>
      <c r="G10" s="217" t="s">
        <v>10</v>
      </c>
      <c r="H10" s="217"/>
      <c r="I10" s="219" t="s">
        <v>11</v>
      </c>
      <c r="J10" s="220"/>
      <c r="K10" s="221"/>
      <c r="L10" s="50"/>
    </row>
    <row r="11" spans="1:13" s="77" customFormat="1" ht="12.75" customHeight="1" x14ac:dyDescent="0.25">
      <c r="A11" s="83"/>
      <c r="B11" s="83"/>
      <c r="C11" s="83"/>
      <c r="D11" s="83"/>
      <c r="E11" s="83"/>
      <c r="F11" s="83"/>
      <c r="G11" s="83"/>
      <c r="H11" s="83"/>
      <c r="I11" s="83"/>
      <c r="J11" s="83"/>
      <c r="K11" s="83"/>
      <c r="L11" s="50"/>
    </row>
    <row r="12" spans="1:13" ht="78.75" customHeight="1" x14ac:dyDescent="0.25">
      <c r="A12" s="27" t="s">
        <v>116</v>
      </c>
      <c r="B12" s="14" t="s">
        <v>702</v>
      </c>
      <c r="C12" s="14" t="s">
        <v>20</v>
      </c>
      <c r="D12" s="14" t="s">
        <v>141</v>
      </c>
      <c r="E12" s="14" t="s">
        <v>143</v>
      </c>
      <c r="F12" s="14" t="s">
        <v>142</v>
      </c>
      <c r="G12" s="14" t="s">
        <v>21</v>
      </c>
      <c r="H12" s="14" t="s">
        <v>22</v>
      </c>
      <c r="I12" s="14" t="s">
        <v>117</v>
      </c>
      <c r="J12" s="14" t="s">
        <v>28</v>
      </c>
      <c r="K12" s="14" t="s">
        <v>703</v>
      </c>
    </row>
    <row r="13" spans="1:13" ht="32.25" customHeight="1" x14ac:dyDescent="0.25">
      <c r="A13" s="16" t="s">
        <v>631</v>
      </c>
      <c r="B13" s="41" t="s">
        <v>726</v>
      </c>
      <c r="C13" s="181" t="s">
        <v>716</v>
      </c>
      <c r="D13" s="139">
        <v>12.196999999999999</v>
      </c>
      <c r="E13" s="140">
        <v>1.2430000000000001</v>
      </c>
      <c r="F13" s="141">
        <v>0</v>
      </c>
      <c r="G13" s="45">
        <v>0</v>
      </c>
      <c r="H13" s="46"/>
      <c r="I13" s="46"/>
      <c r="J13" s="43"/>
      <c r="K13" s="44"/>
    </row>
    <row r="14" spans="1:13" ht="32.25" customHeight="1" x14ac:dyDescent="0.25">
      <c r="A14" s="16" t="s">
        <v>448</v>
      </c>
      <c r="B14" s="41" t="s">
        <v>727</v>
      </c>
      <c r="C14" s="177">
        <v>2</v>
      </c>
      <c r="D14" s="139">
        <v>12.414</v>
      </c>
      <c r="E14" s="140">
        <v>1.46</v>
      </c>
      <c r="F14" s="141">
        <v>0.108</v>
      </c>
      <c r="G14" s="46"/>
      <c r="H14" s="46"/>
      <c r="I14" s="46"/>
      <c r="J14" s="43"/>
      <c r="K14" s="44"/>
    </row>
    <row r="15" spans="1:13" ht="50.25" customHeight="1" x14ac:dyDescent="0.25">
      <c r="A15" s="16" t="s">
        <v>578</v>
      </c>
      <c r="B15" s="41" t="s">
        <v>728</v>
      </c>
      <c r="C15" s="165" t="s">
        <v>717</v>
      </c>
      <c r="D15" s="139">
        <v>9.6110000000000007</v>
      </c>
      <c r="E15" s="140">
        <v>1.1299999999999999</v>
      </c>
      <c r="F15" s="141">
        <v>8.3000000000000004E-2</v>
      </c>
      <c r="G15" s="45">
        <v>5.91</v>
      </c>
      <c r="H15" s="46"/>
      <c r="I15" s="46"/>
      <c r="J15" s="43"/>
      <c r="K15" s="44"/>
    </row>
    <row r="16" spans="1:13" ht="32.25" customHeight="1" x14ac:dyDescent="0.25">
      <c r="A16" s="16" t="s">
        <v>579</v>
      </c>
      <c r="B16" s="41" t="s">
        <v>729</v>
      </c>
      <c r="C16" s="165" t="s">
        <v>717</v>
      </c>
      <c r="D16" s="139">
        <v>9.4909999999999997</v>
      </c>
      <c r="E16" s="140">
        <v>1.01</v>
      </c>
      <c r="F16" s="141">
        <v>0</v>
      </c>
      <c r="G16" s="45">
        <v>0</v>
      </c>
      <c r="H16" s="46"/>
      <c r="I16" s="46"/>
      <c r="J16" s="43"/>
      <c r="K16" s="44"/>
    </row>
    <row r="17" spans="1:11" ht="32.25" customHeight="1" x14ac:dyDescent="0.25">
      <c r="A17" s="16" t="s">
        <v>580</v>
      </c>
      <c r="B17" s="41" t="s">
        <v>730</v>
      </c>
      <c r="C17" s="165" t="s">
        <v>717</v>
      </c>
      <c r="D17" s="139">
        <v>8.6440000000000001</v>
      </c>
      <c r="E17" s="140">
        <v>0.16400000000000001</v>
      </c>
      <c r="F17" s="141">
        <v>0</v>
      </c>
      <c r="G17" s="45">
        <v>0</v>
      </c>
      <c r="H17" s="46"/>
      <c r="I17" s="46"/>
      <c r="J17" s="43"/>
      <c r="K17" s="44"/>
    </row>
    <row r="18" spans="1:11" ht="32.25" customHeight="1" x14ac:dyDescent="0.25">
      <c r="A18" s="16" t="s">
        <v>581</v>
      </c>
      <c r="B18" s="41" t="s">
        <v>731</v>
      </c>
      <c r="C18" s="165" t="s">
        <v>717</v>
      </c>
      <c r="D18" s="139">
        <v>8.3339999999999996</v>
      </c>
      <c r="E18" s="140">
        <v>0</v>
      </c>
      <c r="F18" s="141">
        <v>0</v>
      </c>
      <c r="G18" s="45">
        <v>0</v>
      </c>
      <c r="H18" s="46"/>
      <c r="I18" s="46"/>
      <c r="J18" s="43"/>
      <c r="K18" s="44"/>
    </row>
    <row r="19" spans="1:11" ht="32.25" customHeight="1" x14ac:dyDescent="0.25">
      <c r="A19" s="16" t="s">
        <v>582</v>
      </c>
      <c r="B19" s="41" t="s">
        <v>732</v>
      </c>
      <c r="C19" s="165" t="s">
        <v>717</v>
      </c>
      <c r="D19" s="139">
        <v>7.9320000000000004</v>
      </c>
      <c r="E19" s="140">
        <v>0</v>
      </c>
      <c r="F19" s="141">
        <v>0</v>
      </c>
      <c r="G19" s="45">
        <v>0</v>
      </c>
      <c r="H19" s="46"/>
      <c r="I19" s="46"/>
      <c r="J19" s="43"/>
      <c r="K19" s="44"/>
    </row>
    <row r="20" spans="1:11" ht="32.25" customHeight="1" x14ac:dyDescent="0.25">
      <c r="A20" s="16" t="s">
        <v>129</v>
      </c>
      <c r="B20" s="41" t="s">
        <v>733</v>
      </c>
      <c r="C20" s="177">
        <v>4</v>
      </c>
      <c r="D20" s="139">
        <v>9.6110000000000007</v>
      </c>
      <c r="E20" s="140">
        <v>1.1299999999999999</v>
      </c>
      <c r="F20" s="141">
        <v>8.3000000000000004E-2</v>
      </c>
      <c r="G20" s="46"/>
      <c r="H20" s="46"/>
      <c r="I20" s="46"/>
      <c r="J20" s="43"/>
      <c r="K20" s="44"/>
    </row>
    <row r="21" spans="1:11" ht="32.25" customHeight="1" x14ac:dyDescent="0.25">
      <c r="A21" s="16" t="s">
        <v>449</v>
      </c>
      <c r="B21" s="41" t="s">
        <v>734</v>
      </c>
      <c r="C21" s="177">
        <v>0</v>
      </c>
      <c r="D21" s="139">
        <v>7.6390000000000002</v>
      </c>
      <c r="E21" s="140">
        <v>0.92200000000000004</v>
      </c>
      <c r="F21" s="141">
        <v>6.2E-2</v>
      </c>
      <c r="G21" s="45">
        <v>14.51</v>
      </c>
      <c r="H21" s="45">
        <v>8.26</v>
      </c>
      <c r="I21" s="138">
        <v>8.26</v>
      </c>
      <c r="J21" s="42">
        <v>0.58799999999999997</v>
      </c>
      <c r="K21" s="44"/>
    </row>
    <row r="22" spans="1:11" ht="32.25" customHeight="1" x14ac:dyDescent="0.25">
      <c r="A22" s="16" t="s">
        <v>450</v>
      </c>
      <c r="B22" s="41" t="s">
        <v>735</v>
      </c>
      <c r="C22" s="177">
        <v>0</v>
      </c>
      <c r="D22" s="139">
        <v>4.8860000000000001</v>
      </c>
      <c r="E22" s="140">
        <v>0.32200000000000001</v>
      </c>
      <c r="F22" s="141">
        <v>0.03</v>
      </c>
      <c r="G22" s="45">
        <v>2.2999999999999998</v>
      </c>
      <c r="H22" s="45">
        <v>8.26</v>
      </c>
      <c r="I22" s="138">
        <v>8.26</v>
      </c>
      <c r="J22" s="42">
        <v>0.58799999999999997</v>
      </c>
      <c r="K22" s="44"/>
    </row>
    <row r="23" spans="1:11" ht="32.25" customHeight="1" x14ac:dyDescent="0.25">
      <c r="A23" s="16" t="s">
        <v>451</v>
      </c>
      <c r="B23" s="41" t="s">
        <v>736</v>
      </c>
      <c r="C23" s="177">
        <v>0</v>
      </c>
      <c r="D23" s="139">
        <v>4.8209999999999997</v>
      </c>
      <c r="E23" s="140">
        <v>0.32200000000000001</v>
      </c>
      <c r="F23" s="141">
        <v>0.03</v>
      </c>
      <c r="G23" s="45">
        <v>2.2999999999999998</v>
      </c>
      <c r="H23" s="45">
        <v>8.26</v>
      </c>
      <c r="I23" s="138">
        <v>8.26</v>
      </c>
      <c r="J23" s="42">
        <v>0.58799999999999997</v>
      </c>
      <c r="K23" s="44"/>
    </row>
    <row r="24" spans="1:11" ht="32.25" customHeight="1" x14ac:dyDescent="0.25">
      <c r="A24" s="16" t="s">
        <v>452</v>
      </c>
      <c r="B24" s="41" t="s">
        <v>737</v>
      </c>
      <c r="C24" s="177">
        <v>0</v>
      </c>
      <c r="D24" s="139">
        <v>4.7629999999999999</v>
      </c>
      <c r="E24" s="140">
        <v>0.32200000000000001</v>
      </c>
      <c r="F24" s="141">
        <v>0.03</v>
      </c>
      <c r="G24" s="45">
        <v>2.2999999999999998</v>
      </c>
      <c r="H24" s="45">
        <v>8.26</v>
      </c>
      <c r="I24" s="138">
        <v>8.26</v>
      </c>
      <c r="J24" s="42">
        <v>0.58799999999999997</v>
      </c>
      <c r="K24" s="44"/>
    </row>
    <row r="25" spans="1:11" ht="32.25" customHeight="1" x14ac:dyDescent="0.25">
      <c r="A25" s="16" t="s">
        <v>453</v>
      </c>
      <c r="B25" s="41" t="s">
        <v>738</v>
      </c>
      <c r="C25" s="177">
        <v>0</v>
      </c>
      <c r="D25" s="139">
        <v>4.6920000000000002</v>
      </c>
      <c r="E25" s="140">
        <v>0.32200000000000001</v>
      </c>
      <c r="F25" s="141">
        <v>0.03</v>
      </c>
      <c r="G25" s="45">
        <v>2.2999999999999998</v>
      </c>
      <c r="H25" s="45">
        <v>8.26</v>
      </c>
      <c r="I25" s="138">
        <v>8.26</v>
      </c>
      <c r="J25" s="42">
        <v>0.58799999999999997</v>
      </c>
      <c r="K25" s="44"/>
    </row>
    <row r="26" spans="1:11" ht="32.25" customHeight="1" x14ac:dyDescent="0.25">
      <c r="A26" s="16" t="s">
        <v>454</v>
      </c>
      <c r="B26" s="41" t="s">
        <v>739</v>
      </c>
      <c r="C26" s="177">
        <v>0</v>
      </c>
      <c r="D26" s="139">
        <v>4.6909999999999998</v>
      </c>
      <c r="E26" s="140">
        <v>0.59899999999999998</v>
      </c>
      <c r="F26" s="141">
        <v>3.3000000000000002E-2</v>
      </c>
      <c r="G26" s="45">
        <v>12.21</v>
      </c>
      <c r="H26" s="45">
        <v>10.38</v>
      </c>
      <c r="I26" s="138">
        <v>10.38</v>
      </c>
      <c r="J26" s="42">
        <v>0.34799999999999998</v>
      </c>
      <c r="K26" s="44"/>
    </row>
    <row r="27" spans="1:11" ht="32.25" customHeight="1" x14ac:dyDescent="0.25">
      <c r="A27" s="16" t="s">
        <v>455</v>
      </c>
      <c r="B27" s="41" t="s">
        <v>740</v>
      </c>
      <c r="C27" s="177">
        <v>0</v>
      </c>
      <c r="D27" s="139">
        <v>1.9379999999999999</v>
      </c>
      <c r="E27" s="140">
        <v>0</v>
      </c>
      <c r="F27" s="141">
        <v>0</v>
      </c>
      <c r="G27" s="45">
        <v>0</v>
      </c>
      <c r="H27" s="45">
        <v>10.38</v>
      </c>
      <c r="I27" s="138">
        <v>10.38</v>
      </c>
      <c r="J27" s="42">
        <v>0.34799999999999998</v>
      </c>
      <c r="K27" s="44"/>
    </row>
    <row r="28" spans="1:11" ht="32.25" customHeight="1" x14ac:dyDescent="0.25">
      <c r="A28" s="16" t="s">
        <v>456</v>
      </c>
      <c r="B28" s="41" t="s">
        <v>741</v>
      </c>
      <c r="C28" s="177">
        <v>0</v>
      </c>
      <c r="D28" s="139">
        <v>1.873</v>
      </c>
      <c r="E28" s="140">
        <v>0</v>
      </c>
      <c r="F28" s="141">
        <v>0</v>
      </c>
      <c r="G28" s="45">
        <v>0</v>
      </c>
      <c r="H28" s="45">
        <v>10.38</v>
      </c>
      <c r="I28" s="138">
        <v>10.38</v>
      </c>
      <c r="J28" s="42">
        <v>0.34799999999999998</v>
      </c>
      <c r="K28" s="44"/>
    </row>
    <row r="29" spans="1:11" ht="32.25" customHeight="1" x14ac:dyDescent="0.25">
      <c r="A29" s="16" t="s">
        <v>457</v>
      </c>
      <c r="B29" s="41" t="s">
        <v>742</v>
      </c>
      <c r="C29" s="177">
        <v>0</v>
      </c>
      <c r="D29" s="139">
        <v>1.8149999999999999</v>
      </c>
      <c r="E29" s="140">
        <v>0</v>
      </c>
      <c r="F29" s="141">
        <v>0</v>
      </c>
      <c r="G29" s="45">
        <v>0</v>
      </c>
      <c r="H29" s="45">
        <v>10.38</v>
      </c>
      <c r="I29" s="138">
        <v>10.38</v>
      </c>
      <c r="J29" s="42">
        <v>0.34799999999999998</v>
      </c>
      <c r="K29" s="44"/>
    </row>
    <row r="30" spans="1:11" ht="32.25" customHeight="1" x14ac:dyDescent="0.25">
      <c r="A30" s="16" t="s">
        <v>458</v>
      </c>
      <c r="B30" s="41" t="s">
        <v>743</v>
      </c>
      <c r="C30" s="177">
        <v>0</v>
      </c>
      <c r="D30" s="139">
        <v>1.7430000000000001</v>
      </c>
      <c r="E30" s="140">
        <v>0</v>
      </c>
      <c r="F30" s="141">
        <v>0</v>
      </c>
      <c r="G30" s="45">
        <v>0</v>
      </c>
      <c r="H30" s="45">
        <v>10.38</v>
      </c>
      <c r="I30" s="138">
        <v>10.38</v>
      </c>
      <c r="J30" s="42">
        <v>0.34799999999999998</v>
      </c>
      <c r="K30" s="44"/>
    </row>
    <row r="31" spans="1:11" ht="32.25" customHeight="1" x14ac:dyDescent="0.25">
      <c r="A31" s="16" t="s">
        <v>459</v>
      </c>
      <c r="B31" s="41" t="s">
        <v>744</v>
      </c>
      <c r="C31" s="177">
        <v>0</v>
      </c>
      <c r="D31" s="139">
        <v>3.488</v>
      </c>
      <c r="E31" s="140">
        <v>0.44600000000000001</v>
      </c>
      <c r="F31" s="141">
        <v>2.5999999999999999E-2</v>
      </c>
      <c r="G31" s="45">
        <v>129.41999999999999</v>
      </c>
      <c r="H31" s="45">
        <v>10.65</v>
      </c>
      <c r="I31" s="138">
        <v>10.65</v>
      </c>
      <c r="J31" s="42">
        <v>0.27100000000000002</v>
      </c>
      <c r="K31" s="44"/>
    </row>
    <row r="32" spans="1:11" ht="32.25" customHeight="1" x14ac:dyDescent="0.25">
      <c r="A32" s="16" t="s">
        <v>460</v>
      </c>
      <c r="B32" s="41" t="s">
        <v>745</v>
      </c>
      <c r="C32" s="177">
        <v>0</v>
      </c>
      <c r="D32" s="139">
        <v>0.42</v>
      </c>
      <c r="E32" s="140">
        <v>0</v>
      </c>
      <c r="F32" s="141">
        <v>0</v>
      </c>
      <c r="G32" s="45">
        <v>0</v>
      </c>
      <c r="H32" s="45">
        <v>10.65</v>
      </c>
      <c r="I32" s="138">
        <v>10.65</v>
      </c>
      <c r="J32" s="42">
        <v>0.27100000000000002</v>
      </c>
      <c r="K32" s="44"/>
    </row>
    <row r="33" spans="1:11" ht="32.25" customHeight="1" x14ac:dyDescent="0.25">
      <c r="A33" s="16" t="s">
        <v>461</v>
      </c>
      <c r="B33" s="41" t="s">
        <v>746</v>
      </c>
      <c r="C33" s="177">
        <v>0</v>
      </c>
      <c r="D33" s="139">
        <v>0.223</v>
      </c>
      <c r="E33" s="140">
        <v>0</v>
      </c>
      <c r="F33" s="141">
        <v>0</v>
      </c>
      <c r="G33" s="45">
        <v>0</v>
      </c>
      <c r="H33" s="45">
        <v>10.65</v>
      </c>
      <c r="I33" s="138">
        <v>10.65</v>
      </c>
      <c r="J33" s="42">
        <v>0.27100000000000002</v>
      </c>
      <c r="K33" s="44"/>
    </row>
    <row r="34" spans="1:11" ht="32.25" customHeight="1" x14ac:dyDescent="0.25">
      <c r="A34" s="16" t="s">
        <v>462</v>
      </c>
      <c r="B34" s="41" t="s">
        <v>747</v>
      </c>
      <c r="C34" s="177">
        <v>0</v>
      </c>
      <c r="D34" s="139">
        <v>0.30499999999999999</v>
      </c>
      <c r="E34" s="140">
        <v>0</v>
      </c>
      <c r="F34" s="141">
        <v>0</v>
      </c>
      <c r="G34" s="45">
        <v>0</v>
      </c>
      <c r="H34" s="45">
        <v>10.65</v>
      </c>
      <c r="I34" s="138">
        <v>10.65</v>
      </c>
      <c r="J34" s="42">
        <v>0.27100000000000002</v>
      </c>
      <c r="K34" s="44"/>
    </row>
    <row r="35" spans="1:11" ht="32.25" customHeight="1" x14ac:dyDescent="0.25">
      <c r="A35" s="16" t="s">
        <v>463</v>
      </c>
      <c r="B35" s="41" t="s">
        <v>748</v>
      </c>
      <c r="C35" s="177">
        <v>0</v>
      </c>
      <c r="D35" s="139">
        <v>0.24</v>
      </c>
      <c r="E35" s="140">
        <v>0</v>
      </c>
      <c r="F35" s="141">
        <v>0</v>
      </c>
      <c r="G35" s="45">
        <v>0</v>
      </c>
      <c r="H35" s="45">
        <v>10.65</v>
      </c>
      <c r="I35" s="138">
        <v>10.65</v>
      </c>
      <c r="J35" s="42">
        <v>0.27100000000000002</v>
      </c>
      <c r="K35" s="44"/>
    </row>
    <row r="36" spans="1:11" ht="92.25" customHeight="1" x14ac:dyDescent="0.25">
      <c r="A36" s="16" t="s">
        <v>130</v>
      </c>
      <c r="B36" s="41" t="s">
        <v>749</v>
      </c>
      <c r="C36" s="177" t="s">
        <v>718</v>
      </c>
      <c r="D36" s="142">
        <v>40.972000000000001</v>
      </c>
      <c r="E36" s="143">
        <v>3.3460000000000001</v>
      </c>
      <c r="F36" s="141">
        <v>0.47099999999999997</v>
      </c>
      <c r="G36" s="46"/>
      <c r="H36" s="46"/>
      <c r="I36" s="46"/>
      <c r="J36" s="43"/>
      <c r="K36" s="44"/>
    </row>
    <row r="37" spans="1:11" ht="27.75" customHeight="1" x14ac:dyDescent="0.25">
      <c r="A37" s="16" t="s">
        <v>131</v>
      </c>
      <c r="B37" s="41" t="s">
        <v>750</v>
      </c>
      <c r="C37" s="176" t="s">
        <v>724</v>
      </c>
      <c r="D37" s="139">
        <v>-7.8280000000000003</v>
      </c>
      <c r="E37" s="140">
        <v>-0.92100000000000004</v>
      </c>
      <c r="F37" s="141">
        <v>-6.8000000000000005E-2</v>
      </c>
      <c r="G37" s="45">
        <v>0</v>
      </c>
      <c r="H37" s="46"/>
      <c r="I37" s="46"/>
      <c r="J37" s="43"/>
      <c r="K37" s="44"/>
    </row>
    <row r="38" spans="1:11" ht="27.75" customHeight="1" x14ac:dyDescent="0.25">
      <c r="A38" s="16" t="s">
        <v>132</v>
      </c>
      <c r="B38" s="41"/>
      <c r="C38" s="177">
        <v>0</v>
      </c>
      <c r="D38" s="139">
        <v>-6.4329999999999998</v>
      </c>
      <c r="E38" s="140">
        <v>-0.76900000000000002</v>
      </c>
      <c r="F38" s="141">
        <v>-5.3999999999999999E-2</v>
      </c>
      <c r="G38" s="45">
        <v>0</v>
      </c>
      <c r="H38" s="46"/>
      <c r="I38" s="46"/>
      <c r="J38" s="43"/>
      <c r="K38" s="44"/>
    </row>
    <row r="39" spans="1:11" ht="27.75" customHeight="1" x14ac:dyDescent="0.25">
      <c r="A39" s="16" t="s">
        <v>133</v>
      </c>
      <c r="B39" s="41" t="s">
        <v>751</v>
      </c>
      <c r="C39" s="177">
        <v>0</v>
      </c>
      <c r="D39" s="139">
        <v>-7.8280000000000003</v>
      </c>
      <c r="E39" s="140">
        <v>-0.92100000000000004</v>
      </c>
      <c r="F39" s="141">
        <v>-6.8000000000000005E-2</v>
      </c>
      <c r="G39" s="45">
        <v>0</v>
      </c>
      <c r="H39" s="46"/>
      <c r="I39" s="46"/>
      <c r="J39" s="42">
        <v>0.55000000000000004</v>
      </c>
      <c r="K39" s="44"/>
    </row>
    <row r="40" spans="1:11" ht="27.75" customHeight="1" x14ac:dyDescent="0.25">
      <c r="A40" s="16" t="s">
        <v>134</v>
      </c>
      <c r="B40" s="41"/>
      <c r="C40" s="177">
        <v>0</v>
      </c>
      <c r="D40" s="139">
        <v>-7.8280000000000003</v>
      </c>
      <c r="E40" s="140">
        <v>-0.92100000000000004</v>
      </c>
      <c r="F40" s="141">
        <v>-6.8000000000000005E-2</v>
      </c>
      <c r="G40" s="45">
        <v>0</v>
      </c>
      <c r="H40" s="46"/>
      <c r="I40" s="46"/>
      <c r="J40" s="43"/>
      <c r="K40" s="44"/>
    </row>
    <row r="41" spans="1:11" ht="27.75" customHeight="1" x14ac:dyDescent="0.25">
      <c r="A41" s="16" t="s">
        <v>135</v>
      </c>
      <c r="B41" s="41" t="s">
        <v>752</v>
      </c>
      <c r="C41" s="177">
        <v>0</v>
      </c>
      <c r="D41" s="139">
        <v>-6.4329999999999998</v>
      </c>
      <c r="E41" s="140">
        <v>-0.76900000000000002</v>
      </c>
      <c r="F41" s="141">
        <v>-5.3999999999999999E-2</v>
      </c>
      <c r="G41" s="45">
        <v>0</v>
      </c>
      <c r="H41" s="46"/>
      <c r="I41" s="46"/>
      <c r="J41" s="42">
        <v>0.433</v>
      </c>
      <c r="K41" s="44"/>
    </row>
    <row r="42" spans="1:11" ht="27.75" customHeight="1" x14ac:dyDescent="0.25">
      <c r="A42" s="16" t="s">
        <v>136</v>
      </c>
      <c r="B42" s="41" t="s">
        <v>753</v>
      </c>
      <c r="C42" s="177">
        <v>0</v>
      </c>
      <c r="D42" s="139">
        <v>-6.4329999999999998</v>
      </c>
      <c r="E42" s="140">
        <v>-0.76900000000000002</v>
      </c>
      <c r="F42" s="141">
        <v>-5.3999999999999999E-2</v>
      </c>
      <c r="G42" s="45">
        <v>0</v>
      </c>
      <c r="H42" s="46"/>
      <c r="I42" s="46"/>
      <c r="J42" s="43"/>
      <c r="K42" s="44"/>
    </row>
    <row r="43" spans="1:11" ht="27.75" customHeight="1" x14ac:dyDescent="0.25">
      <c r="A43" s="16" t="s">
        <v>137</v>
      </c>
      <c r="B43" s="41" t="s">
        <v>754</v>
      </c>
      <c r="C43" s="177">
        <v>0</v>
      </c>
      <c r="D43" s="139">
        <v>-4.1790000000000003</v>
      </c>
      <c r="E43" s="140">
        <v>-0.53400000000000003</v>
      </c>
      <c r="F43" s="141">
        <v>-2.9000000000000001E-2</v>
      </c>
      <c r="G43" s="45">
        <v>9.08</v>
      </c>
      <c r="H43" s="46"/>
      <c r="I43" s="46"/>
      <c r="J43" s="42">
        <v>0.38200000000000001</v>
      </c>
      <c r="K43" s="44"/>
    </row>
    <row r="44" spans="1:11" ht="27.75" customHeight="1" x14ac:dyDescent="0.25">
      <c r="A44" s="16" t="s">
        <v>138</v>
      </c>
      <c r="B44" s="41"/>
      <c r="C44" s="177">
        <v>0</v>
      </c>
      <c r="D44" s="139">
        <v>-4.1790000000000003</v>
      </c>
      <c r="E44" s="140">
        <v>-0.53400000000000003</v>
      </c>
      <c r="F44" s="141">
        <v>-2.9000000000000001E-2</v>
      </c>
      <c r="G44" s="45">
        <v>9.08</v>
      </c>
      <c r="H44" s="46"/>
      <c r="I44" s="46"/>
      <c r="J44" s="43"/>
      <c r="K44" s="44"/>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10:H10"/>
    <mergeCell ref="C7:D7"/>
    <mergeCell ref="B8:E8"/>
    <mergeCell ref="G9:H9"/>
    <mergeCell ref="I10:K10"/>
    <mergeCell ref="G7:H7"/>
    <mergeCell ref="G8:H8"/>
    <mergeCell ref="A2:K2"/>
    <mergeCell ref="C5:D5"/>
    <mergeCell ref="C6:D6"/>
    <mergeCell ref="G5:H5"/>
    <mergeCell ref="G6:H6"/>
    <mergeCell ref="G4:K4"/>
    <mergeCell ref="A4:E4"/>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
Annex 1 - Schedule of Charges for use of the Distribution System by LV and HV Designated Properties</oddHeader>
    <oddFooter>&amp;L_x000D_&amp;1#&amp;"Arial"&amp;6&amp;K737373 Confidentiality: C1 - Public&amp;C&amp;P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3"/>
  <sheetViews>
    <sheetView topLeftCell="A2" zoomScale="85" zoomScaleNormal="85" zoomScaleSheetLayoutView="100" workbookViewId="0">
      <selection activeCell="A11" sqref="A11:P11"/>
    </sheetView>
  </sheetViews>
  <sheetFormatPr defaultColWidth="9.109375" defaultRowHeight="27.75" customHeight="1" x14ac:dyDescent="0.25"/>
  <cols>
    <col min="1" max="1" width="14.6640625" style="52" customWidth="1"/>
    <col min="2" max="2" width="7.88671875" style="52" customWidth="1"/>
    <col min="3" max="3" width="14.6640625" style="52" customWidth="1"/>
    <col min="4" max="4" width="14.6640625" style="60" customWidth="1"/>
    <col min="5" max="5" width="7.88671875" style="60" customWidth="1"/>
    <col min="6" max="6" width="14.6640625" style="60" customWidth="1"/>
    <col min="7" max="7" width="30.6640625" style="60" customWidth="1"/>
    <col min="8" max="8" width="14.6640625" style="60" customWidth="1"/>
    <col min="9" max="9" width="14.6640625" style="61" customWidth="1"/>
    <col min="10" max="11" width="14.6640625" style="62" customWidth="1"/>
    <col min="12" max="16" width="14.6640625" style="52" customWidth="1"/>
    <col min="17" max="16384" width="9.109375" style="52"/>
  </cols>
  <sheetData>
    <row r="1" spans="1:16" ht="36" customHeight="1" x14ac:dyDescent="0.25">
      <c r="A1" s="51" t="s">
        <v>16</v>
      </c>
      <c r="B1" s="51"/>
      <c r="C1" s="215" t="s">
        <v>693</v>
      </c>
      <c r="D1" s="215"/>
      <c r="E1" s="215"/>
      <c r="F1" s="215"/>
      <c r="G1" s="215"/>
      <c r="H1" s="215"/>
      <c r="I1" s="215"/>
      <c r="J1" s="215"/>
      <c r="K1" s="215"/>
      <c r="L1" s="215"/>
      <c r="M1" s="215"/>
      <c r="N1" s="215"/>
      <c r="O1" s="215"/>
      <c r="P1" s="215"/>
    </row>
    <row r="2" spans="1:16" s="53" customFormat="1" ht="25.5" customHeight="1" x14ac:dyDescent="0.25">
      <c r="A2" s="234" t="str">
        <f>Overview!B4&amp; " - Effective from "&amp;Overview!D4&amp;" - "&amp;Overview!E4&amp;" Designated EHV charges"</f>
        <v>Eclipse Power Distribution Limited - GSP C - Effective from 1 April 2027 - Submitted Designated EHV charges</v>
      </c>
      <c r="B2" s="235"/>
      <c r="C2" s="235"/>
      <c r="D2" s="235"/>
      <c r="E2" s="235"/>
      <c r="F2" s="235"/>
      <c r="G2" s="235"/>
      <c r="H2" s="235"/>
      <c r="I2" s="235"/>
      <c r="J2" s="235"/>
      <c r="K2" s="235"/>
      <c r="L2" s="235"/>
      <c r="M2" s="235"/>
      <c r="N2" s="235"/>
      <c r="O2" s="235"/>
      <c r="P2" s="236"/>
    </row>
    <row r="3" spans="1:16" s="84" customFormat="1" ht="10.5" customHeight="1" x14ac:dyDescent="0.25">
      <c r="A3" s="83"/>
      <c r="B3" s="83"/>
      <c r="C3" s="83"/>
      <c r="D3" s="83"/>
      <c r="E3" s="83"/>
      <c r="F3" s="83"/>
      <c r="G3" s="83"/>
      <c r="H3" s="83"/>
      <c r="I3" s="83"/>
      <c r="J3" s="83"/>
      <c r="K3" s="83"/>
      <c r="L3" s="83"/>
      <c r="M3" s="83"/>
      <c r="N3" s="83"/>
      <c r="O3" s="83"/>
    </row>
    <row r="4" spans="1:16" s="84" customFormat="1" ht="25.5" customHeight="1" x14ac:dyDescent="0.25">
      <c r="A4" s="224" t="s">
        <v>60</v>
      </c>
      <c r="B4" s="224"/>
      <c r="C4" s="224"/>
      <c r="D4" s="224"/>
      <c r="E4" s="224"/>
      <c r="F4" s="224"/>
      <c r="G4" s="83"/>
      <c r="H4" s="83"/>
      <c r="I4" s="83"/>
      <c r="J4" s="83"/>
      <c r="K4" s="83"/>
      <c r="L4" s="83"/>
      <c r="M4" s="83"/>
      <c r="N4" s="83"/>
      <c r="O4" s="83"/>
    </row>
    <row r="5" spans="1:16" s="84" customFormat="1" ht="25.5" customHeight="1" x14ac:dyDescent="0.25">
      <c r="A5" s="230" t="s">
        <v>9</v>
      </c>
      <c r="B5" s="231"/>
      <c r="C5" s="231"/>
      <c r="D5" s="233" t="s">
        <v>57</v>
      </c>
      <c r="E5" s="233"/>
      <c r="F5" s="233"/>
      <c r="G5" s="83"/>
      <c r="H5" s="83"/>
      <c r="I5" s="83"/>
      <c r="J5" s="83"/>
      <c r="K5" s="83"/>
      <c r="L5" s="83"/>
      <c r="M5" s="83"/>
      <c r="N5" s="83"/>
      <c r="O5" s="83"/>
    </row>
    <row r="6" spans="1:16" s="84" customFormat="1" ht="48" customHeight="1" x14ac:dyDescent="0.25">
      <c r="A6" s="232" t="s">
        <v>55</v>
      </c>
      <c r="B6" s="232"/>
      <c r="C6" s="232"/>
      <c r="D6" s="227" t="s">
        <v>669</v>
      </c>
      <c r="E6" s="227"/>
      <c r="F6" s="227"/>
      <c r="G6" s="83"/>
      <c r="H6" s="83"/>
      <c r="I6" s="83"/>
      <c r="J6" s="83"/>
      <c r="K6" s="83"/>
      <c r="L6" s="83"/>
      <c r="M6" s="83"/>
      <c r="N6" s="83"/>
      <c r="O6" s="83"/>
    </row>
    <row r="7" spans="1:16" s="84" customFormat="1" ht="53.25" customHeight="1" x14ac:dyDescent="0.25">
      <c r="A7" s="232" t="s">
        <v>56</v>
      </c>
      <c r="B7" s="232"/>
      <c r="C7" s="232"/>
      <c r="D7" s="227" t="s">
        <v>671</v>
      </c>
      <c r="E7" s="227"/>
      <c r="F7" s="227"/>
      <c r="G7" s="83"/>
      <c r="H7" s="83"/>
      <c r="I7" s="83"/>
      <c r="J7" s="83"/>
      <c r="K7" s="83"/>
      <c r="L7" s="83"/>
      <c r="M7" s="83"/>
      <c r="N7" s="83"/>
      <c r="O7" s="83"/>
    </row>
    <row r="8" spans="1:16" s="84" customFormat="1" ht="25.5" customHeight="1" x14ac:dyDescent="0.25">
      <c r="A8" s="232" t="s">
        <v>10</v>
      </c>
      <c r="B8" s="232"/>
      <c r="C8" s="232"/>
      <c r="D8" s="227" t="s">
        <v>11</v>
      </c>
      <c r="E8" s="227"/>
      <c r="F8" s="227"/>
      <c r="G8" s="83"/>
      <c r="H8" s="83"/>
      <c r="I8" s="83"/>
      <c r="J8" s="83"/>
      <c r="K8" s="83"/>
      <c r="L8" s="83"/>
      <c r="M8" s="83"/>
      <c r="N8" s="83"/>
      <c r="O8" s="83"/>
    </row>
    <row r="9" spans="1:16" s="84" customFormat="1" ht="10.5" customHeight="1" x14ac:dyDescent="0.25">
      <c r="A9" s="83"/>
      <c r="B9" s="83"/>
      <c r="C9" s="83"/>
      <c r="D9" s="83"/>
      <c r="E9" s="83"/>
      <c r="F9" s="83"/>
      <c r="G9" s="83"/>
      <c r="H9" s="83"/>
      <c r="I9" s="83"/>
      <c r="J9" s="83"/>
      <c r="K9" s="83"/>
      <c r="L9" s="83"/>
      <c r="M9" s="83"/>
      <c r="N9" s="83"/>
      <c r="O9" s="83"/>
    </row>
    <row r="10" spans="1:16" ht="63.75" customHeight="1" x14ac:dyDescent="0.25">
      <c r="A10" s="54" t="s">
        <v>46</v>
      </c>
      <c r="B10" s="55" t="s">
        <v>704</v>
      </c>
      <c r="C10" s="54" t="s">
        <v>31</v>
      </c>
      <c r="D10" s="54" t="s">
        <v>48</v>
      </c>
      <c r="E10" s="55" t="s">
        <v>704</v>
      </c>
      <c r="F10" s="54" t="s">
        <v>32</v>
      </c>
      <c r="G10" s="56" t="s">
        <v>26</v>
      </c>
      <c r="H10" s="56" t="s">
        <v>577</v>
      </c>
      <c r="I10" s="57" t="s">
        <v>110</v>
      </c>
      <c r="J10" s="56" t="s">
        <v>49</v>
      </c>
      <c r="K10" s="56" t="s">
        <v>108</v>
      </c>
      <c r="L10" s="135" t="s">
        <v>118</v>
      </c>
      <c r="M10" s="57" t="s">
        <v>111</v>
      </c>
      <c r="N10" s="56" t="s">
        <v>50</v>
      </c>
      <c r="O10" s="56" t="s">
        <v>109</v>
      </c>
      <c r="P10" s="135" t="s">
        <v>119</v>
      </c>
    </row>
    <row r="11" spans="1:16" ht="30" customHeight="1" x14ac:dyDescent="0.25">
      <c r="A11" s="47"/>
      <c r="B11" s="95"/>
      <c r="C11" s="58"/>
      <c r="D11" s="48"/>
      <c r="E11" s="95"/>
      <c r="F11" s="58"/>
      <c r="G11" s="59"/>
      <c r="H11" s="193"/>
      <c r="I11" s="63"/>
      <c r="J11" s="64"/>
      <c r="K11" s="64"/>
      <c r="L11" s="64"/>
      <c r="M11" s="65"/>
      <c r="N11" s="66"/>
      <c r="O11" s="66"/>
      <c r="P11" s="66"/>
    </row>
    <row r="12" spans="1:16" ht="13.2" x14ac:dyDescent="0.25"/>
    <row r="13" spans="1:16" ht="13.2" x14ac:dyDescent="0.25"/>
  </sheetData>
  <mergeCells count="11">
    <mergeCell ref="C1:P1"/>
    <mergeCell ref="D7:F7"/>
    <mergeCell ref="D8:F8"/>
    <mergeCell ref="A5:C5"/>
    <mergeCell ref="A6:C6"/>
    <mergeCell ref="A7:C7"/>
    <mergeCell ref="A8:C8"/>
    <mergeCell ref="A4:F4"/>
    <mergeCell ref="D5:F5"/>
    <mergeCell ref="D6:F6"/>
    <mergeCell ref="A2:P2"/>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9"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ColWidth="9.109375" defaultRowHeight="13.2" x14ac:dyDescent="0.25"/>
  <cols>
    <col min="1" max="1" width="14.6640625" style="52" customWidth="1"/>
    <col min="2" max="2" width="8.6640625" style="52" customWidth="1"/>
    <col min="3" max="3" width="15.6640625" style="60" bestFit="1" customWidth="1"/>
    <col min="4" max="4" width="50.6640625" style="60" customWidth="1"/>
    <col min="5" max="5" width="14.6640625" style="61" customWidth="1"/>
    <col min="6" max="7" width="14.6640625" style="62" customWidth="1"/>
    <col min="8" max="8" width="14.6640625" style="52" customWidth="1"/>
    <col min="9" max="9" width="15.5546875" style="52" customWidth="1"/>
    <col min="10" max="13" width="9.109375" style="52"/>
    <col min="14" max="14" width="9.44140625" style="52" bestFit="1" customWidth="1"/>
    <col min="15" max="16384" width="9.109375" style="52"/>
  </cols>
  <sheetData>
    <row r="1" spans="1:14" ht="66.75" customHeight="1" x14ac:dyDescent="0.25">
      <c r="A1" s="237" t="s">
        <v>697</v>
      </c>
      <c r="B1" s="237"/>
      <c r="C1" s="237"/>
      <c r="D1" s="237"/>
      <c r="E1" s="237"/>
      <c r="F1" s="237"/>
      <c r="G1" s="237"/>
      <c r="H1" s="237"/>
    </row>
    <row r="2" spans="1:14" s="53" customFormat="1" ht="25.5" customHeight="1" x14ac:dyDescent="0.25">
      <c r="A2" s="234" t="str">
        <f>Overview!B4&amp; " - Effective from "&amp;Overview!D4&amp;" - "&amp;Overview!E4&amp;" Designated EHV import charges"</f>
        <v>Eclipse Power Distribution Limited - GSP C - Effective from 1 April 2027 - Submitted Designated EHV import charges</v>
      </c>
      <c r="B2" s="235"/>
      <c r="C2" s="235"/>
      <c r="D2" s="235"/>
      <c r="E2" s="235"/>
      <c r="F2" s="235"/>
      <c r="G2" s="235"/>
      <c r="H2" s="236"/>
    </row>
    <row r="3" spans="1:14" s="84" customFormat="1" ht="17.399999999999999" x14ac:dyDescent="0.25">
      <c r="A3" s="88"/>
      <c r="B3" s="88"/>
      <c r="C3" s="88"/>
      <c r="D3" s="89"/>
      <c r="E3" s="90"/>
      <c r="F3" s="90"/>
      <c r="G3" s="91"/>
      <c r="H3" s="91"/>
      <c r="I3" s="83"/>
      <c r="J3" s="83"/>
      <c r="K3" s="83"/>
      <c r="L3" s="83"/>
      <c r="M3" s="83"/>
      <c r="N3" s="83"/>
    </row>
    <row r="4" spans="1:14" ht="60.75" customHeight="1" x14ac:dyDescent="0.25">
      <c r="A4" s="54" t="s">
        <v>46</v>
      </c>
      <c r="B4" s="55" t="s">
        <v>704</v>
      </c>
      <c r="C4" s="54" t="s">
        <v>31</v>
      </c>
      <c r="D4" s="56" t="s">
        <v>26</v>
      </c>
      <c r="E4" s="130" t="str">
        <f>'Annex 2 Designated EHV charges'!I10</f>
        <v>Import
Super Red
unit charge
(p/kWh)</v>
      </c>
      <c r="F4" s="130" t="str">
        <f>'Annex 2 Designated EHV charges'!J10</f>
        <v>Import
fixed charge
(p/day)</v>
      </c>
      <c r="G4" s="130" t="str">
        <f>'Annex 2 Designated EHV charges'!K10</f>
        <v>Import
capacity charge
(p/kVA/day)</v>
      </c>
      <c r="H4" s="130" t="str">
        <f>'Annex 2 Designated EHV charges'!L10</f>
        <v>Import
exceeded capacity charge
(p/kVA/day)</v>
      </c>
    </row>
    <row r="5" spans="1:14" ht="12.75" customHeight="1" x14ac:dyDescent="0.25">
      <c r="A5" s="96" t="str">
        <f t="array" ref="A5">IFERROR(INDEX('Annex 2 Designated EHV charges'!$A$11:$A$13, MATCH(0, IF(ISBLANK('Annex 2 Designated EHV charges'!$A$11:$A$13),1, COUNTIF(A$4:$A4, 'Annex 2 Designated EHV charges'!$A$11:$A$13)), 0)),"")</f>
        <v/>
      </c>
      <c r="B5" s="96" t="str">
        <f>IF($A5="","",VLOOKUP($A5,'Annex 2 Designated EHV charges'!$A:$O,2,0))</f>
        <v/>
      </c>
      <c r="C5" s="97" t="str">
        <f>IF($A5="","",VLOOKUP($A5,'Annex 2 Designated EHV charges'!$A:$O,3,0))</f>
        <v/>
      </c>
      <c r="D5" s="96" t="str">
        <f>IF($A5="","",VLOOKUP($A5,'Annex 2 Designated EHV charges'!$A:$O,7,0))</f>
        <v/>
      </c>
      <c r="E5" s="101" t="str">
        <f>IFERROR(IF(VLOOKUP($A5,'Annex 2 Designated EHV charges'!$A:$P,9,FALSE)=0,"",VLOOKUP($A5,'Annex 2 Designated EHV charges'!$A:$P,9,FALSE)),"")</f>
        <v/>
      </c>
      <c r="F5" s="102" t="str">
        <f>IFERROR(IF(VLOOKUP($A5,'Annex 2 Designated EHV charges'!$A:$P,10,FALSE)=0,"",VLOOKUP($A5,'Annex 2 Designated EHV charges'!$A:$P,10,FALSE)),"")</f>
        <v/>
      </c>
      <c r="G5" s="103" t="str">
        <f>IFERROR(IF(VLOOKUP($A5,'Annex 2 Designated EHV charges'!$A:$P,11,FALSE)=0,"",VLOOKUP($A5,'Annex 2 Designated EHV charges'!$A:$P,11,FALSE)),"")</f>
        <v/>
      </c>
      <c r="H5" s="103" t="str">
        <f>IFERROR(IF(VLOOKUP($A5,'Annex 2 Designated EHV charges'!$A:$P,12,FALSE)=0,"",VLOOKUP($A5,'Annex 2 Designated EHV charges'!$A:$P,12,FALSE)),"")</f>
        <v/>
      </c>
    </row>
    <row r="6" spans="1:14" ht="12.75" customHeight="1" x14ac:dyDescent="0.25">
      <c r="A6" s="96" t="str">
        <f t="array" ref="A6">IFERROR(INDEX('Annex 2 Designated EHV charges'!$A$11:$A$13, MATCH(0, IF(ISBLANK('Annex 2 Designated EHV charges'!$A$11:$A$13),1, COUNTIF(A$4:$A5, 'Annex 2 Designated EHV charges'!$A$11:$A$13)), 0)),"")</f>
        <v/>
      </c>
      <c r="B6" s="96" t="str">
        <f>IF($A6="","",VLOOKUP($A6,'Annex 2 Designated EHV charges'!$A:$O,2,0))</f>
        <v/>
      </c>
      <c r="C6" s="97" t="str">
        <f>IF($A6="","",VLOOKUP($A6,'Annex 2 Designated EHV charges'!$A:$O,3,0))</f>
        <v/>
      </c>
      <c r="D6" s="96" t="str">
        <f>IF($A6="","",VLOOKUP($A6,'Annex 2 Designated EHV charges'!$A:$O,7,0))</f>
        <v/>
      </c>
      <c r="E6" s="101" t="str">
        <f>IFERROR(IF(VLOOKUP($A6,'Annex 2 Designated EHV charges'!$A:$P,9,FALSE)=0,"",VLOOKUP($A6,'Annex 2 Designated EHV charges'!$A:$P,9,FALSE)),"")</f>
        <v/>
      </c>
      <c r="F6" s="102" t="str">
        <f>IFERROR(IF(VLOOKUP($A6,'Annex 2 Designated EHV charges'!$A:$P,10,FALSE)=0,"",VLOOKUP($A6,'Annex 2 Designated EHV charges'!$A:$P,10,FALSE)),"")</f>
        <v/>
      </c>
      <c r="G6" s="103" t="str">
        <f>IFERROR(IF(VLOOKUP($A6,'Annex 2 Designated EHV charges'!$A:$P,11,FALSE)=0,"",VLOOKUP($A6,'Annex 2 Designated EHV charges'!$A:$P,11,FALSE)),"")</f>
        <v/>
      </c>
      <c r="H6" s="103" t="str">
        <f>IFERROR(IF(VLOOKUP($A6,'Annex 2 Designated EHV charges'!$A:$P,12,FALSE)=0,"",VLOOKUP($A6,'Annex 2 Designated EHV charges'!$A:$P,12,FALSE)),"")</f>
        <v/>
      </c>
    </row>
    <row r="7" spans="1:14" ht="12.75" customHeight="1" x14ac:dyDescent="0.25">
      <c r="A7" s="96" t="str">
        <f t="array" ref="A7">IFERROR(INDEX('Annex 2 Designated EHV charges'!$A$11:$A$13, MATCH(0, IF(ISBLANK('Annex 2 Designated EHV charges'!$A$11:$A$13),1, COUNTIF(A$4:$A6, 'Annex 2 Designated EHV charges'!$A$11:$A$13)), 0)),"")</f>
        <v/>
      </c>
      <c r="B7" s="96" t="str">
        <f>IF($A7="","",VLOOKUP($A7,'Annex 2 Designated EHV charges'!$A:$O,2,0))</f>
        <v/>
      </c>
      <c r="C7" s="97" t="str">
        <f>IF($A7="","",VLOOKUP($A7,'Annex 2 Designated EHV charges'!$A:$O,3,0))</f>
        <v/>
      </c>
      <c r="D7" s="96" t="str">
        <f>IF($A7="","",VLOOKUP($A7,'Annex 2 Designated EHV charges'!$A:$O,7,0))</f>
        <v/>
      </c>
      <c r="E7" s="101" t="str">
        <f>IFERROR(IF(VLOOKUP($A7,'Annex 2 Designated EHV charges'!$A:$P,9,FALSE)=0,"",VLOOKUP($A7,'Annex 2 Designated EHV charges'!$A:$P,9,FALSE)),"")</f>
        <v/>
      </c>
      <c r="F7" s="102" t="str">
        <f>IFERROR(IF(VLOOKUP($A7,'Annex 2 Designated EHV charges'!$A:$P,10,FALSE)=0,"",VLOOKUP($A7,'Annex 2 Designated EHV charges'!$A:$P,10,FALSE)),"")</f>
        <v/>
      </c>
      <c r="G7" s="103" t="str">
        <f>IFERROR(IF(VLOOKUP($A7,'Annex 2 Designated EHV charges'!$A:$P,11,FALSE)=0,"",VLOOKUP($A7,'Annex 2 Designated EHV charges'!$A:$P,11,FALSE)),"")</f>
        <v/>
      </c>
      <c r="H7" s="103" t="str">
        <f>IFERROR(IF(VLOOKUP($A7,'Annex 2 Designated EHV charges'!$A:$P,12,FALSE)=0,"",VLOOKUP($A7,'Annex 2 Designated EHV charges'!$A:$P,12,FALSE)),"")</f>
        <v/>
      </c>
    </row>
    <row r="8" spans="1:14" ht="12.75" customHeight="1" x14ac:dyDescent="0.25">
      <c r="A8" s="96" t="str">
        <f t="array" ref="A8">IFERROR(INDEX('Annex 2 Designated EHV charges'!$A$11:$A$13, MATCH(0, IF(ISBLANK('Annex 2 Designated EHV charges'!$A$11:$A$13),1, COUNTIF(A$4:$A7, 'Annex 2 Designated EHV charges'!$A$11:$A$13)), 0)),"")</f>
        <v/>
      </c>
      <c r="B8" s="96" t="str">
        <f>IF($A8="","",VLOOKUP($A8,'Annex 2 Designated EHV charges'!$A:$O,2,0))</f>
        <v/>
      </c>
      <c r="C8" s="97" t="str">
        <f>IF($A8="","",VLOOKUP($A8,'Annex 2 Designated EHV charges'!$A:$O,3,0))</f>
        <v/>
      </c>
      <c r="D8" s="96" t="str">
        <f>IF($A8="","",VLOOKUP($A8,'Annex 2 Designated EHV charges'!$A:$O,7,0))</f>
        <v/>
      </c>
      <c r="E8" s="101" t="str">
        <f>IFERROR(IF(VLOOKUP($A8,'Annex 2 Designated EHV charges'!$A:$P,9,FALSE)=0,"",VLOOKUP($A8,'Annex 2 Designated EHV charges'!$A:$P,9,FALSE)),"")</f>
        <v/>
      </c>
      <c r="F8" s="102" t="str">
        <f>IFERROR(IF(VLOOKUP($A8,'Annex 2 Designated EHV charges'!$A:$P,10,FALSE)=0,"",VLOOKUP($A8,'Annex 2 Designated EHV charges'!$A:$P,10,FALSE)),"")</f>
        <v/>
      </c>
      <c r="G8" s="103" t="str">
        <f>IFERROR(IF(VLOOKUP($A8,'Annex 2 Designated EHV charges'!$A:$P,11,FALSE)=0,"",VLOOKUP($A8,'Annex 2 Designated EHV charges'!$A:$P,11,FALSE)),"")</f>
        <v/>
      </c>
      <c r="H8" s="103" t="str">
        <f>IFERROR(IF(VLOOKUP($A8,'Annex 2 Designated EHV charges'!$A:$P,12,FALSE)=0,"",VLOOKUP($A8,'Annex 2 Designated EHV charges'!$A:$P,12,FALSE)),"")</f>
        <v/>
      </c>
    </row>
    <row r="9" spans="1:14" ht="12.75" customHeight="1" x14ac:dyDescent="0.25">
      <c r="A9" s="96" t="str">
        <f t="array" ref="A9">IFERROR(INDEX('Annex 2 Designated EHV charges'!$A$11:$A$13, MATCH(0, IF(ISBLANK('Annex 2 Designated EHV charges'!$A$11:$A$13),1, COUNTIF(A$4:$A8, 'Annex 2 Designated EHV charges'!$A$11:$A$13)), 0)),"")</f>
        <v/>
      </c>
      <c r="B9" s="96" t="str">
        <f>IF($A9="","",VLOOKUP($A9,'Annex 2 Designated EHV charges'!$A:$O,2,0))</f>
        <v/>
      </c>
      <c r="C9" s="97" t="str">
        <f>IF($A9="","",VLOOKUP($A9,'Annex 2 Designated EHV charges'!$A:$O,3,0))</f>
        <v/>
      </c>
      <c r="D9" s="96" t="str">
        <f>IF($A9="","",VLOOKUP($A9,'Annex 2 Designated EHV charges'!$A:$O,7,0))</f>
        <v/>
      </c>
      <c r="E9" s="101" t="str">
        <f>IFERROR(IF(VLOOKUP($A9,'Annex 2 Designated EHV charges'!$A:$P,9,FALSE)=0,"",VLOOKUP($A9,'Annex 2 Designated EHV charges'!$A:$P,9,FALSE)),"")</f>
        <v/>
      </c>
      <c r="F9" s="102" t="str">
        <f>IFERROR(IF(VLOOKUP($A9,'Annex 2 Designated EHV charges'!$A:$P,10,FALSE)=0,"",VLOOKUP($A9,'Annex 2 Designated EHV charges'!$A:$P,10,FALSE)),"")</f>
        <v/>
      </c>
      <c r="G9" s="103" t="str">
        <f>IFERROR(IF(VLOOKUP($A9,'Annex 2 Designated EHV charges'!$A:$P,11,FALSE)=0,"",VLOOKUP($A9,'Annex 2 Designated EHV charges'!$A:$P,11,FALSE)),"")</f>
        <v/>
      </c>
      <c r="H9" s="103" t="str">
        <f>IFERROR(IF(VLOOKUP($A9,'Annex 2 Designated EHV charges'!$A:$P,12,FALSE)=0,"",VLOOKUP($A9,'Annex 2 Designated EHV charges'!$A:$P,12,FALSE)),"")</f>
        <v/>
      </c>
    </row>
    <row r="10" spans="1:14" ht="12.75" customHeight="1" x14ac:dyDescent="0.25">
      <c r="A10" s="96" t="str">
        <f t="array" ref="A10">IFERROR(INDEX('Annex 2 Designated EHV charges'!$A$11:$A$13, MATCH(0, IF(ISBLANK('Annex 2 Designated EHV charges'!$A$11:$A$13),1, COUNTIF(A$4:$A9, 'Annex 2 Designated EHV charges'!$A$11:$A$13)), 0)),"")</f>
        <v/>
      </c>
      <c r="B10" s="96" t="str">
        <f>IF($A10="","",VLOOKUP($A10,'Annex 2 Designated EHV charges'!$A:$O,2,0))</f>
        <v/>
      </c>
      <c r="C10" s="97" t="str">
        <f>IF($A10="","",VLOOKUP($A10,'Annex 2 Designated EHV charges'!$A:$O,3,0))</f>
        <v/>
      </c>
      <c r="D10" s="96" t="str">
        <f>IF($A10="","",VLOOKUP($A10,'Annex 2 Designated EHV charges'!$A:$O,7,0))</f>
        <v/>
      </c>
      <c r="E10" s="101" t="str">
        <f>IFERROR(IF(VLOOKUP($A10,'Annex 2 Designated EHV charges'!$A:$P,9,FALSE)=0,"",VLOOKUP($A10,'Annex 2 Designated EHV charges'!$A:$P,9,FALSE)),"")</f>
        <v/>
      </c>
      <c r="F10" s="102" t="str">
        <f>IFERROR(IF(VLOOKUP($A10,'Annex 2 Designated EHV charges'!$A:$P,10,FALSE)=0,"",VLOOKUP($A10,'Annex 2 Designated EHV charges'!$A:$P,10,FALSE)),"")</f>
        <v/>
      </c>
      <c r="G10" s="103" t="str">
        <f>IFERROR(IF(VLOOKUP($A10,'Annex 2 Designated EHV charges'!$A:$P,11,FALSE)=0,"",VLOOKUP($A10,'Annex 2 Designated EHV charges'!$A:$P,11,FALSE)),"")</f>
        <v/>
      </c>
      <c r="H10" s="103" t="str">
        <f>IFERROR(IF(VLOOKUP($A10,'Annex 2 Designated EHV charges'!$A:$P,12,FALSE)=0,"",VLOOKUP($A10,'Annex 2 Designated EHV charges'!$A:$P,12,FALSE)),"")</f>
        <v/>
      </c>
    </row>
    <row r="11" spans="1:14" ht="12.75" customHeight="1" x14ac:dyDescent="0.25">
      <c r="A11" s="96" t="str">
        <f t="array" ref="A11">IFERROR(INDEX('Annex 2 Designated EHV charges'!$A$11:$A$13, MATCH(0, IF(ISBLANK('Annex 2 Designated EHV charges'!$A$11:$A$13),1, COUNTIF(A$4:$A10, 'Annex 2 Designated EHV charges'!$A$11:$A$13)), 0)),"")</f>
        <v/>
      </c>
      <c r="B11" s="96" t="str">
        <f>IF($A11="","",VLOOKUP($A11,'Annex 2 Designated EHV charges'!$A:$O,2,0))</f>
        <v/>
      </c>
      <c r="C11" s="97" t="str">
        <f>IF($A11="","",VLOOKUP($A11,'Annex 2 Designated EHV charges'!$A:$O,3,0))</f>
        <v/>
      </c>
      <c r="D11" s="96" t="str">
        <f>IF($A11="","",VLOOKUP($A11,'Annex 2 Designated EHV charges'!$A:$O,7,0))</f>
        <v/>
      </c>
      <c r="E11" s="101" t="str">
        <f>IFERROR(IF(VLOOKUP($A11,'Annex 2 Designated EHV charges'!$A:$P,9,FALSE)=0,"",VLOOKUP($A11,'Annex 2 Designated EHV charges'!$A:$P,9,FALSE)),"")</f>
        <v/>
      </c>
      <c r="F11" s="102" t="str">
        <f>IFERROR(IF(VLOOKUP($A11,'Annex 2 Designated EHV charges'!$A:$P,10,FALSE)=0,"",VLOOKUP($A11,'Annex 2 Designated EHV charges'!$A:$P,10,FALSE)),"")</f>
        <v/>
      </c>
      <c r="G11" s="103" t="str">
        <f>IFERROR(IF(VLOOKUP($A11,'Annex 2 Designated EHV charges'!$A:$P,11,FALSE)=0,"",VLOOKUP($A11,'Annex 2 Designated EHV charges'!$A:$P,11,FALSE)),"")</f>
        <v/>
      </c>
      <c r="H11" s="103" t="str">
        <f>IFERROR(IF(VLOOKUP($A11,'Annex 2 Designated EHV charges'!$A:$P,12,FALSE)=0,"",VLOOKUP($A11,'Annex 2 Designated EHV charges'!$A:$P,12,FALSE)),"")</f>
        <v/>
      </c>
    </row>
    <row r="12" spans="1:14" ht="12.75" customHeight="1" x14ac:dyDescent="0.25">
      <c r="A12" s="96" t="str">
        <f t="array" ref="A12">IFERROR(INDEX('Annex 2 Designated EHV charges'!$A$11:$A$13, MATCH(0, IF(ISBLANK('Annex 2 Designated EHV charges'!$A$11:$A$13),1, COUNTIF(A$4:$A11, 'Annex 2 Designated EHV charges'!$A$11:$A$13)), 0)),"")</f>
        <v/>
      </c>
      <c r="B12" s="96" t="str">
        <f>IF($A12="","",VLOOKUP($A12,'Annex 2 Designated EHV charges'!$A:$O,2,0))</f>
        <v/>
      </c>
      <c r="C12" s="97" t="str">
        <f>IF($A12="","",VLOOKUP($A12,'Annex 2 Designated EHV charges'!$A:$O,3,0))</f>
        <v/>
      </c>
      <c r="D12" s="96" t="str">
        <f>IF($A12="","",VLOOKUP($A12,'Annex 2 Designated EHV charges'!$A:$O,7,0))</f>
        <v/>
      </c>
      <c r="E12" s="101" t="str">
        <f>IFERROR(IF(VLOOKUP($A12,'Annex 2 Designated EHV charges'!$A:$P,9,FALSE)=0,"",VLOOKUP($A12,'Annex 2 Designated EHV charges'!$A:$P,9,FALSE)),"")</f>
        <v/>
      </c>
      <c r="F12" s="102" t="str">
        <f>IFERROR(IF(VLOOKUP($A12,'Annex 2 Designated EHV charges'!$A:$P,10,FALSE)=0,"",VLOOKUP($A12,'Annex 2 Designated EHV charges'!$A:$P,10,FALSE)),"")</f>
        <v/>
      </c>
      <c r="G12" s="103" t="str">
        <f>IFERROR(IF(VLOOKUP($A12,'Annex 2 Designated EHV charges'!$A:$P,11,FALSE)=0,"",VLOOKUP($A12,'Annex 2 Designated EHV charges'!$A:$P,11,FALSE)),"")</f>
        <v/>
      </c>
      <c r="H12" s="103" t="str">
        <f>IFERROR(IF(VLOOKUP($A12,'Annex 2 Designated EHV charges'!$A:$P,12,FALSE)=0,"",VLOOKUP($A12,'Annex 2 Designated EHV charges'!$A:$P,12,FALSE)),"")</f>
        <v/>
      </c>
    </row>
    <row r="13" spans="1:14" ht="12.75" customHeight="1" x14ac:dyDescent="0.25">
      <c r="A13" s="96" t="str">
        <f t="array" ref="A13">IFERROR(INDEX('Annex 2 Designated EHV charges'!$A$11:$A$13, MATCH(0, IF(ISBLANK('Annex 2 Designated EHV charges'!$A$11:$A$13),1, COUNTIF(A$4:$A12, 'Annex 2 Designated EHV charges'!$A$11:$A$13)), 0)),"")</f>
        <v/>
      </c>
      <c r="B13" s="96" t="str">
        <f>IF($A13="","",VLOOKUP($A13,'Annex 2 Designated EHV charges'!$A:$O,2,0))</f>
        <v/>
      </c>
      <c r="C13" s="97" t="str">
        <f>IF($A13="","",VLOOKUP($A13,'Annex 2 Designated EHV charges'!$A:$O,3,0))</f>
        <v/>
      </c>
      <c r="D13" s="96" t="str">
        <f>IF($A13="","",VLOOKUP($A13,'Annex 2 Designated EHV charges'!$A:$O,7,0))</f>
        <v/>
      </c>
      <c r="E13" s="101" t="str">
        <f>IFERROR(IF(VLOOKUP($A13,'Annex 2 Designated EHV charges'!$A:$P,9,FALSE)=0,"",VLOOKUP($A13,'Annex 2 Designated EHV charges'!$A:$P,9,FALSE)),"")</f>
        <v/>
      </c>
      <c r="F13" s="102" t="str">
        <f>IFERROR(IF(VLOOKUP($A13,'Annex 2 Designated EHV charges'!$A:$P,10,FALSE)=0,"",VLOOKUP($A13,'Annex 2 Designated EHV charges'!$A:$P,10,FALSE)),"")</f>
        <v/>
      </c>
      <c r="G13" s="103" t="str">
        <f>IFERROR(IF(VLOOKUP($A13,'Annex 2 Designated EHV charges'!$A:$P,11,FALSE)=0,"",VLOOKUP($A13,'Annex 2 Designated EHV charges'!$A:$P,11,FALSE)),"")</f>
        <v/>
      </c>
      <c r="H13" s="103" t="str">
        <f>IFERROR(IF(VLOOKUP($A13,'Annex 2 Designated EHV charges'!$A:$P,12,FALSE)=0,"",VLOOKUP($A13,'Annex 2 Designated EHV charges'!$A:$P,12,FALSE)),"")</f>
        <v/>
      </c>
    </row>
    <row r="14" spans="1:14" ht="12.75" customHeight="1" x14ac:dyDescent="0.25">
      <c r="A14" s="96" t="str">
        <f t="array" ref="A14">IFERROR(INDEX('Annex 2 Designated EHV charges'!$A$11:$A$13, MATCH(0, IF(ISBLANK('Annex 2 Designated EHV charges'!$A$11:$A$13),1, COUNTIF(A$4:$A13, 'Annex 2 Designated EHV charges'!$A$11:$A$13)), 0)),"")</f>
        <v/>
      </c>
      <c r="B14" s="96" t="str">
        <f>IF($A14="","",VLOOKUP($A14,'Annex 2 Designated EHV charges'!$A:$O,2,0))</f>
        <v/>
      </c>
      <c r="C14" s="97" t="str">
        <f>IF($A14="","",VLOOKUP($A14,'Annex 2 Designated EHV charges'!$A:$O,3,0))</f>
        <v/>
      </c>
      <c r="D14" s="96" t="str">
        <f>IF($A14="","",VLOOKUP($A14,'Annex 2 Designated EHV charges'!$A:$O,7,0))</f>
        <v/>
      </c>
      <c r="E14" s="101" t="str">
        <f>IFERROR(IF(VLOOKUP($A14,'Annex 2 Designated EHV charges'!$A:$P,9,FALSE)=0,"",VLOOKUP($A14,'Annex 2 Designated EHV charges'!$A:$P,9,FALSE)),"")</f>
        <v/>
      </c>
      <c r="F14" s="102" t="str">
        <f>IFERROR(IF(VLOOKUP($A14,'Annex 2 Designated EHV charges'!$A:$P,10,FALSE)=0,"",VLOOKUP($A14,'Annex 2 Designated EHV charges'!$A:$P,10,FALSE)),"")</f>
        <v/>
      </c>
      <c r="G14" s="103" t="str">
        <f>IFERROR(IF(VLOOKUP($A14,'Annex 2 Designated EHV charges'!$A:$P,11,FALSE)=0,"",VLOOKUP($A14,'Annex 2 Designated EHV charges'!$A:$P,11,FALSE)),"")</f>
        <v/>
      </c>
      <c r="H14" s="103" t="str">
        <f>IFERROR(IF(VLOOKUP($A14,'Annex 2 Designated EHV charges'!$A:$P,12,FALSE)=0,"",VLOOKUP($A14,'Annex 2 Designated EHV charges'!$A:$P,12,FALSE)),"")</f>
        <v/>
      </c>
    </row>
    <row r="15" spans="1:14" ht="12.75" customHeight="1" x14ac:dyDescent="0.25">
      <c r="A15" s="96" t="str">
        <f t="array" ref="A15">IFERROR(INDEX('Annex 2 Designated EHV charges'!$A$11:$A$13, MATCH(0, IF(ISBLANK('Annex 2 Designated EHV charges'!$A$11:$A$13),1, COUNTIF(A$4:$A14, 'Annex 2 Designated EHV charges'!$A$11:$A$13)), 0)),"")</f>
        <v/>
      </c>
      <c r="B15" s="96" t="str">
        <f>IF($A15="","",VLOOKUP($A15,'Annex 2 Designated EHV charges'!$A:$O,2,0))</f>
        <v/>
      </c>
      <c r="C15" s="97" t="str">
        <f>IF($A15="","",VLOOKUP($A15,'Annex 2 Designated EHV charges'!$A:$O,3,0))</f>
        <v/>
      </c>
      <c r="D15" s="96" t="str">
        <f>IF($A15="","",VLOOKUP($A15,'Annex 2 Designated EHV charges'!$A:$O,7,0))</f>
        <v/>
      </c>
      <c r="E15" s="101" t="str">
        <f>IFERROR(IF(VLOOKUP($A15,'Annex 2 Designated EHV charges'!$A:$P,9,FALSE)=0,"",VLOOKUP($A15,'Annex 2 Designated EHV charges'!$A:$P,9,FALSE)),"")</f>
        <v/>
      </c>
      <c r="F15" s="102" t="str">
        <f>IFERROR(IF(VLOOKUP($A15,'Annex 2 Designated EHV charges'!$A:$P,10,FALSE)=0,"",VLOOKUP($A15,'Annex 2 Designated EHV charges'!$A:$P,10,FALSE)),"")</f>
        <v/>
      </c>
      <c r="G15" s="103" t="str">
        <f>IFERROR(IF(VLOOKUP($A15,'Annex 2 Designated EHV charges'!$A:$P,11,FALSE)=0,"",VLOOKUP($A15,'Annex 2 Designated EHV charges'!$A:$P,11,FALSE)),"")</f>
        <v/>
      </c>
      <c r="H15" s="103" t="str">
        <f>IFERROR(IF(VLOOKUP($A15,'Annex 2 Designated EHV charges'!$A:$P,12,FALSE)=0,"",VLOOKUP($A15,'Annex 2 Designated EHV charges'!$A:$P,12,FALSE)),"")</f>
        <v/>
      </c>
    </row>
    <row r="16" spans="1:14" ht="12.75" customHeight="1" x14ac:dyDescent="0.25">
      <c r="A16" s="96" t="str">
        <f t="array" ref="A16">IFERROR(INDEX('Annex 2 Designated EHV charges'!$A$11:$A$13, MATCH(0, IF(ISBLANK('Annex 2 Designated EHV charges'!$A$11:$A$13),1, COUNTIF(A$4:$A15, 'Annex 2 Designated EHV charges'!$A$11:$A$13)), 0)),"")</f>
        <v/>
      </c>
      <c r="B16" s="96" t="str">
        <f>IF($A16="","",VLOOKUP($A16,'Annex 2 Designated EHV charges'!$A:$O,2,0))</f>
        <v/>
      </c>
      <c r="C16" s="97" t="str">
        <f>IF($A16="","",VLOOKUP($A16,'Annex 2 Designated EHV charges'!$A:$O,3,0))</f>
        <v/>
      </c>
      <c r="D16" s="96" t="str">
        <f>IF($A16="","",VLOOKUP($A16,'Annex 2 Designated EHV charges'!$A:$O,7,0))</f>
        <v/>
      </c>
      <c r="E16" s="101" t="str">
        <f>IFERROR(IF(VLOOKUP($A16,'Annex 2 Designated EHV charges'!$A:$P,9,FALSE)=0,"",VLOOKUP($A16,'Annex 2 Designated EHV charges'!$A:$P,9,FALSE)),"")</f>
        <v/>
      </c>
      <c r="F16" s="102" t="str">
        <f>IFERROR(IF(VLOOKUP($A16,'Annex 2 Designated EHV charges'!$A:$P,10,FALSE)=0,"",VLOOKUP($A16,'Annex 2 Designated EHV charges'!$A:$P,10,FALSE)),"")</f>
        <v/>
      </c>
      <c r="G16" s="103" t="str">
        <f>IFERROR(IF(VLOOKUP($A16,'Annex 2 Designated EHV charges'!$A:$P,11,FALSE)=0,"",VLOOKUP($A16,'Annex 2 Designated EHV charges'!$A:$P,11,FALSE)),"")</f>
        <v/>
      </c>
      <c r="H16" s="103" t="str">
        <f>IFERROR(IF(VLOOKUP($A16,'Annex 2 Designated EHV charges'!$A:$P,12,FALSE)=0,"",VLOOKUP($A16,'Annex 2 Designated EHV charges'!$A:$P,12,FALSE)),"")</f>
        <v/>
      </c>
    </row>
    <row r="17" spans="1:8" ht="12.75" customHeight="1" x14ac:dyDescent="0.25">
      <c r="A17" s="96" t="str">
        <f t="array" ref="A17">IFERROR(INDEX('Annex 2 Designated EHV charges'!$A$11:$A$13, MATCH(0, IF(ISBLANK('Annex 2 Designated EHV charges'!$A$11:$A$13),1, COUNTIF(A$4:$A16, 'Annex 2 Designated EHV charges'!$A$11:$A$13)), 0)),"")</f>
        <v/>
      </c>
      <c r="B17" s="96" t="str">
        <f>IF($A17="","",VLOOKUP($A17,'Annex 2 Designated EHV charges'!$A:$O,2,0))</f>
        <v/>
      </c>
      <c r="C17" s="97" t="str">
        <f>IF($A17="","",VLOOKUP($A17,'Annex 2 Designated EHV charges'!$A:$O,3,0))</f>
        <v/>
      </c>
      <c r="D17" s="96" t="str">
        <f>IF($A17="","",VLOOKUP($A17,'Annex 2 Designated EHV charges'!$A:$O,7,0))</f>
        <v/>
      </c>
      <c r="E17" s="101" t="str">
        <f>IFERROR(IF(VLOOKUP($A17,'Annex 2 Designated EHV charges'!$A:$P,9,FALSE)=0,"",VLOOKUP($A17,'Annex 2 Designated EHV charges'!$A:$P,9,FALSE)),"")</f>
        <v/>
      </c>
      <c r="F17" s="102" t="str">
        <f>IFERROR(IF(VLOOKUP($A17,'Annex 2 Designated EHV charges'!$A:$P,10,FALSE)=0,"",VLOOKUP($A17,'Annex 2 Designated EHV charges'!$A:$P,10,FALSE)),"")</f>
        <v/>
      </c>
      <c r="G17" s="103" t="str">
        <f>IFERROR(IF(VLOOKUP($A17,'Annex 2 Designated EHV charges'!$A:$P,11,FALSE)=0,"",VLOOKUP($A17,'Annex 2 Designated EHV charges'!$A:$P,11,FALSE)),"")</f>
        <v/>
      </c>
      <c r="H17" s="103" t="str">
        <f>IFERROR(IF(VLOOKUP($A17,'Annex 2 Designated EHV charges'!$A:$P,12,FALSE)=0,"",VLOOKUP($A17,'Annex 2 Designated EHV charges'!$A:$P,12,FALSE)),"")</f>
        <v/>
      </c>
    </row>
    <row r="18" spans="1:8" ht="12.75" customHeight="1" x14ac:dyDescent="0.25">
      <c r="A18" s="96" t="str">
        <f t="array" ref="A18">IFERROR(INDEX('Annex 2 Designated EHV charges'!$A$11:$A$13, MATCH(0, IF(ISBLANK('Annex 2 Designated EHV charges'!$A$11:$A$13),1, COUNTIF(A$4:$A17, 'Annex 2 Designated EHV charges'!$A$11:$A$13)), 0)),"")</f>
        <v/>
      </c>
      <c r="B18" s="96" t="str">
        <f>IF($A18="","",VLOOKUP($A18,'Annex 2 Designated EHV charges'!$A:$O,2,0))</f>
        <v/>
      </c>
      <c r="C18" s="97" t="str">
        <f>IF($A18="","",VLOOKUP($A18,'Annex 2 Designated EHV charges'!$A:$O,3,0))</f>
        <v/>
      </c>
      <c r="D18" s="96" t="str">
        <f>IF($A18="","",VLOOKUP($A18,'Annex 2 Designated EHV charges'!$A:$O,7,0))</f>
        <v/>
      </c>
      <c r="E18" s="101" t="str">
        <f>IFERROR(IF(VLOOKUP($A18,'Annex 2 Designated EHV charges'!$A:$P,9,FALSE)=0,"",VLOOKUP($A18,'Annex 2 Designated EHV charges'!$A:$P,9,FALSE)),"")</f>
        <v/>
      </c>
      <c r="F18" s="102" t="str">
        <f>IFERROR(IF(VLOOKUP($A18,'Annex 2 Designated EHV charges'!$A:$P,10,FALSE)=0,"",VLOOKUP($A18,'Annex 2 Designated EHV charges'!$A:$P,10,FALSE)),"")</f>
        <v/>
      </c>
      <c r="G18" s="103" t="str">
        <f>IFERROR(IF(VLOOKUP($A18,'Annex 2 Designated EHV charges'!$A:$P,11,FALSE)=0,"",VLOOKUP($A18,'Annex 2 Designated EHV charges'!$A:$P,11,FALSE)),"")</f>
        <v/>
      </c>
      <c r="H18" s="103" t="str">
        <f>IFERROR(IF(VLOOKUP($A18,'Annex 2 Designated EHV charges'!$A:$P,12,FALSE)=0,"",VLOOKUP($A18,'Annex 2 Designated EHV charges'!$A:$P,12,FALSE)),"")</f>
        <v/>
      </c>
    </row>
    <row r="19" spans="1:8" ht="12.75" customHeight="1" x14ac:dyDescent="0.25">
      <c r="A19" s="96" t="str">
        <f t="array" ref="A19">IFERROR(INDEX('Annex 2 Designated EHV charges'!$A$11:$A$13, MATCH(0, IF(ISBLANK('Annex 2 Designated EHV charges'!$A$11:$A$13),1, COUNTIF(A$4:$A18, 'Annex 2 Designated EHV charges'!$A$11:$A$13)), 0)),"")</f>
        <v/>
      </c>
      <c r="B19" s="96" t="str">
        <f>IF($A19="","",VLOOKUP($A19,'Annex 2 Designated EHV charges'!$A:$O,2,0))</f>
        <v/>
      </c>
      <c r="C19" s="97" t="str">
        <f>IF($A19="","",VLOOKUP($A19,'Annex 2 Designated EHV charges'!$A:$O,3,0))</f>
        <v/>
      </c>
      <c r="D19" s="96" t="str">
        <f>IF($A19="","",VLOOKUP($A19,'Annex 2 Designated EHV charges'!$A:$O,7,0))</f>
        <v/>
      </c>
      <c r="E19" s="101" t="str">
        <f>IFERROR(IF(VLOOKUP($A19,'Annex 2 Designated EHV charges'!$A:$P,9,FALSE)=0,"",VLOOKUP($A19,'Annex 2 Designated EHV charges'!$A:$P,9,FALSE)),"")</f>
        <v/>
      </c>
      <c r="F19" s="102" t="str">
        <f>IFERROR(IF(VLOOKUP($A19,'Annex 2 Designated EHV charges'!$A:$P,10,FALSE)=0,"",VLOOKUP($A19,'Annex 2 Designated EHV charges'!$A:$P,10,FALSE)),"")</f>
        <v/>
      </c>
      <c r="G19" s="103" t="str">
        <f>IFERROR(IF(VLOOKUP($A19,'Annex 2 Designated EHV charges'!$A:$P,11,FALSE)=0,"",VLOOKUP($A19,'Annex 2 Designated EHV charges'!$A:$P,11,FALSE)),"")</f>
        <v/>
      </c>
      <c r="H19" s="103" t="str">
        <f>IFERROR(IF(VLOOKUP($A19,'Annex 2 Designated EHV charges'!$A:$P,12,FALSE)=0,"",VLOOKUP($A19,'Annex 2 Designated EHV charges'!$A:$P,12,FALSE)),"")</f>
        <v/>
      </c>
    </row>
    <row r="20" spans="1:8" ht="12.75" customHeight="1" x14ac:dyDescent="0.25">
      <c r="A20" s="96" t="str">
        <f t="array" ref="A20">IFERROR(INDEX('Annex 2 Designated EHV charges'!$A$11:$A$13, MATCH(0, IF(ISBLANK('Annex 2 Designated EHV charges'!$A$11:$A$13),1, COUNTIF(A$4:$A19, 'Annex 2 Designated EHV charges'!$A$11:$A$13)), 0)),"")</f>
        <v/>
      </c>
      <c r="B20" s="96" t="str">
        <f>IF($A20="","",VLOOKUP($A20,'Annex 2 Designated EHV charges'!$A:$O,2,0))</f>
        <v/>
      </c>
      <c r="C20" s="97" t="str">
        <f>IF($A20="","",VLOOKUP($A20,'Annex 2 Designated EHV charges'!$A:$O,3,0))</f>
        <v/>
      </c>
      <c r="D20" s="96" t="str">
        <f>IF($A20="","",VLOOKUP($A20,'Annex 2 Designated EHV charges'!$A:$O,7,0))</f>
        <v/>
      </c>
      <c r="E20" s="101" t="str">
        <f>IFERROR(IF(VLOOKUP($A20,'Annex 2 Designated EHV charges'!$A:$P,9,FALSE)=0,"",VLOOKUP($A20,'Annex 2 Designated EHV charges'!$A:$P,9,FALSE)),"")</f>
        <v/>
      </c>
      <c r="F20" s="102" t="str">
        <f>IFERROR(IF(VLOOKUP($A20,'Annex 2 Designated EHV charges'!$A:$P,10,FALSE)=0,"",VLOOKUP($A20,'Annex 2 Designated EHV charges'!$A:$P,10,FALSE)),"")</f>
        <v/>
      </c>
      <c r="G20" s="103" t="str">
        <f>IFERROR(IF(VLOOKUP($A20,'Annex 2 Designated EHV charges'!$A:$P,11,FALSE)=0,"",VLOOKUP($A20,'Annex 2 Designated EHV charges'!$A:$P,11,FALSE)),"")</f>
        <v/>
      </c>
      <c r="H20" s="103" t="str">
        <f>IFERROR(IF(VLOOKUP($A20,'Annex 2 Designated EHV charges'!$A:$P,12,FALSE)=0,"",VLOOKUP($A20,'Annex 2 Designated EHV charges'!$A:$P,12,FALSE)),"")</f>
        <v/>
      </c>
    </row>
    <row r="21" spans="1:8" ht="12.75" customHeight="1" x14ac:dyDescent="0.25">
      <c r="A21" s="96" t="str">
        <f t="array" ref="A21">IFERROR(INDEX('Annex 2 Designated EHV charges'!$A$11:$A$13, MATCH(0, IF(ISBLANK('Annex 2 Designated EHV charges'!$A$11:$A$13),1, COUNTIF(A$4:$A20, 'Annex 2 Designated EHV charges'!$A$11:$A$13)), 0)),"")</f>
        <v/>
      </c>
      <c r="B21" s="96" t="str">
        <f>IF($A21="","",VLOOKUP($A21,'Annex 2 Designated EHV charges'!$A:$O,2,0))</f>
        <v/>
      </c>
      <c r="C21" s="97" t="str">
        <f>IF($A21="","",VLOOKUP($A21,'Annex 2 Designated EHV charges'!$A:$O,3,0))</f>
        <v/>
      </c>
      <c r="D21" s="96" t="str">
        <f>IF($A21="","",VLOOKUP($A21,'Annex 2 Designated EHV charges'!$A:$O,7,0))</f>
        <v/>
      </c>
      <c r="E21" s="101" t="str">
        <f>IFERROR(IF(VLOOKUP($A21,'Annex 2 Designated EHV charges'!$A:$P,9,FALSE)=0,"",VLOOKUP($A21,'Annex 2 Designated EHV charges'!$A:$P,9,FALSE)),"")</f>
        <v/>
      </c>
      <c r="F21" s="102" t="str">
        <f>IFERROR(IF(VLOOKUP($A21,'Annex 2 Designated EHV charges'!$A:$P,10,FALSE)=0,"",VLOOKUP($A21,'Annex 2 Designated EHV charges'!$A:$P,10,FALSE)),"")</f>
        <v/>
      </c>
      <c r="G21" s="103" t="str">
        <f>IFERROR(IF(VLOOKUP($A21,'Annex 2 Designated EHV charges'!$A:$P,11,FALSE)=0,"",VLOOKUP($A21,'Annex 2 Designated EHV charges'!$A:$P,11,FALSE)),"")</f>
        <v/>
      </c>
      <c r="H21" s="103" t="str">
        <f>IFERROR(IF(VLOOKUP($A21,'Annex 2 Designated EHV charges'!$A:$P,12,FALSE)=0,"",VLOOKUP($A21,'Annex 2 Designated EHV charges'!$A:$P,12,FALSE)),"")</f>
        <v/>
      </c>
    </row>
    <row r="22" spans="1:8" ht="12.75" customHeight="1" x14ac:dyDescent="0.25">
      <c r="A22" s="96" t="str">
        <f t="array" ref="A22">IFERROR(INDEX('Annex 2 Designated EHV charges'!$A$11:$A$13, MATCH(0, IF(ISBLANK('Annex 2 Designated EHV charges'!$A$11:$A$13),1, COUNTIF(A$4:$A21, 'Annex 2 Designated EHV charges'!$A$11:$A$13)), 0)),"")</f>
        <v/>
      </c>
      <c r="B22" s="96" t="str">
        <f>IF($A22="","",VLOOKUP($A22,'Annex 2 Designated EHV charges'!$A:$O,2,0))</f>
        <v/>
      </c>
      <c r="C22" s="97" t="str">
        <f>IF($A22="","",VLOOKUP($A22,'Annex 2 Designated EHV charges'!$A:$O,3,0))</f>
        <v/>
      </c>
      <c r="D22" s="96" t="str">
        <f>IF($A22="","",VLOOKUP($A22,'Annex 2 Designated EHV charges'!$A:$O,7,0))</f>
        <v/>
      </c>
      <c r="E22" s="101" t="str">
        <f>IFERROR(IF(VLOOKUP($A22,'Annex 2 Designated EHV charges'!$A:$P,9,FALSE)=0,"",VLOOKUP($A22,'Annex 2 Designated EHV charges'!$A:$P,9,FALSE)),"")</f>
        <v/>
      </c>
      <c r="F22" s="102" t="str">
        <f>IFERROR(IF(VLOOKUP($A22,'Annex 2 Designated EHV charges'!$A:$P,10,FALSE)=0,"",VLOOKUP($A22,'Annex 2 Designated EHV charges'!$A:$P,10,FALSE)),"")</f>
        <v/>
      </c>
      <c r="G22" s="103" t="str">
        <f>IFERROR(IF(VLOOKUP($A22,'Annex 2 Designated EHV charges'!$A:$P,11,FALSE)=0,"",VLOOKUP($A22,'Annex 2 Designated EHV charges'!$A:$P,11,FALSE)),"")</f>
        <v/>
      </c>
      <c r="H22" s="103" t="str">
        <f>IFERROR(IF(VLOOKUP($A22,'Annex 2 Designated EHV charges'!$A:$P,12,FALSE)=0,"",VLOOKUP($A22,'Annex 2 Designated EHV charges'!$A:$P,12,FALSE)),"")</f>
        <v/>
      </c>
    </row>
    <row r="23" spans="1:8" ht="12.75" customHeight="1" x14ac:dyDescent="0.25">
      <c r="A23" s="96" t="str">
        <f t="array" ref="A23">IFERROR(INDEX('Annex 2 Designated EHV charges'!$A$11:$A$13, MATCH(0, IF(ISBLANK('Annex 2 Designated EHV charges'!$A$11:$A$13),1, COUNTIF(A$4:$A22, 'Annex 2 Designated EHV charges'!$A$11:$A$13)), 0)),"")</f>
        <v/>
      </c>
      <c r="B23" s="96" t="str">
        <f>IF($A23="","",VLOOKUP($A23,'Annex 2 Designated EHV charges'!$A:$O,2,0))</f>
        <v/>
      </c>
      <c r="C23" s="97" t="str">
        <f>IF($A23="","",VLOOKUP($A23,'Annex 2 Designated EHV charges'!$A:$O,3,0))</f>
        <v/>
      </c>
      <c r="D23" s="96" t="str">
        <f>IF($A23="","",VLOOKUP($A23,'Annex 2 Designated EHV charges'!$A:$O,7,0))</f>
        <v/>
      </c>
      <c r="E23" s="101" t="str">
        <f>IFERROR(IF(VLOOKUP($A23,'Annex 2 Designated EHV charges'!$A:$P,9,FALSE)=0,"",VLOOKUP($A23,'Annex 2 Designated EHV charges'!$A:$P,9,FALSE)),"")</f>
        <v/>
      </c>
      <c r="F23" s="102" t="str">
        <f>IFERROR(IF(VLOOKUP($A23,'Annex 2 Designated EHV charges'!$A:$P,10,FALSE)=0,"",VLOOKUP($A23,'Annex 2 Designated EHV charges'!$A:$P,10,FALSE)),"")</f>
        <v/>
      </c>
      <c r="G23" s="103" t="str">
        <f>IFERROR(IF(VLOOKUP($A23,'Annex 2 Designated EHV charges'!$A:$P,11,FALSE)=0,"",VLOOKUP($A23,'Annex 2 Designated EHV charges'!$A:$P,11,FALSE)),"")</f>
        <v/>
      </c>
      <c r="H23" s="103" t="str">
        <f>IFERROR(IF(VLOOKUP($A23,'Annex 2 Designated EHV charges'!$A:$P,12,FALSE)=0,"",VLOOKUP($A23,'Annex 2 Designated EHV charges'!$A:$P,12,FALSE)),"")</f>
        <v/>
      </c>
    </row>
    <row r="24" spans="1:8" ht="12.75" customHeight="1" x14ac:dyDescent="0.25">
      <c r="A24" s="96" t="str">
        <f t="array" ref="A24">IFERROR(INDEX('Annex 2 Designated EHV charges'!$A$11:$A$13, MATCH(0, IF(ISBLANK('Annex 2 Designated EHV charges'!$A$11:$A$13),1, COUNTIF(A$4:$A23, 'Annex 2 Designated EHV charges'!$A$11:$A$13)), 0)),"")</f>
        <v/>
      </c>
      <c r="B24" s="96" t="str">
        <f>IF($A24="","",VLOOKUP($A24,'Annex 2 Designated EHV charges'!$A:$O,2,0))</f>
        <v/>
      </c>
      <c r="C24" s="97" t="str">
        <f>IF($A24="","",VLOOKUP($A24,'Annex 2 Designated EHV charges'!$A:$O,3,0))</f>
        <v/>
      </c>
      <c r="D24" s="96" t="str">
        <f>IF($A24="","",VLOOKUP($A24,'Annex 2 Designated EHV charges'!$A:$O,7,0))</f>
        <v/>
      </c>
      <c r="E24" s="101" t="str">
        <f>IFERROR(IF(VLOOKUP($A24,'Annex 2 Designated EHV charges'!$A:$P,9,FALSE)=0,"",VLOOKUP($A24,'Annex 2 Designated EHV charges'!$A:$P,9,FALSE)),"")</f>
        <v/>
      </c>
      <c r="F24" s="102" t="str">
        <f>IFERROR(IF(VLOOKUP($A24,'Annex 2 Designated EHV charges'!$A:$P,10,FALSE)=0,"",VLOOKUP($A24,'Annex 2 Designated EHV charges'!$A:$P,10,FALSE)),"")</f>
        <v/>
      </c>
      <c r="G24" s="103" t="str">
        <f>IFERROR(IF(VLOOKUP($A24,'Annex 2 Designated EHV charges'!$A:$P,11,FALSE)=0,"",VLOOKUP($A24,'Annex 2 Designated EHV charges'!$A:$P,11,FALSE)),"")</f>
        <v/>
      </c>
      <c r="H24" s="103" t="str">
        <f>IFERROR(IF(VLOOKUP($A24,'Annex 2 Designated EHV charges'!$A:$P,12,FALSE)=0,"",VLOOKUP($A24,'Annex 2 Designated EHV charges'!$A:$P,12,FALSE)),"")</f>
        <v/>
      </c>
    </row>
    <row r="25" spans="1:8" ht="12.75" customHeight="1" x14ac:dyDescent="0.25">
      <c r="A25" s="96" t="str">
        <f t="array" ref="A25">IFERROR(INDEX('Annex 2 Designated EHV charges'!$A$11:$A$13, MATCH(0, IF(ISBLANK('Annex 2 Designated EHV charges'!$A$11:$A$13),1, COUNTIF(A$4:$A24, 'Annex 2 Designated EHV charges'!$A$11:$A$13)), 0)),"")</f>
        <v/>
      </c>
      <c r="B25" s="96" t="str">
        <f>IF($A25="","",VLOOKUP($A25,'Annex 2 Designated EHV charges'!$A:$O,2,0))</f>
        <v/>
      </c>
      <c r="C25" s="97" t="str">
        <f>IF($A25="","",VLOOKUP($A25,'Annex 2 Designated EHV charges'!$A:$O,3,0))</f>
        <v/>
      </c>
      <c r="D25" s="96" t="str">
        <f>IF($A25="","",VLOOKUP($A25,'Annex 2 Designated EHV charges'!$A:$O,7,0))</f>
        <v/>
      </c>
      <c r="E25" s="101" t="str">
        <f>IFERROR(IF(VLOOKUP($A25,'Annex 2 Designated EHV charges'!$A:$P,9,FALSE)=0,"",VLOOKUP($A25,'Annex 2 Designated EHV charges'!$A:$P,9,FALSE)),"")</f>
        <v/>
      </c>
      <c r="F25" s="102" t="str">
        <f>IFERROR(IF(VLOOKUP($A25,'Annex 2 Designated EHV charges'!$A:$P,10,FALSE)=0,"",VLOOKUP($A25,'Annex 2 Designated EHV charges'!$A:$P,10,FALSE)),"")</f>
        <v/>
      </c>
      <c r="G25" s="103" t="str">
        <f>IFERROR(IF(VLOOKUP($A25,'Annex 2 Designated EHV charges'!$A:$P,11,FALSE)=0,"",VLOOKUP($A25,'Annex 2 Designated EHV charges'!$A:$P,11,FALSE)),"")</f>
        <v/>
      </c>
      <c r="H25" s="103" t="str">
        <f>IFERROR(IF(VLOOKUP($A25,'Annex 2 Designated EHV charges'!$A:$P,12,FALSE)=0,"",VLOOKUP($A25,'Annex 2 Designated EHV charges'!$A:$P,12,FALSE)),"")</f>
        <v/>
      </c>
    </row>
    <row r="26" spans="1:8" ht="12.75" customHeight="1" x14ac:dyDescent="0.25">
      <c r="A26" s="96" t="str">
        <f t="array" ref="A26">IFERROR(INDEX('Annex 2 Designated EHV charges'!$A$11:$A$13, MATCH(0, IF(ISBLANK('Annex 2 Designated EHV charges'!$A$11:$A$13),1, COUNTIF(A$4:$A25, 'Annex 2 Designated EHV charges'!$A$11:$A$13)), 0)),"")</f>
        <v/>
      </c>
      <c r="B26" s="96" t="str">
        <f>IF($A26="","",VLOOKUP($A26,'Annex 2 Designated EHV charges'!$A:$O,2,0))</f>
        <v/>
      </c>
      <c r="C26" s="97" t="str">
        <f>IF($A26="","",VLOOKUP($A26,'Annex 2 Designated EHV charges'!$A:$O,3,0))</f>
        <v/>
      </c>
      <c r="D26" s="96" t="str">
        <f>IF($A26="","",VLOOKUP($A26,'Annex 2 Designated EHV charges'!$A:$O,7,0))</f>
        <v/>
      </c>
      <c r="E26" s="101" t="str">
        <f>IFERROR(IF(VLOOKUP($A26,'Annex 2 Designated EHV charges'!$A:$P,9,FALSE)=0,"",VLOOKUP($A26,'Annex 2 Designated EHV charges'!$A:$P,9,FALSE)),"")</f>
        <v/>
      </c>
      <c r="F26" s="102" t="str">
        <f>IFERROR(IF(VLOOKUP($A26,'Annex 2 Designated EHV charges'!$A:$P,10,FALSE)=0,"",VLOOKUP($A26,'Annex 2 Designated EHV charges'!$A:$P,10,FALSE)),"")</f>
        <v/>
      </c>
      <c r="G26" s="103" t="str">
        <f>IFERROR(IF(VLOOKUP($A26,'Annex 2 Designated EHV charges'!$A:$P,11,FALSE)=0,"",VLOOKUP($A26,'Annex 2 Designated EHV charges'!$A:$P,11,FALSE)),"")</f>
        <v/>
      </c>
      <c r="H26" s="103" t="str">
        <f>IFERROR(IF(VLOOKUP($A26,'Annex 2 Designated EHV charges'!$A:$P,12,FALSE)=0,"",VLOOKUP($A26,'Annex 2 Designated EHV charges'!$A:$P,12,FALSE)),"")</f>
        <v/>
      </c>
    </row>
    <row r="27" spans="1:8" ht="12.75" customHeight="1" x14ac:dyDescent="0.25">
      <c r="A27" s="96" t="str">
        <f t="array" ref="A27">IFERROR(INDEX('Annex 2 Designated EHV charges'!$A$11:$A$13, MATCH(0, IF(ISBLANK('Annex 2 Designated EHV charges'!$A$11:$A$13),1, COUNTIF(A$4:$A26, 'Annex 2 Designated EHV charges'!$A$11:$A$13)), 0)),"")</f>
        <v/>
      </c>
      <c r="B27" s="96" t="str">
        <f>IF($A27="","",VLOOKUP($A27,'Annex 2 Designated EHV charges'!$A:$O,2,0))</f>
        <v/>
      </c>
      <c r="C27" s="97" t="str">
        <f>IF($A27="","",VLOOKUP($A27,'Annex 2 Designated EHV charges'!$A:$O,3,0))</f>
        <v/>
      </c>
      <c r="D27" s="96" t="str">
        <f>IF($A27="","",VLOOKUP($A27,'Annex 2 Designated EHV charges'!$A:$O,7,0))</f>
        <v/>
      </c>
      <c r="E27" s="101" t="str">
        <f>IFERROR(IF(VLOOKUP($A27,'Annex 2 Designated EHV charges'!$A:$P,9,FALSE)=0,"",VLOOKUP($A27,'Annex 2 Designated EHV charges'!$A:$P,9,FALSE)),"")</f>
        <v/>
      </c>
      <c r="F27" s="102" t="str">
        <f>IFERROR(IF(VLOOKUP($A27,'Annex 2 Designated EHV charges'!$A:$P,10,FALSE)=0,"",VLOOKUP($A27,'Annex 2 Designated EHV charges'!$A:$P,10,FALSE)),"")</f>
        <v/>
      </c>
      <c r="G27" s="103" t="str">
        <f>IFERROR(IF(VLOOKUP($A27,'Annex 2 Designated EHV charges'!$A:$P,11,FALSE)=0,"",VLOOKUP($A27,'Annex 2 Designated EHV charges'!$A:$P,11,FALSE)),"")</f>
        <v/>
      </c>
      <c r="H27" s="103" t="str">
        <f>IFERROR(IF(VLOOKUP($A27,'Annex 2 Designated EHV charges'!$A:$P,12,FALSE)=0,"",VLOOKUP($A27,'Annex 2 Designated EHV charges'!$A:$P,12,FALSE)),"")</f>
        <v/>
      </c>
    </row>
    <row r="28" spans="1:8" ht="12.75" customHeight="1" x14ac:dyDescent="0.25">
      <c r="A28" s="96" t="str">
        <f t="array" ref="A28">IFERROR(INDEX('Annex 2 Designated EHV charges'!$A$11:$A$13, MATCH(0, IF(ISBLANK('Annex 2 Designated EHV charges'!$A$11:$A$13),1, COUNTIF(A$4:$A27, 'Annex 2 Designated EHV charges'!$A$11:$A$13)), 0)),"")</f>
        <v/>
      </c>
      <c r="B28" s="96" t="str">
        <f>IF($A28="","",VLOOKUP($A28,'Annex 2 Designated EHV charges'!$A:$O,2,0))</f>
        <v/>
      </c>
      <c r="C28" s="97" t="str">
        <f>IF($A28="","",VLOOKUP($A28,'Annex 2 Designated EHV charges'!$A:$O,3,0))</f>
        <v/>
      </c>
      <c r="D28" s="96" t="str">
        <f>IF($A28="","",VLOOKUP($A28,'Annex 2 Designated EHV charges'!$A:$O,7,0))</f>
        <v/>
      </c>
      <c r="E28" s="101" t="str">
        <f>IFERROR(IF(VLOOKUP($A28,'Annex 2 Designated EHV charges'!$A:$P,9,FALSE)=0,"",VLOOKUP($A28,'Annex 2 Designated EHV charges'!$A:$P,9,FALSE)),"")</f>
        <v/>
      </c>
      <c r="F28" s="102" t="str">
        <f>IFERROR(IF(VLOOKUP($A28,'Annex 2 Designated EHV charges'!$A:$P,10,FALSE)=0,"",VLOOKUP($A28,'Annex 2 Designated EHV charges'!$A:$P,10,FALSE)),"")</f>
        <v/>
      </c>
      <c r="G28" s="103" t="str">
        <f>IFERROR(IF(VLOOKUP($A28,'Annex 2 Designated EHV charges'!$A:$P,11,FALSE)=0,"",VLOOKUP($A28,'Annex 2 Designated EHV charges'!$A:$P,11,FALSE)),"")</f>
        <v/>
      </c>
      <c r="H28" s="103" t="str">
        <f>IFERROR(IF(VLOOKUP($A28,'Annex 2 Designated EHV charges'!$A:$P,12,FALSE)=0,"",VLOOKUP($A28,'Annex 2 Designated EHV charges'!$A:$P,12,FALSE)),"")</f>
        <v/>
      </c>
    </row>
    <row r="29" spans="1:8" ht="12.75" customHeight="1" x14ac:dyDescent="0.25">
      <c r="A29" s="96" t="str">
        <f t="array" ref="A29">IFERROR(INDEX('Annex 2 Designated EHV charges'!$A$11:$A$13, MATCH(0, IF(ISBLANK('Annex 2 Designated EHV charges'!$A$11:$A$13),1, COUNTIF(A$4:$A28, 'Annex 2 Designated EHV charges'!$A$11:$A$13)), 0)),"")</f>
        <v/>
      </c>
      <c r="B29" s="96" t="str">
        <f>IF($A29="","",VLOOKUP($A29,'Annex 2 Designated EHV charges'!$A:$O,2,0))</f>
        <v/>
      </c>
      <c r="C29" s="97" t="str">
        <f>IF($A29="","",VLOOKUP($A29,'Annex 2 Designated EHV charges'!$A:$O,3,0))</f>
        <v/>
      </c>
      <c r="D29" s="96" t="str">
        <f>IF($A29="","",VLOOKUP($A29,'Annex 2 Designated EHV charges'!$A:$O,7,0))</f>
        <v/>
      </c>
      <c r="E29" s="101" t="str">
        <f>IFERROR(IF(VLOOKUP($A29,'Annex 2 Designated EHV charges'!$A:$P,9,FALSE)=0,"",VLOOKUP($A29,'Annex 2 Designated EHV charges'!$A:$P,9,FALSE)),"")</f>
        <v/>
      </c>
      <c r="F29" s="102" t="str">
        <f>IFERROR(IF(VLOOKUP($A29,'Annex 2 Designated EHV charges'!$A:$P,10,FALSE)=0,"",VLOOKUP($A29,'Annex 2 Designated EHV charges'!$A:$P,10,FALSE)),"")</f>
        <v/>
      </c>
      <c r="G29" s="103" t="str">
        <f>IFERROR(IF(VLOOKUP($A29,'Annex 2 Designated EHV charges'!$A:$P,11,FALSE)=0,"",VLOOKUP($A29,'Annex 2 Designated EHV charges'!$A:$P,11,FALSE)),"")</f>
        <v/>
      </c>
      <c r="H29" s="103" t="str">
        <f>IFERROR(IF(VLOOKUP($A29,'Annex 2 Designated EHV charges'!$A:$P,12,FALSE)=0,"",VLOOKUP($A29,'Annex 2 Designated EHV charges'!$A:$P,12,FALSE)),"")</f>
        <v/>
      </c>
    </row>
    <row r="30" spans="1:8" ht="12.75" customHeight="1" x14ac:dyDescent="0.25">
      <c r="A30" s="96" t="str">
        <f t="array" ref="A30">IFERROR(INDEX('Annex 2 Designated EHV charges'!$A$11:$A$13, MATCH(0, IF(ISBLANK('Annex 2 Designated EHV charges'!$A$11:$A$13),1, COUNTIF(A$4:$A29, 'Annex 2 Designated EHV charges'!$A$11:$A$13)), 0)),"")</f>
        <v/>
      </c>
      <c r="B30" s="96" t="str">
        <f>IF($A30="","",VLOOKUP($A30,'Annex 2 Designated EHV charges'!$A:$O,2,0))</f>
        <v/>
      </c>
      <c r="C30" s="97" t="str">
        <f>IF($A30="","",VLOOKUP($A30,'Annex 2 Designated EHV charges'!$A:$O,3,0))</f>
        <v/>
      </c>
      <c r="D30" s="96" t="str">
        <f>IF($A30="","",VLOOKUP($A30,'Annex 2 Designated EHV charges'!$A:$O,7,0))</f>
        <v/>
      </c>
      <c r="E30" s="101" t="str">
        <f>IFERROR(IF(VLOOKUP($A30,'Annex 2 Designated EHV charges'!$A:$P,9,FALSE)=0,"",VLOOKUP($A30,'Annex 2 Designated EHV charges'!$A:$P,9,FALSE)),"")</f>
        <v/>
      </c>
      <c r="F30" s="102" t="str">
        <f>IFERROR(IF(VLOOKUP($A30,'Annex 2 Designated EHV charges'!$A:$P,10,FALSE)=0,"",VLOOKUP($A30,'Annex 2 Designated EHV charges'!$A:$P,10,FALSE)),"")</f>
        <v/>
      </c>
      <c r="G30" s="103" t="str">
        <f>IFERROR(IF(VLOOKUP($A30,'Annex 2 Designated EHV charges'!$A:$P,11,FALSE)=0,"",VLOOKUP($A30,'Annex 2 Designated EHV charges'!$A:$P,11,FALSE)),"")</f>
        <v/>
      </c>
      <c r="H30" s="103" t="str">
        <f>IFERROR(IF(VLOOKUP($A30,'Annex 2 Designated EHV charges'!$A:$P,12,FALSE)=0,"",VLOOKUP($A30,'Annex 2 Designated EHV charges'!$A:$P,12,FALSE)),"")</f>
        <v/>
      </c>
    </row>
    <row r="31" spans="1:8" ht="12.75" customHeight="1" x14ac:dyDescent="0.25">
      <c r="A31" s="96" t="str">
        <f t="array" ref="A31">IFERROR(INDEX('Annex 2 Designated EHV charges'!$A$11:$A$13, MATCH(0, IF(ISBLANK('Annex 2 Designated EHV charges'!$A$11:$A$13),1, COUNTIF(A$4:$A30, 'Annex 2 Designated EHV charges'!$A$11:$A$13)), 0)),"")</f>
        <v/>
      </c>
      <c r="B31" s="96" t="str">
        <f>IF($A31="","",VLOOKUP($A31,'Annex 2 Designated EHV charges'!$A:$O,2,0))</f>
        <v/>
      </c>
      <c r="C31" s="97" t="str">
        <f>IF($A31="","",VLOOKUP($A31,'Annex 2 Designated EHV charges'!$A:$O,3,0))</f>
        <v/>
      </c>
      <c r="D31" s="96" t="str">
        <f>IF($A31="","",VLOOKUP($A31,'Annex 2 Designated EHV charges'!$A:$O,7,0))</f>
        <v/>
      </c>
      <c r="E31" s="101" t="str">
        <f>IFERROR(IF(VLOOKUP($A31,'Annex 2 Designated EHV charges'!$A:$P,9,FALSE)=0,"",VLOOKUP($A31,'Annex 2 Designated EHV charges'!$A:$P,9,FALSE)),"")</f>
        <v/>
      </c>
      <c r="F31" s="102" t="str">
        <f>IFERROR(IF(VLOOKUP($A31,'Annex 2 Designated EHV charges'!$A:$P,10,FALSE)=0,"",VLOOKUP($A31,'Annex 2 Designated EHV charges'!$A:$P,10,FALSE)),"")</f>
        <v/>
      </c>
      <c r="G31" s="103" t="str">
        <f>IFERROR(IF(VLOOKUP($A31,'Annex 2 Designated EHV charges'!$A:$P,11,FALSE)=0,"",VLOOKUP($A31,'Annex 2 Designated EHV charges'!$A:$P,11,FALSE)),"")</f>
        <v/>
      </c>
      <c r="H31" s="103" t="str">
        <f>IFERROR(IF(VLOOKUP($A31,'Annex 2 Designated EHV charges'!$A:$P,12,FALSE)=0,"",VLOOKUP($A31,'Annex 2 Designated EHV charges'!$A:$P,12,FALSE)),"")</f>
        <v/>
      </c>
    </row>
    <row r="32" spans="1:8" ht="12.75" customHeight="1" x14ac:dyDescent="0.25">
      <c r="A32" s="96" t="str">
        <f t="array" ref="A32">IFERROR(INDEX('Annex 2 Designated EHV charges'!$A$11:$A$13, MATCH(0, IF(ISBLANK('Annex 2 Designated EHV charges'!$A$11:$A$13),1, COUNTIF(A$4:$A31, 'Annex 2 Designated EHV charges'!$A$11:$A$13)), 0)),"")</f>
        <v/>
      </c>
      <c r="B32" s="96" t="str">
        <f>IF($A32="","",VLOOKUP($A32,'Annex 2 Designated EHV charges'!$A:$O,2,0))</f>
        <v/>
      </c>
      <c r="C32" s="97" t="str">
        <f>IF($A32="","",VLOOKUP($A32,'Annex 2 Designated EHV charges'!$A:$O,3,0))</f>
        <v/>
      </c>
      <c r="D32" s="96" t="str">
        <f>IF($A32="","",VLOOKUP($A32,'Annex 2 Designated EHV charges'!$A:$O,7,0))</f>
        <v/>
      </c>
      <c r="E32" s="101" t="str">
        <f>IFERROR(IF(VLOOKUP($A32,'Annex 2 Designated EHV charges'!$A:$P,9,FALSE)=0,"",VLOOKUP($A32,'Annex 2 Designated EHV charges'!$A:$P,9,FALSE)),"")</f>
        <v/>
      </c>
      <c r="F32" s="102" t="str">
        <f>IFERROR(IF(VLOOKUP($A32,'Annex 2 Designated EHV charges'!$A:$P,10,FALSE)=0,"",VLOOKUP($A32,'Annex 2 Designated EHV charges'!$A:$P,10,FALSE)),"")</f>
        <v/>
      </c>
      <c r="G32" s="103" t="str">
        <f>IFERROR(IF(VLOOKUP($A32,'Annex 2 Designated EHV charges'!$A:$P,11,FALSE)=0,"",VLOOKUP($A32,'Annex 2 Designated EHV charges'!$A:$P,11,FALSE)),"")</f>
        <v/>
      </c>
      <c r="H32" s="103" t="str">
        <f>IFERROR(IF(VLOOKUP($A32,'Annex 2 Designated EHV charges'!$A:$P,12,FALSE)=0,"",VLOOKUP($A32,'Annex 2 Designated EHV charges'!$A:$P,12,FALSE)),"")</f>
        <v/>
      </c>
    </row>
    <row r="33" spans="1:8" ht="12.75" customHeight="1" x14ac:dyDescent="0.25">
      <c r="A33" s="96" t="str">
        <f t="array" ref="A33">IFERROR(INDEX('Annex 2 Designated EHV charges'!$A$11:$A$13, MATCH(0, IF(ISBLANK('Annex 2 Designated EHV charges'!$A$11:$A$13),1, COUNTIF(A$4:$A32, 'Annex 2 Designated EHV charges'!$A$11:$A$13)), 0)),"")</f>
        <v/>
      </c>
      <c r="B33" s="96" t="str">
        <f>IF($A33="","",VLOOKUP($A33,'Annex 2 Designated EHV charges'!$A:$O,2,0))</f>
        <v/>
      </c>
      <c r="C33" s="97" t="str">
        <f>IF($A33="","",VLOOKUP($A33,'Annex 2 Designated EHV charges'!$A:$O,3,0))</f>
        <v/>
      </c>
      <c r="D33" s="96" t="str">
        <f>IF($A33="","",VLOOKUP($A33,'Annex 2 Designated EHV charges'!$A:$O,7,0))</f>
        <v/>
      </c>
      <c r="E33" s="101" t="str">
        <f>IFERROR(IF(VLOOKUP($A33,'Annex 2 Designated EHV charges'!$A:$P,9,FALSE)=0,"",VLOOKUP($A33,'Annex 2 Designated EHV charges'!$A:$P,9,FALSE)),"")</f>
        <v/>
      </c>
      <c r="F33" s="102" t="str">
        <f>IFERROR(IF(VLOOKUP($A33,'Annex 2 Designated EHV charges'!$A:$P,10,FALSE)=0,"",VLOOKUP($A33,'Annex 2 Designated EHV charges'!$A:$P,10,FALSE)),"")</f>
        <v/>
      </c>
      <c r="G33" s="103" t="str">
        <f>IFERROR(IF(VLOOKUP($A33,'Annex 2 Designated EHV charges'!$A:$P,11,FALSE)=0,"",VLOOKUP($A33,'Annex 2 Designated EHV charges'!$A:$P,11,FALSE)),"")</f>
        <v/>
      </c>
      <c r="H33" s="103" t="str">
        <f>IFERROR(IF(VLOOKUP($A33,'Annex 2 Designated EHV charges'!$A:$P,12,FALSE)=0,"",VLOOKUP($A33,'Annex 2 Designated EHV charges'!$A:$P,12,FALSE)),"")</f>
        <v/>
      </c>
    </row>
    <row r="34" spans="1:8" ht="12.75" customHeight="1" x14ac:dyDescent="0.25">
      <c r="A34" s="96" t="str">
        <f t="array" ref="A34">IFERROR(INDEX('Annex 2 Designated EHV charges'!$A$11:$A$13, MATCH(0, IF(ISBLANK('Annex 2 Designated EHV charges'!$A$11:$A$13),1, COUNTIF(A$4:$A33, 'Annex 2 Designated EHV charges'!$A$11:$A$13)), 0)),"")</f>
        <v/>
      </c>
      <c r="B34" s="96" t="str">
        <f>IF($A34="","",VLOOKUP($A34,'Annex 2 Designated EHV charges'!$A:$O,2,0))</f>
        <v/>
      </c>
      <c r="C34" s="97" t="str">
        <f>IF($A34="","",VLOOKUP($A34,'Annex 2 Designated EHV charges'!$A:$O,3,0))</f>
        <v/>
      </c>
      <c r="D34" s="96" t="str">
        <f>IF($A34="","",VLOOKUP($A34,'Annex 2 Designated EHV charges'!$A:$O,7,0))</f>
        <v/>
      </c>
      <c r="E34" s="101" t="str">
        <f>IFERROR(IF(VLOOKUP($A34,'Annex 2 Designated EHV charges'!$A:$P,9,FALSE)=0,"",VLOOKUP($A34,'Annex 2 Designated EHV charges'!$A:$P,9,FALSE)),"")</f>
        <v/>
      </c>
      <c r="F34" s="102" t="str">
        <f>IFERROR(IF(VLOOKUP($A34,'Annex 2 Designated EHV charges'!$A:$P,10,FALSE)=0,"",VLOOKUP($A34,'Annex 2 Designated EHV charges'!$A:$P,10,FALSE)),"")</f>
        <v/>
      </c>
      <c r="G34" s="103" t="str">
        <f>IFERROR(IF(VLOOKUP($A34,'Annex 2 Designated EHV charges'!$A:$P,11,FALSE)=0,"",VLOOKUP($A34,'Annex 2 Designated EHV charges'!$A:$P,11,FALSE)),"")</f>
        <v/>
      </c>
      <c r="H34" s="103" t="str">
        <f>IFERROR(IF(VLOOKUP($A34,'Annex 2 Designated EHV charges'!$A:$P,12,FALSE)=0,"",VLOOKUP($A34,'Annex 2 Designated EHV charges'!$A:$P,12,FALSE)),"")</f>
        <v/>
      </c>
    </row>
    <row r="35" spans="1:8" ht="12.75" customHeight="1" x14ac:dyDescent="0.25">
      <c r="A35" s="96" t="str">
        <f t="array" ref="A35">IFERROR(INDEX('Annex 2 Designated EHV charges'!$A$11:$A$13, MATCH(0, IF(ISBLANK('Annex 2 Designated EHV charges'!$A$11:$A$13),1, COUNTIF(A$4:$A34, 'Annex 2 Designated EHV charges'!$A$11:$A$13)), 0)),"")</f>
        <v/>
      </c>
      <c r="B35" s="96" t="str">
        <f>IF($A35="","",VLOOKUP($A35,'Annex 2 Designated EHV charges'!$A:$O,2,0))</f>
        <v/>
      </c>
      <c r="C35" s="97" t="str">
        <f>IF($A35="","",VLOOKUP($A35,'Annex 2 Designated EHV charges'!$A:$O,3,0))</f>
        <v/>
      </c>
      <c r="D35" s="96" t="str">
        <f>IF($A35="","",VLOOKUP($A35,'Annex 2 Designated EHV charges'!$A:$O,7,0))</f>
        <v/>
      </c>
      <c r="E35" s="101" t="str">
        <f>IFERROR(IF(VLOOKUP($A35,'Annex 2 Designated EHV charges'!$A:$P,9,FALSE)=0,"",VLOOKUP($A35,'Annex 2 Designated EHV charges'!$A:$P,9,FALSE)),"")</f>
        <v/>
      </c>
      <c r="F35" s="102" t="str">
        <f>IFERROR(IF(VLOOKUP($A35,'Annex 2 Designated EHV charges'!$A:$P,10,FALSE)=0,"",VLOOKUP($A35,'Annex 2 Designated EHV charges'!$A:$P,10,FALSE)),"")</f>
        <v/>
      </c>
      <c r="G35" s="103" t="str">
        <f>IFERROR(IF(VLOOKUP($A35,'Annex 2 Designated EHV charges'!$A:$P,11,FALSE)=0,"",VLOOKUP($A35,'Annex 2 Designated EHV charges'!$A:$P,11,FALSE)),"")</f>
        <v/>
      </c>
      <c r="H35" s="103" t="str">
        <f>IFERROR(IF(VLOOKUP($A35,'Annex 2 Designated EHV charges'!$A:$P,12,FALSE)=0,"",VLOOKUP($A35,'Annex 2 Designated EHV charges'!$A:$P,12,FALSE)),"")</f>
        <v/>
      </c>
    </row>
    <row r="36" spans="1:8" ht="12.75" customHeight="1" x14ac:dyDescent="0.25">
      <c r="A36" s="96" t="str">
        <f t="array" ref="A36">IFERROR(INDEX('Annex 2 Designated EHV charges'!$A$11:$A$13, MATCH(0, IF(ISBLANK('Annex 2 Designated EHV charges'!$A$11:$A$13),1, COUNTIF(A$4:$A35, 'Annex 2 Designated EHV charges'!$A$11:$A$13)), 0)),"")</f>
        <v/>
      </c>
      <c r="B36" s="96" t="str">
        <f>IF($A36="","",VLOOKUP($A36,'Annex 2 Designated EHV charges'!$A:$O,2,0))</f>
        <v/>
      </c>
      <c r="C36" s="97" t="str">
        <f>IF($A36="","",VLOOKUP($A36,'Annex 2 Designated EHV charges'!$A:$O,3,0))</f>
        <v/>
      </c>
      <c r="D36" s="96" t="str">
        <f>IF($A36="","",VLOOKUP($A36,'Annex 2 Designated EHV charges'!$A:$O,7,0))</f>
        <v/>
      </c>
      <c r="E36" s="101" t="str">
        <f>IFERROR(IF(VLOOKUP($A36,'Annex 2 Designated EHV charges'!$A:$P,9,FALSE)=0,"",VLOOKUP($A36,'Annex 2 Designated EHV charges'!$A:$P,9,FALSE)),"")</f>
        <v/>
      </c>
      <c r="F36" s="102" t="str">
        <f>IFERROR(IF(VLOOKUP($A36,'Annex 2 Designated EHV charges'!$A:$P,10,FALSE)=0,"",VLOOKUP($A36,'Annex 2 Designated EHV charges'!$A:$P,10,FALSE)),"")</f>
        <v/>
      </c>
      <c r="G36" s="103" t="str">
        <f>IFERROR(IF(VLOOKUP($A36,'Annex 2 Designated EHV charges'!$A:$P,11,FALSE)=0,"",VLOOKUP($A36,'Annex 2 Designated EHV charges'!$A:$P,11,FALSE)),"")</f>
        <v/>
      </c>
      <c r="H36" s="103" t="str">
        <f>IFERROR(IF(VLOOKUP($A36,'Annex 2 Designated EHV charges'!$A:$P,12,FALSE)=0,"",VLOOKUP($A36,'Annex 2 Designated EHV charges'!$A:$P,12,FALSE)),"")</f>
        <v/>
      </c>
    </row>
    <row r="37" spans="1:8" ht="12.75" customHeight="1" x14ac:dyDescent="0.25">
      <c r="A37" s="96" t="str">
        <f t="array" ref="A37">IFERROR(INDEX('Annex 2 Designated EHV charges'!$A$11:$A$13, MATCH(0, IF(ISBLANK('Annex 2 Designated EHV charges'!$A$11:$A$13),1, COUNTIF(A$4:$A36, 'Annex 2 Designated EHV charges'!$A$11:$A$13)), 0)),"")</f>
        <v/>
      </c>
      <c r="B37" s="96" t="str">
        <f>IF($A37="","",VLOOKUP($A37,'Annex 2 Designated EHV charges'!$A:$O,2,0))</f>
        <v/>
      </c>
      <c r="C37" s="97" t="str">
        <f>IF($A37="","",VLOOKUP($A37,'Annex 2 Designated EHV charges'!$A:$O,3,0))</f>
        <v/>
      </c>
      <c r="D37" s="96" t="str">
        <f>IF($A37="","",VLOOKUP($A37,'Annex 2 Designated EHV charges'!$A:$O,7,0))</f>
        <v/>
      </c>
      <c r="E37" s="101" t="str">
        <f>IFERROR(IF(VLOOKUP($A37,'Annex 2 Designated EHV charges'!$A:$P,9,FALSE)=0,"",VLOOKUP($A37,'Annex 2 Designated EHV charges'!$A:$P,9,FALSE)),"")</f>
        <v/>
      </c>
      <c r="F37" s="102" t="str">
        <f>IFERROR(IF(VLOOKUP($A37,'Annex 2 Designated EHV charges'!$A:$P,10,FALSE)=0,"",VLOOKUP($A37,'Annex 2 Designated EHV charges'!$A:$P,10,FALSE)),"")</f>
        <v/>
      </c>
      <c r="G37" s="103" t="str">
        <f>IFERROR(IF(VLOOKUP($A37,'Annex 2 Designated EHV charges'!$A:$P,11,FALSE)=0,"",VLOOKUP($A37,'Annex 2 Designated EHV charges'!$A:$P,11,FALSE)),"")</f>
        <v/>
      </c>
      <c r="H37" s="103" t="str">
        <f>IFERROR(IF(VLOOKUP($A37,'Annex 2 Designated EHV charges'!$A:$P,12,FALSE)=0,"",VLOOKUP($A37,'Annex 2 Designated EHV charges'!$A:$P,12,FALSE)),"")</f>
        <v/>
      </c>
    </row>
    <row r="38" spans="1:8" ht="12.75" customHeight="1" x14ac:dyDescent="0.25">
      <c r="A38" s="96" t="str">
        <f t="array" ref="A38">IFERROR(INDEX('Annex 2 Designated EHV charges'!$A$11:$A$13, MATCH(0, IF(ISBLANK('Annex 2 Designated EHV charges'!$A$11:$A$13),1, COUNTIF(A$4:$A37, 'Annex 2 Designated EHV charges'!$A$11:$A$13)), 0)),"")</f>
        <v/>
      </c>
      <c r="B38" s="96" t="str">
        <f>IF($A38="","",VLOOKUP($A38,'Annex 2 Designated EHV charges'!$A:$O,2,0))</f>
        <v/>
      </c>
      <c r="C38" s="97" t="str">
        <f>IF($A38="","",VLOOKUP($A38,'Annex 2 Designated EHV charges'!$A:$O,3,0))</f>
        <v/>
      </c>
      <c r="D38" s="96" t="str">
        <f>IF($A38="","",VLOOKUP($A38,'Annex 2 Designated EHV charges'!$A:$O,7,0))</f>
        <v/>
      </c>
      <c r="E38" s="101" t="str">
        <f>IFERROR(IF(VLOOKUP($A38,'Annex 2 Designated EHV charges'!$A:$P,9,FALSE)=0,"",VLOOKUP($A38,'Annex 2 Designated EHV charges'!$A:$P,9,FALSE)),"")</f>
        <v/>
      </c>
      <c r="F38" s="102" t="str">
        <f>IFERROR(IF(VLOOKUP($A38,'Annex 2 Designated EHV charges'!$A:$P,10,FALSE)=0,"",VLOOKUP($A38,'Annex 2 Designated EHV charges'!$A:$P,10,FALSE)),"")</f>
        <v/>
      </c>
      <c r="G38" s="103" t="str">
        <f>IFERROR(IF(VLOOKUP($A38,'Annex 2 Designated EHV charges'!$A:$P,11,FALSE)=0,"",VLOOKUP($A38,'Annex 2 Designated EHV charges'!$A:$P,11,FALSE)),"")</f>
        <v/>
      </c>
      <c r="H38" s="103" t="str">
        <f>IFERROR(IF(VLOOKUP($A38,'Annex 2 Designated EHV charges'!$A:$P,12,FALSE)=0,"",VLOOKUP($A38,'Annex 2 Designated EHV charges'!$A:$P,12,FALSE)),"")</f>
        <v/>
      </c>
    </row>
    <row r="39" spans="1:8" ht="12.75" customHeight="1" x14ac:dyDescent="0.25">
      <c r="A39" s="96" t="str">
        <f t="array" ref="A39">IFERROR(INDEX('Annex 2 Designated EHV charges'!$A$11:$A$13, MATCH(0, IF(ISBLANK('Annex 2 Designated EHV charges'!$A$11:$A$13),1, COUNTIF(A$4:$A38, 'Annex 2 Designated EHV charges'!$A$11:$A$13)), 0)),"")</f>
        <v/>
      </c>
      <c r="B39" s="96" t="str">
        <f>IF($A39="","",VLOOKUP($A39,'Annex 2 Designated EHV charges'!$A:$O,2,0))</f>
        <v/>
      </c>
      <c r="C39" s="97" t="str">
        <f>IF($A39="","",VLOOKUP($A39,'Annex 2 Designated EHV charges'!$A:$O,3,0))</f>
        <v/>
      </c>
      <c r="D39" s="96" t="str">
        <f>IF($A39="","",VLOOKUP($A39,'Annex 2 Designated EHV charges'!$A:$O,7,0))</f>
        <v/>
      </c>
      <c r="E39" s="101" t="str">
        <f>IFERROR(IF(VLOOKUP($A39,'Annex 2 Designated EHV charges'!$A:$P,9,FALSE)=0,"",VLOOKUP($A39,'Annex 2 Designated EHV charges'!$A:$P,9,FALSE)),"")</f>
        <v/>
      </c>
      <c r="F39" s="102" t="str">
        <f>IFERROR(IF(VLOOKUP($A39,'Annex 2 Designated EHV charges'!$A:$P,10,FALSE)=0,"",VLOOKUP($A39,'Annex 2 Designated EHV charges'!$A:$P,10,FALSE)),"")</f>
        <v/>
      </c>
      <c r="G39" s="103" t="str">
        <f>IFERROR(IF(VLOOKUP($A39,'Annex 2 Designated EHV charges'!$A:$P,11,FALSE)=0,"",VLOOKUP($A39,'Annex 2 Designated EHV charges'!$A:$P,11,FALSE)),"")</f>
        <v/>
      </c>
      <c r="H39" s="103" t="str">
        <f>IFERROR(IF(VLOOKUP($A39,'Annex 2 Designated EHV charges'!$A:$P,12,FALSE)=0,"",VLOOKUP($A39,'Annex 2 Designated EHV charges'!$A:$P,12,FALSE)),"")</f>
        <v/>
      </c>
    </row>
    <row r="40" spans="1:8" ht="12.75" customHeight="1" x14ac:dyDescent="0.25">
      <c r="A40" s="96" t="str">
        <f t="array" ref="A40">IFERROR(INDEX('Annex 2 Designated EHV charges'!$A$11:$A$13, MATCH(0, IF(ISBLANK('Annex 2 Designated EHV charges'!$A$11:$A$13),1, COUNTIF(A$4:$A39, 'Annex 2 Designated EHV charges'!$A$11:$A$13)), 0)),"")</f>
        <v/>
      </c>
      <c r="B40" s="96" t="str">
        <f>IF($A40="","",VLOOKUP($A40,'Annex 2 Designated EHV charges'!$A:$O,2,0))</f>
        <v/>
      </c>
      <c r="C40" s="97" t="str">
        <f>IF($A40="","",VLOOKUP($A40,'Annex 2 Designated EHV charges'!$A:$O,3,0))</f>
        <v/>
      </c>
      <c r="D40" s="96" t="str">
        <f>IF($A40="","",VLOOKUP($A40,'Annex 2 Designated EHV charges'!$A:$O,7,0))</f>
        <v/>
      </c>
      <c r="E40" s="101" t="str">
        <f>IFERROR(IF(VLOOKUP($A40,'Annex 2 Designated EHV charges'!$A:$P,9,FALSE)=0,"",VLOOKUP($A40,'Annex 2 Designated EHV charges'!$A:$P,9,FALSE)),"")</f>
        <v/>
      </c>
      <c r="F40" s="102" t="str">
        <f>IFERROR(IF(VLOOKUP($A40,'Annex 2 Designated EHV charges'!$A:$P,10,FALSE)=0,"",VLOOKUP($A40,'Annex 2 Designated EHV charges'!$A:$P,10,FALSE)),"")</f>
        <v/>
      </c>
      <c r="G40" s="103" t="str">
        <f>IFERROR(IF(VLOOKUP($A40,'Annex 2 Designated EHV charges'!$A:$P,11,FALSE)=0,"",VLOOKUP($A40,'Annex 2 Designated EHV charges'!$A:$P,11,FALSE)),"")</f>
        <v/>
      </c>
      <c r="H40" s="103" t="str">
        <f>IFERROR(IF(VLOOKUP($A40,'Annex 2 Designated EHV charges'!$A:$P,12,FALSE)=0,"",VLOOKUP($A40,'Annex 2 Designated EHV charges'!$A:$P,12,FALSE)),"")</f>
        <v/>
      </c>
    </row>
    <row r="41" spans="1:8" ht="12.75" customHeight="1" x14ac:dyDescent="0.25">
      <c r="A41" s="96" t="str">
        <f t="array" ref="A41">IFERROR(INDEX('Annex 2 Designated EHV charges'!$A$11:$A$13, MATCH(0, IF(ISBLANK('Annex 2 Designated EHV charges'!$A$11:$A$13),1, COUNTIF(A$4:$A40, 'Annex 2 Designated EHV charges'!$A$11:$A$13)), 0)),"")</f>
        <v/>
      </c>
      <c r="B41" s="96" t="str">
        <f>IF($A41="","",VLOOKUP($A41,'Annex 2 Designated EHV charges'!$A:$O,2,0))</f>
        <v/>
      </c>
      <c r="C41" s="97" t="str">
        <f>IF($A41="","",VLOOKUP($A41,'Annex 2 Designated EHV charges'!$A:$O,3,0))</f>
        <v/>
      </c>
      <c r="D41" s="96" t="str">
        <f>IF($A41="","",VLOOKUP($A41,'Annex 2 Designated EHV charges'!$A:$O,7,0))</f>
        <v/>
      </c>
      <c r="E41" s="101" t="str">
        <f>IFERROR(IF(VLOOKUP($A41,'Annex 2 Designated EHV charges'!$A:$P,9,FALSE)=0,"",VLOOKUP($A41,'Annex 2 Designated EHV charges'!$A:$P,9,FALSE)),"")</f>
        <v/>
      </c>
      <c r="F41" s="102" t="str">
        <f>IFERROR(IF(VLOOKUP($A41,'Annex 2 Designated EHV charges'!$A:$P,10,FALSE)=0,"",VLOOKUP($A41,'Annex 2 Designated EHV charges'!$A:$P,10,FALSE)),"")</f>
        <v/>
      </c>
      <c r="G41" s="103" t="str">
        <f>IFERROR(IF(VLOOKUP($A41,'Annex 2 Designated EHV charges'!$A:$P,11,FALSE)=0,"",VLOOKUP($A41,'Annex 2 Designated EHV charges'!$A:$P,11,FALSE)),"")</f>
        <v/>
      </c>
      <c r="H41" s="103" t="str">
        <f>IFERROR(IF(VLOOKUP($A41,'Annex 2 Designated EHV charges'!$A:$P,12,FALSE)=0,"",VLOOKUP($A41,'Annex 2 Designated EHV charges'!$A:$P,12,FALSE)),"")</f>
        <v/>
      </c>
    </row>
    <row r="42" spans="1:8" ht="12.75" customHeight="1" x14ac:dyDescent="0.25">
      <c r="A42" s="96" t="str">
        <f t="array" ref="A42">IFERROR(INDEX('Annex 2 Designated EHV charges'!$A$11:$A$13, MATCH(0, IF(ISBLANK('Annex 2 Designated EHV charges'!$A$11:$A$13),1, COUNTIF(A$4:$A41, 'Annex 2 Designated EHV charges'!$A$11:$A$13)), 0)),"")</f>
        <v/>
      </c>
      <c r="B42" s="96" t="str">
        <f>IF($A42="","",VLOOKUP($A42,'Annex 2 Designated EHV charges'!$A:$O,2,0))</f>
        <v/>
      </c>
      <c r="C42" s="97" t="str">
        <f>IF($A42="","",VLOOKUP($A42,'Annex 2 Designated EHV charges'!$A:$O,3,0))</f>
        <v/>
      </c>
      <c r="D42" s="96" t="str">
        <f>IF($A42="","",VLOOKUP($A42,'Annex 2 Designated EHV charges'!$A:$O,7,0))</f>
        <v/>
      </c>
      <c r="E42" s="101" t="str">
        <f>IFERROR(IF(VLOOKUP($A42,'Annex 2 Designated EHV charges'!$A:$P,9,FALSE)=0,"",VLOOKUP($A42,'Annex 2 Designated EHV charges'!$A:$P,9,FALSE)),"")</f>
        <v/>
      </c>
      <c r="F42" s="102" t="str">
        <f>IFERROR(IF(VLOOKUP($A42,'Annex 2 Designated EHV charges'!$A:$P,10,FALSE)=0,"",VLOOKUP($A42,'Annex 2 Designated EHV charges'!$A:$P,10,FALSE)),"")</f>
        <v/>
      </c>
      <c r="G42" s="103" t="str">
        <f>IFERROR(IF(VLOOKUP($A42,'Annex 2 Designated EHV charges'!$A:$P,11,FALSE)=0,"",VLOOKUP($A42,'Annex 2 Designated EHV charges'!$A:$P,11,FALSE)),"")</f>
        <v/>
      </c>
      <c r="H42" s="103" t="str">
        <f>IFERROR(IF(VLOOKUP($A42,'Annex 2 Designated EHV charges'!$A:$P,12,FALSE)=0,"",VLOOKUP($A42,'Annex 2 Designated EHV charges'!$A:$P,12,FALSE)),"")</f>
        <v/>
      </c>
    </row>
    <row r="43" spans="1:8" ht="12.75" customHeight="1" x14ac:dyDescent="0.25">
      <c r="A43" s="96" t="str">
        <f t="array" ref="A43">IFERROR(INDEX('Annex 2 Designated EHV charges'!$A$11:$A$13, MATCH(0, IF(ISBLANK('Annex 2 Designated EHV charges'!$A$11:$A$13),1, COUNTIF(A$4:$A42, 'Annex 2 Designated EHV charges'!$A$11:$A$13)), 0)),"")</f>
        <v/>
      </c>
      <c r="B43" s="96" t="str">
        <f>IF($A43="","",VLOOKUP($A43,'Annex 2 Designated EHV charges'!$A:$O,2,0))</f>
        <v/>
      </c>
      <c r="C43" s="97" t="str">
        <f>IF($A43="","",VLOOKUP($A43,'Annex 2 Designated EHV charges'!$A:$O,3,0))</f>
        <v/>
      </c>
      <c r="D43" s="96" t="str">
        <f>IF($A43="","",VLOOKUP($A43,'Annex 2 Designated EHV charges'!$A:$O,7,0))</f>
        <v/>
      </c>
      <c r="E43" s="101" t="str">
        <f>IFERROR(IF(VLOOKUP($A43,'Annex 2 Designated EHV charges'!$A:$P,9,FALSE)=0,"",VLOOKUP($A43,'Annex 2 Designated EHV charges'!$A:$P,9,FALSE)),"")</f>
        <v/>
      </c>
      <c r="F43" s="102" t="str">
        <f>IFERROR(IF(VLOOKUP($A43,'Annex 2 Designated EHV charges'!$A:$P,10,FALSE)=0,"",VLOOKUP($A43,'Annex 2 Designated EHV charges'!$A:$P,10,FALSE)),"")</f>
        <v/>
      </c>
      <c r="G43" s="103" t="str">
        <f>IFERROR(IF(VLOOKUP($A43,'Annex 2 Designated EHV charges'!$A:$P,11,FALSE)=0,"",VLOOKUP($A43,'Annex 2 Designated EHV charges'!$A:$P,11,FALSE)),"")</f>
        <v/>
      </c>
      <c r="H43" s="103" t="str">
        <f>IFERROR(IF(VLOOKUP($A43,'Annex 2 Designated EHV charges'!$A:$P,12,FALSE)=0,"",VLOOKUP($A43,'Annex 2 Designated EHV charges'!$A:$P,12,FALSE)),"")</f>
        <v/>
      </c>
    </row>
    <row r="44" spans="1:8" ht="12.75" customHeight="1" x14ac:dyDescent="0.25">
      <c r="A44" s="96" t="str">
        <f t="array" ref="A44">IFERROR(INDEX('Annex 2 Designated EHV charges'!$A$11:$A$13, MATCH(0, IF(ISBLANK('Annex 2 Designated EHV charges'!$A$11:$A$13),1, COUNTIF(A$4:$A43, 'Annex 2 Designated EHV charges'!$A$11:$A$13)), 0)),"")</f>
        <v/>
      </c>
      <c r="B44" s="96" t="str">
        <f>IF($A44="","",VLOOKUP($A44,'Annex 2 Designated EHV charges'!$A:$O,2,0))</f>
        <v/>
      </c>
      <c r="C44" s="97" t="str">
        <f>IF($A44="","",VLOOKUP($A44,'Annex 2 Designated EHV charges'!$A:$O,3,0))</f>
        <v/>
      </c>
      <c r="D44" s="96" t="str">
        <f>IF($A44="","",VLOOKUP($A44,'Annex 2 Designated EHV charges'!$A:$O,7,0))</f>
        <v/>
      </c>
      <c r="E44" s="101" t="str">
        <f>IFERROR(IF(VLOOKUP($A44,'Annex 2 Designated EHV charges'!$A:$P,9,FALSE)=0,"",VLOOKUP($A44,'Annex 2 Designated EHV charges'!$A:$P,9,FALSE)),"")</f>
        <v/>
      </c>
      <c r="F44" s="102" t="str">
        <f>IFERROR(IF(VLOOKUP($A44,'Annex 2 Designated EHV charges'!$A:$P,10,FALSE)=0,"",VLOOKUP($A44,'Annex 2 Designated EHV charges'!$A:$P,10,FALSE)),"")</f>
        <v/>
      </c>
      <c r="G44" s="103" t="str">
        <f>IFERROR(IF(VLOOKUP($A44,'Annex 2 Designated EHV charges'!$A:$P,11,FALSE)=0,"",VLOOKUP($A44,'Annex 2 Designated EHV charges'!$A:$P,11,FALSE)),"")</f>
        <v/>
      </c>
      <c r="H44" s="103" t="str">
        <f>IFERROR(IF(VLOOKUP($A44,'Annex 2 Designated EHV charges'!$A:$P,12,FALSE)=0,"",VLOOKUP($A44,'Annex 2 Designated EHV charges'!$A:$P,12,FALSE)),"")</f>
        <v/>
      </c>
    </row>
    <row r="45" spans="1:8" ht="12.75" customHeight="1" x14ac:dyDescent="0.25">
      <c r="A45" s="96" t="str">
        <f t="array" ref="A45">IFERROR(INDEX('Annex 2 Designated EHV charges'!$A$11:$A$13, MATCH(0, IF(ISBLANK('Annex 2 Designated EHV charges'!$A$11:$A$13),1, COUNTIF(A$4:$A44, 'Annex 2 Designated EHV charges'!$A$11:$A$13)), 0)),"")</f>
        <v/>
      </c>
      <c r="B45" s="96" t="str">
        <f>IF($A45="","",VLOOKUP($A45,'Annex 2 Designated EHV charges'!$A:$O,2,0))</f>
        <v/>
      </c>
      <c r="C45" s="97" t="str">
        <f>IF($A45="","",VLOOKUP($A45,'Annex 2 Designated EHV charges'!$A:$O,3,0))</f>
        <v/>
      </c>
      <c r="D45" s="96" t="str">
        <f>IF($A45="","",VLOOKUP($A45,'Annex 2 Designated EHV charges'!$A:$O,7,0))</f>
        <v/>
      </c>
      <c r="E45" s="101" t="str">
        <f>IFERROR(IF(VLOOKUP($A45,'Annex 2 Designated EHV charges'!$A:$P,9,FALSE)=0,"",VLOOKUP($A45,'Annex 2 Designated EHV charges'!$A:$P,9,FALSE)),"")</f>
        <v/>
      </c>
      <c r="F45" s="102" t="str">
        <f>IFERROR(IF(VLOOKUP($A45,'Annex 2 Designated EHV charges'!$A:$P,10,FALSE)=0,"",VLOOKUP($A45,'Annex 2 Designated EHV charges'!$A:$P,10,FALSE)),"")</f>
        <v/>
      </c>
      <c r="G45" s="103" t="str">
        <f>IFERROR(IF(VLOOKUP($A45,'Annex 2 Designated EHV charges'!$A:$P,11,FALSE)=0,"",VLOOKUP($A45,'Annex 2 Designated EHV charges'!$A:$P,11,FALSE)),"")</f>
        <v/>
      </c>
      <c r="H45" s="103" t="str">
        <f>IFERROR(IF(VLOOKUP($A45,'Annex 2 Designated EHV charges'!$A:$P,12,FALSE)=0,"",VLOOKUP($A45,'Annex 2 Designated EHV charges'!$A:$P,12,FALSE)),"")</f>
        <v/>
      </c>
    </row>
    <row r="46" spans="1:8" ht="12.75" customHeight="1" x14ac:dyDescent="0.25">
      <c r="A46" s="96" t="str">
        <f t="array" ref="A46">IFERROR(INDEX('Annex 2 Designated EHV charges'!$A$11:$A$13, MATCH(0, IF(ISBLANK('Annex 2 Designated EHV charges'!$A$11:$A$13),1, COUNTIF(A$4:$A45, 'Annex 2 Designated EHV charges'!$A$11:$A$13)), 0)),"")</f>
        <v/>
      </c>
      <c r="B46" s="96" t="str">
        <f>IF($A46="","",VLOOKUP($A46,'Annex 2 Designated EHV charges'!$A:$O,2,0))</f>
        <v/>
      </c>
      <c r="C46" s="97" t="str">
        <f>IF($A46="","",VLOOKUP($A46,'Annex 2 Designated EHV charges'!$A:$O,3,0))</f>
        <v/>
      </c>
      <c r="D46" s="96" t="str">
        <f>IF($A46="","",VLOOKUP($A46,'Annex 2 Designated EHV charges'!$A:$O,7,0))</f>
        <v/>
      </c>
      <c r="E46" s="101" t="str">
        <f>IFERROR(IF(VLOOKUP($A46,'Annex 2 Designated EHV charges'!$A:$P,9,FALSE)=0,"",VLOOKUP($A46,'Annex 2 Designated EHV charges'!$A:$P,9,FALSE)),"")</f>
        <v/>
      </c>
      <c r="F46" s="102" t="str">
        <f>IFERROR(IF(VLOOKUP($A46,'Annex 2 Designated EHV charges'!$A:$P,10,FALSE)=0,"",VLOOKUP($A46,'Annex 2 Designated EHV charges'!$A:$P,10,FALSE)),"")</f>
        <v/>
      </c>
      <c r="G46" s="103" t="str">
        <f>IFERROR(IF(VLOOKUP($A46,'Annex 2 Designated EHV charges'!$A:$P,11,FALSE)=0,"",VLOOKUP($A46,'Annex 2 Designated EHV charges'!$A:$P,11,FALSE)),"")</f>
        <v/>
      </c>
      <c r="H46" s="103" t="str">
        <f>IFERROR(IF(VLOOKUP($A46,'Annex 2 Designated EHV charges'!$A:$P,12,FALSE)=0,"",VLOOKUP($A46,'Annex 2 Designated EHV charges'!$A:$P,12,FALSE)),"")</f>
        <v/>
      </c>
    </row>
    <row r="47" spans="1:8" ht="12.75" customHeight="1" x14ac:dyDescent="0.25">
      <c r="A47" s="96" t="str">
        <f t="array" ref="A47">IFERROR(INDEX('Annex 2 Designated EHV charges'!$A$11:$A$13, MATCH(0, IF(ISBLANK('Annex 2 Designated EHV charges'!$A$11:$A$13),1, COUNTIF(A$4:$A46, 'Annex 2 Designated EHV charges'!$A$11:$A$13)), 0)),"")</f>
        <v/>
      </c>
      <c r="B47" s="96" t="str">
        <f>IF($A47="","",VLOOKUP($A47,'Annex 2 Designated EHV charges'!$A:$O,2,0))</f>
        <v/>
      </c>
      <c r="C47" s="97" t="str">
        <f>IF($A47="","",VLOOKUP($A47,'Annex 2 Designated EHV charges'!$A:$O,3,0))</f>
        <v/>
      </c>
      <c r="D47" s="96" t="str">
        <f>IF($A47="","",VLOOKUP($A47,'Annex 2 Designated EHV charges'!$A:$O,7,0))</f>
        <v/>
      </c>
      <c r="E47" s="101" t="str">
        <f>IFERROR(IF(VLOOKUP($A47,'Annex 2 Designated EHV charges'!$A:$P,9,FALSE)=0,"",VLOOKUP($A47,'Annex 2 Designated EHV charges'!$A:$P,9,FALSE)),"")</f>
        <v/>
      </c>
      <c r="F47" s="102" t="str">
        <f>IFERROR(IF(VLOOKUP($A47,'Annex 2 Designated EHV charges'!$A:$P,10,FALSE)=0,"",VLOOKUP($A47,'Annex 2 Designated EHV charges'!$A:$P,10,FALSE)),"")</f>
        <v/>
      </c>
      <c r="G47" s="103" t="str">
        <f>IFERROR(IF(VLOOKUP($A47,'Annex 2 Designated EHV charges'!$A:$P,11,FALSE)=0,"",VLOOKUP($A47,'Annex 2 Designated EHV charges'!$A:$P,11,FALSE)),"")</f>
        <v/>
      </c>
      <c r="H47" s="103" t="str">
        <f>IFERROR(IF(VLOOKUP($A47,'Annex 2 Designated EHV charges'!$A:$P,12,FALSE)=0,"",VLOOKUP($A47,'Annex 2 Designated EHV charges'!$A:$P,12,FALSE)),"")</f>
        <v/>
      </c>
    </row>
    <row r="48" spans="1:8" ht="12.75" customHeight="1" x14ac:dyDescent="0.25">
      <c r="A48" s="96" t="str">
        <f t="array" ref="A48">IFERROR(INDEX('Annex 2 Designated EHV charges'!$A$11:$A$13, MATCH(0, IF(ISBLANK('Annex 2 Designated EHV charges'!$A$11:$A$13),1, COUNTIF(A$4:$A47, 'Annex 2 Designated EHV charges'!$A$11:$A$13)), 0)),"")</f>
        <v/>
      </c>
      <c r="B48" s="96" t="str">
        <f>IF($A48="","",VLOOKUP($A48,'Annex 2 Designated EHV charges'!$A:$O,2,0))</f>
        <v/>
      </c>
      <c r="C48" s="97" t="str">
        <f>IF($A48="","",VLOOKUP($A48,'Annex 2 Designated EHV charges'!$A:$O,3,0))</f>
        <v/>
      </c>
      <c r="D48" s="96" t="str">
        <f>IF($A48="","",VLOOKUP($A48,'Annex 2 Designated EHV charges'!$A:$O,7,0))</f>
        <v/>
      </c>
      <c r="E48" s="101" t="str">
        <f>IFERROR(IF(VLOOKUP($A48,'Annex 2 Designated EHV charges'!$A:$P,9,FALSE)=0,"",VLOOKUP($A48,'Annex 2 Designated EHV charges'!$A:$P,9,FALSE)),"")</f>
        <v/>
      </c>
      <c r="F48" s="102" t="str">
        <f>IFERROR(IF(VLOOKUP($A48,'Annex 2 Designated EHV charges'!$A:$P,10,FALSE)=0,"",VLOOKUP($A48,'Annex 2 Designated EHV charges'!$A:$P,10,FALSE)),"")</f>
        <v/>
      </c>
      <c r="G48" s="103" t="str">
        <f>IFERROR(IF(VLOOKUP($A48,'Annex 2 Designated EHV charges'!$A:$P,11,FALSE)=0,"",VLOOKUP($A48,'Annex 2 Designated EHV charges'!$A:$P,11,FALSE)),"")</f>
        <v/>
      </c>
      <c r="H48" s="103" t="str">
        <f>IFERROR(IF(VLOOKUP($A48,'Annex 2 Designated EHV charges'!$A:$P,12,FALSE)=0,"",VLOOKUP($A48,'Annex 2 Designated EHV charges'!$A:$P,12,FALSE)),"")</f>
        <v/>
      </c>
    </row>
    <row r="49" spans="1:8" ht="12.75" customHeight="1" x14ac:dyDescent="0.25">
      <c r="A49" s="96" t="str">
        <f t="array" ref="A49">IFERROR(INDEX('Annex 2 Designated EHV charges'!$A$11:$A$13, MATCH(0, IF(ISBLANK('Annex 2 Designated EHV charges'!$A$11:$A$13),1, COUNTIF(A$4:$A48, 'Annex 2 Designated EHV charges'!$A$11:$A$13)), 0)),"")</f>
        <v/>
      </c>
      <c r="B49" s="96" t="str">
        <f>IF($A49="","",VLOOKUP($A49,'Annex 2 Designated EHV charges'!$A:$O,2,0))</f>
        <v/>
      </c>
      <c r="C49" s="97" t="str">
        <f>IF($A49="","",VLOOKUP($A49,'Annex 2 Designated EHV charges'!$A:$O,3,0))</f>
        <v/>
      </c>
      <c r="D49" s="96" t="str">
        <f>IF($A49="","",VLOOKUP($A49,'Annex 2 Designated EHV charges'!$A:$O,7,0))</f>
        <v/>
      </c>
      <c r="E49" s="101" t="str">
        <f>IFERROR(IF(VLOOKUP($A49,'Annex 2 Designated EHV charges'!$A:$P,9,FALSE)=0,"",VLOOKUP($A49,'Annex 2 Designated EHV charges'!$A:$P,9,FALSE)),"")</f>
        <v/>
      </c>
      <c r="F49" s="102" t="str">
        <f>IFERROR(IF(VLOOKUP($A49,'Annex 2 Designated EHV charges'!$A:$P,10,FALSE)=0,"",VLOOKUP($A49,'Annex 2 Designated EHV charges'!$A:$P,10,FALSE)),"")</f>
        <v/>
      </c>
      <c r="G49" s="103" t="str">
        <f>IFERROR(IF(VLOOKUP($A49,'Annex 2 Designated EHV charges'!$A:$P,11,FALSE)=0,"",VLOOKUP($A49,'Annex 2 Designated EHV charges'!$A:$P,11,FALSE)),"")</f>
        <v/>
      </c>
      <c r="H49" s="103" t="str">
        <f>IFERROR(IF(VLOOKUP($A49,'Annex 2 Designated EHV charges'!$A:$P,12,FALSE)=0,"",VLOOKUP($A49,'Annex 2 Designated EHV charges'!$A:$P,12,FALSE)),"")</f>
        <v/>
      </c>
    </row>
    <row r="50" spans="1:8" ht="12.75" customHeight="1" x14ac:dyDescent="0.25">
      <c r="A50" s="96" t="str">
        <f t="array" ref="A50">IFERROR(INDEX('Annex 2 Designated EHV charges'!$A$11:$A$13, MATCH(0, IF(ISBLANK('Annex 2 Designated EHV charges'!$A$11:$A$13),1, COUNTIF(A$4:$A49, 'Annex 2 Designated EHV charges'!$A$11:$A$13)), 0)),"")</f>
        <v/>
      </c>
      <c r="B50" s="96" t="str">
        <f>IF($A50="","",VLOOKUP($A50,'Annex 2 Designated EHV charges'!$A:$O,2,0))</f>
        <v/>
      </c>
      <c r="C50" s="97" t="str">
        <f>IF($A50="","",VLOOKUP($A50,'Annex 2 Designated EHV charges'!$A:$O,3,0))</f>
        <v/>
      </c>
      <c r="D50" s="96" t="str">
        <f>IF($A50="","",VLOOKUP($A50,'Annex 2 Designated EHV charges'!$A:$O,7,0))</f>
        <v/>
      </c>
      <c r="E50" s="101" t="str">
        <f>IFERROR(IF(VLOOKUP($A50,'Annex 2 Designated EHV charges'!$A:$P,9,FALSE)=0,"",VLOOKUP($A50,'Annex 2 Designated EHV charges'!$A:$P,9,FALSE)),"")</f>
        <v/>
      </c>
      <c r="F50" s="102" t="str">
        <f>IFERROR(IF(VLOOKUP($A50,'Annex 2 Designated EHV charges'!$A:$P,10,FALSE)=0,"",VLOOKUP($A50,'Annex 2 Designated EHV charges'!$A:$P,10,FALSE)),"")</f>
        <v/>
      </c>
      <c r="G50" s="103" t="str">
        <f>IFERROR(IF(VLOOKUP($A50,'Annex 2 Designated EHV charges'!$A:$P,11,FALSE)=0,"",VLOOKUP($A50,'Annex 2 Designated EHV charges'!$A:$P,11,FALSE)),"")</f>
        <v/>
      </c>
      <c r="H50" s="103" t="str">
        <f>IFERROR(IF(VLOOKUP($A50,'Annex 2 Designated EHV charges'!$A:$P,12,FALSE)=0,"",VLOOKUP($A50,'Annex 2 Designated EHV charges'!$A:$P,12,FALSE)),"")</f>
        <v/>
      </c>
    </row>
    <row r="51" spans="1:8" ht="12.75" customHeight="1" x14ac:dyDescent="0.25">
      <c r="A51" s="96" t="str">
        <f t="array" ref="A51">IFERROR(INDEX('Annex 2 Designated EHV charges'!$A$11:$A$13, MATCH(0, IF(ISBLANK('Annex 2 Designated EHV charges'!$A$11:$A$13),1, COUNTIF(A$4:$A50, 'Annex 2 Designated EHV charges'!$A$11:$A$13)), 0)),"")</f>
        <v/>
      </c>
      <c r="B51" s="96" t="str">
        <f>IF($A51="","",VLOOKUP($A51,'Annex 2 Designated EHV charges'!$A:$O,2,0))</f>
        <v/>
      </c>
      <c r="C51" s="97" t="str">
        <f>IF($A51="","",VLOOKUP($A51,'Annex 2 Designated EHV charges'!$A:$O,3,0))</f>
        <v/>
      </c>
      <c r="D51" s="96" t="str">
        <f>IF($A51="","",VLOOKUP($A51,'Annex 2 Designated EHV charges'!$A:$O,7,0))</f>
        <v/>
      </c>
      <c r="E51" s="101" t="str">
        <f>IFERROR(IF(VLOOKUP($A51,'Annex 2 Designated EHV charges'!$A:$P,9,FALSE)=0,"",VLOOKUP($A51,'Annex 2 Designated EHV charges'!$A:$P,9,FALSE)),"")</f>
        <v/>
      </c>
      <c r="F51" s="102" t="str">
        <f>IFERROR(IF(VLOOKUP($A51,'Annex 2 Designated EHV charges'!$A:$P,10,FALSE)=0,"",VLOOKUP($A51,'Annex 2 Designated EHV charges'!$A:$P,10,FALSE)),"")</f>
        <v/>
      </c>
      <c r="G51" s="103" t="str">
        <f>IFERROR(IF(VLOOKUP($A51,'Annex 2 Designated EHV charges'!$A:$P,11,FALSE)=0,"",VLOOKUP($A51,'Annex 2 Designated EHV charges'!$A:$P,11,FALSE)),"")</f>
        <v/>
      </c>
      <c r="H51" s="103" t="str">
        <f>IFERROR(IF(VLOOKUP($A51,'Annex 2 Designated EHV charges'!$A:$P,12,FALSE)=0,"",VLOOKUP($A51,'Annex 2 Designated EHV charges'!$A:$P,12,FALSE)),"")</f>
        <v/>
      </c>
    </row>
    <row r="52" spans="1:8" ht="12.75" customHeight="1" x14ac:dyDescent="0.25">
      <c r="A52" s="96" t="str">
        <f t="array" ref="A52">IFERROR(INDEX('Annex 2 Designated EHV charges'!$A$11:$A$13, MATCH(0, IF(ISBLANK('Annex 2 Designated EHV charges'!$A$11:$A$13),1, COUNTIF(A$4:$A51, 'Annex 2 Designated EHV charges'!$A$11:$A$13)), 0)),"")</f>
        <v/>
      </c>
      <c r="B52" s="96" t="str">
        <f>IF($A52="","",VLOOKUP($A52,'Annex 2 Designated EHV charges'!$A:$O,2,0))</f>
        <v/>
      </c>
      <c r="C52" s="97" t="str">
        <f>IF($A52="","",VLOOKUP($A52,'Annex 2 Designated EHV charges'!$A:$O,3,0))</f>
        <v/>
      </c>
      <c r="D52" s="96" t="str">
        <f>IF($A52="","",VLOOKUP($A52,'Annex 2 Designated EHV charges'!$A:$O,7,0))</f>
        <v/>
      </c>
      <c r="E52" s="101" t="str">
        <f>IFERROR(IF(VLOOKUP($A52,'Annex 2 Designated EHV charges'!$A:$P,9,FALSE)=0,"",VLOOKUP($A52,'Annex 2 Designated EHV charges'!$A:$P,9,FALSE)),"")</f>
        <v/>
      </c>
      <c r="F52" s="102" t="str">
        <f>IFERROR(IF(VLOOKUP($A52,'Annex 2 Designated EHV charges'!$A:$P,10,FALSE)=0,"",VLOOKUP($A52,'Annex 2 Designated EHV charges'!$A:$P,10,FALSE)),"")</f>
        <v/>
      </c>
      <c r="G52" s="103" t="str">
        <f>IFERROR(IF(VLOOKUP($A52,'Annex 2 Designated EHV charges'!$A:$P,11,FALSE)=0,"",VLOOKUP($A52,'Annex 2 Designated EHV charges'!$A:$P,11,FALSE)),"")</f>
        <v/>
      </c>
      <c r="H52" s="103" t="str">
        <f>IFERROR(IF(VLOOKUP($A52,'Annex 2 Designated EHV charges'!$A:$P,12,FALSE)=0,"",VLOOKUP($A52,'Annex 2 Designated EHV charges'!$A:$P,12,FALSE)),"")</f>
        <v/>
      </c>
    </row>
    <row r="53" spans="1:8" ht="12.75" customHeight="1" x14ac:dyDescent="0.25">
      <c r="A53" s="96" t="str">
        <f t="array" ref="A53">IFERROR(INDEX('Annex 2 Designated EHV charges'!$A$11:$A$13, MATCH(0, IF(ISBLANK('Annex 2 Designated EHV charges'!$A$11:$A$13),1, COUNTIF(A$4:$A52, 'Annex 2 Designated EHV charges'!$A$11:$A$13)), 0)),"")</f>
        <v/>
      </c>
      <c r="B53" s="96" t="str">
        <f>IF($A53="","",VLOOKUP($A53,'Annex 2 Designated EHV charges'!$A:$O,2,0))</f>
        <v/>
      </c>
      <c r="C53" s="97" t="str">
        <f>IF($A53="","",VLOOKUP($A53,'Annex 2 Designated EHV charges'!$A:$O,3,0))</f>
        <v/>
      </c>
      <c r="D53" s="96" t="str">
        <f>IF($A53="","",VLOOKUP($A53,'Annex 2 Designated EHV charges'!$A:$O,7,0))</f>
        <v/>
      </c>
      <c r="E53" s="101" t="str">
        <f>IFERROR(IF(VLOOKUP($A53,'Annex 2 Designated EHV charges'!$A:$P,9,FALSE)=0,"",VLOOKUP($A53,'Annex 2 Designated EHV charges'!$A:$P,9,FALSE)),"")</f>
        <v/>
      </c>
      <c r="F53" s="102" t="str">
        <f>IFERROR(IF(VLOOKUP($A53,'Annex 2 Designated EHV charges'!$A:$P,10,FALSE)=0,"",VLOOKUP($A53,'Annex 2 Designated EHV charges'!$A:$P,10,FALSE)),"")</f>
        <v/>
      </c>
      <c r="G53" s="103" t="str">
        <f>IFERROR(IF(VLOOKUP($A53,'Annex 2 Designated EHV charges'!$A:$P,11,FALSE)=0,"",VLOOKUP($A53,'Annex 2 Designated EHV charges'!$A:$P,11,FALSE)),"")</f>
        <v/>
      </c>
      <c r="H53" s="103" t="str">
        <f>IFERROR(IF(VLOOKUP($A53,'Annex 2 Designated EHV charges'!$A:$P,12,FALSE)=0,"",VLOOKUP($A53,'Annex 2 Designated EHV charges'!$A:$P,12,FALSE)),"")</f>
        <v/>
      </c>
    </row>
    <row r="54" spans="1:8" ht="12.75" customHeight="1" x14ac:dyDescent="0.25">
      <c r="A54" s="96" t="str">
        <f t="array" ref="A54">IFERROR(INDEX('Annex 2 Designated EHV charges'!$A$11:$A$13, MATCH(0, IF(ISBLANK('Annex 2 Designated EHV charges'!$A$11:$A$13),1, COUNTIF(A$4:$A53, 'Annex 2 Designated EHV charges'!$A$11:$A$13)), 0)),"")</f>
        <v/>
      </c>
      <c r="B54" s="96" t="str">
        <f>IF($A54="","",VLOOKUP($A54,'Annex 2 Designated EHV charges'!$A:$O,2,0))</f>
        <v/>
      </c>
      <c r="C54" s="97" t="str">
        <f>IF($A54="","",VLOOKUP($A54,'Annex 2 Designated EHV charges'!$A:$O,3,0))</f>
        <v/>
      </c>
      <c r="D54" s="96" t="str">
        <f>IF($A54="","",VLOOKUP($A54,'Annex 2 Designated EHV charges'!$A:$O,7,0))</f>
        <v/>
      </c>
      <c r="E54" s="101" t="str">
        <f>IFERROR(IF(VLOOKUP($A54,'Annex 2 Designated EHV charges'!$A:$P,9,FALSE)=0,"",VLOOKUP($A54,'Annex 2 Designated EHV charges'!$A:$P,9,FALSE)),"")</f>
        <v/>
      </c>
      <c r="F54" s="102" t="str">
        <f>IFERROR(IF(VLOOKUP($A54,'Annex 2 Designated EHV charges'!$A:$P,10,FALSE)=0,"",VLOOKUP($A54,'Annex 2 Designated EHV charges'!$A:$P,10,FALSE)),"")</f>
        <v/>
      </c>
      <c r="G54" s="103" t="str">
        <f>IFERROR(IF(VLOOKUP($A54,'Annex 2 Designated EHV charges'!$A:$P,11,FALSE)=0,"",VLOOKUP($A54,'Annex 2 Designated EHV charges'!$A:$P,11,FALSE)),"")</f>
        <v/>
      </c>
      <c r="H54" s="103" t="str">
        <f>IFERROR(IF(VLOOKUP($A54,'Annex 2 Designated EHV charges'!$A:$P,12,FALSE)=0,"",VLOOKUP($A54,'Annex 2 Designated EHV charges'!$A:$P,12,FALSE)),"")</f>
        <v/>
      </c>
    </row>
    <row r="55" spans="1:8" ht="12.75" customHeight="1" x14ac:dyDescent="0.25">
      <c r="A55" s="96" t="str">
        <f t="array" ref="A55">IFERROR(INDEX('Annex 2 Designated EHV charges'!$A$11:$A$13, MATCH(0, IF(ISBLANK('Annex 2 Designated EHV charges'!$A$11:$A$13),1, COUNTIF(A$4:$A54, 'Annex 2 Designated EHV charges'!$A$11:$A$13)), 0)),"")</f>
        <v/>
      </c>
      <c r="B55" s="96" t="str">
        <f>IF($A55="","",VLOOKUP($A55,'Annex 2 Designated EHV charges'!$A:$O,2,0))</f>
        <v/>
      </c>
      <c r="C55" s="97" t="str">
        <f>IF($A55="","",VLOOKUP($A55,'Annex 2 Designated EHV charges'!$A:$O,3,0))</f>
        <v/>
      </c>
      <c r="D55" s="96" t="str">
        <f>IF($A55="","",VLOOKUP($A55,'Annex 2 Designated EHV charges'!$A:$O,7,0))</f>
        <v/>
      </c>
      <c r="E55" s="101" t="str">
        <f>IFERROR(IF(VLOOKUP($A55,'Annex 2 Designated EHV charges'!$A:$P,9,FALSE)=0,"",VLOOKUP($A55,'Annex 2 Designated EHV charges'!$A:$P,9,FALSE)),"")</f>
        <v/>
      </c>
      <c r="F55" s="102" t="str">
        <f>IFERROR(IF(VLOOKUP($A55,'Annex 2 Designated EHV charges'!$A:$P,10,FALSE)=0,"",VLOOKUP($A55,'Annex 2 Designated EHV charges'!$A:$P,10,FALSE)),"")</f>
        <v/>
      </c>
      <c r="G55" s="103" t="str">
        <f>IFERROR(IF(VLOOKUP($A55,'Annex 2 Designated EHV charges'!$A:$P,11,FALSE)=0,"",VLOOKUP($A55,'Annex 2 Designated EHV charges'!$A:$P,11,FALSE)),"")</f>
        <v/>
      </c>
      <c r="H55" s="103" t="str">
        <f>IFERROR(IF(VLOOKUP($A55,'Annex 2 Designated EHV charges'!$A:$P,12,FALSE)=0,"",VLOOKUP($A55,'Annex 2 Designated EHV charges'!$A:$P,12,FALSE)),"")</f>
        <v/>
      </c>
    </row>
    <row r="56" spans="1:8" ht="12.75" customHeight="1" x14ac:dyDescent="0.25">
      <c r="A56" s="96" t="str">
        <f t="array" ref="A56">IFERROR(INDEX('Annex 2 Designated EHV charges'!$A$11:$A$13, MATCH(0, IF(ISBLANK('Annex 2 Designated EHV charges'!$A$11:$A$13),1, COUNTIF(A$4:$A55, 'Annex 2 Designated EHV charges'!$A$11:$A$13)), 0)),"")</f>
        <v/>
      </c>
      <c r="B56" s="96" t="str">
        <f>IF($A56="","",VLOOKUP($A56,'Annex 2 Designated EHV charges'!$A:$O,2,0))</f>
        <v/>
      </c>
      <c r="C56" s="97" t="str">
        <f>IF($A56="","",VLOOKUP($A56,'Annex 2 Designated EHV charges'!$A:$O,3,0))</f>
        <v/>
      </c>
      <c r="D56" s="96" t="str">
        <f>IF($A56="","",VLOOKUP($A56,'Annex 2 Designated EHV charges'!$A:$O,7,0))</f>
        <v/>
      </c>
      <c r="E56" s="101" t="str">
        <f>IFERROR(IF(VLOOKUP($A56,'Annex 2 Designated EHV charges'!$A:$P,9,FALSE)=0,"",VLOOKUP($A56,'Annex 2 Designated EHV charges'!$A:$P,9,FALSE)),"")</f>
        <v/>
      </c>
      <c r="F56" s="102" t="str">
        <f>IFERROR(IF(VLOOKUP($A56,'Annex 2 Designated EHV charges'!$A:$P,10,FALSE)=0,"",VLOOKUP($A56,'Annex 2 Designated EHV charges'!$A:$P,10,FALSE)),"")</f>
        <v/>
      </c>
      <c r="G56" s="103" t="str">
        <f>IFERROR(IF(VLOOKUP($A56,'Annex 2 Designated EHV charges'!$A:$P,11,FALSE)=0,"",VLOOKUP($A56,'Annex 2 Designated EHV charges'!$A:$P,11,FALSE)),"")</f>
        <v/>
      </c>
      <c r="H56" s="103" t="str">
        <f>IFERROR(IF(VLOOKUP($A56,'Annex 2 Designated EHV charges'!$A:$P,12,FALSE)=0,"",VLOOKUP($A56,'Annex 2 Designated EHV charges'!$A:$P,12,FALSE)),"")</f>
        <v/>
      </c>
    </row>
    <row r="57" spans="1:8" ht="12.75" customHeight="1" x14ac:dyDescent="0.25">
      <c r="A57" s="96" t="str">
        <f t="array" ref="A57">IFERROR(INDEX('Annex 2 Designated EHV charges'!$A$11:$A$13, MATCH(0, IF(ISBLANK('Annex 2 Designated EHV charges'!$A$11:$A$13),1, COUNTIF(A$4:$A56, 'Annex 2 Designated EHV charges'!$A$11:$A$13)), 0)),"")</f>
        <v/>
      </c>
      <c r="B57" s="96" t="str">
        <f>IF($A57="","",VLOOKUP($A57,'Annex 2 Designated EHV charges'!$A:$O,2,0))</f>
        <v/>
      </c>
      <c r="C57" s="97" t="str">
        <f>IF($A57="","",VLOOKUP($A57,'Annex 2 Designated EHV charges'!$A:$O,3,0))</f>
        <v/>
      </c>
      <c r="D57" s="96" t="str">
        <f>IF($A57="","",VLOOKUP($A57,'Annex 2 Designated EHV charges'!$A:$O,7,0))</f>
        <v/>
      </c>
      <c r="E57" s="101" t="str">
        <f>IFERROR(IF(VLOOKUP($A57,'Annex 2 Designated EHV charges'!$A:$P,9,FALSE)=0,"",VLOOKUP($A57,'Annex 2 Designated EHV charges'!$A:$P,9,FALSE)),"")</f>
        <v/>
      </c>
      <c r="F57" s="102" t="str">
        <f>IFERROR(IF(VLOOKUP($A57,'Annex 2 Designated EHV charges'!$A:$P,10,FALSE)=0,"",VLOOKUP($A57,'Annex 2 Designated EHV charges'!$A:$P,10,FALSE)),"")</f>
        <v/>
      </c>
      <c r="G57" s="103" t="str">
        <f>IFERROR(IF(VLOOKUP($A57,'Annex 2 Designated EHV charges'!$A:$P,11,FALSE)=0,"",VLOOKUP($A57,'Annex 2 Designated EHV charges'!$A:$P,11,FALSE)),"")</f>
        <v/>
      </c>
      <c r="H57" s="103" t="str">
        <f>IFERROR(IF(VLOOKUP($A57,'Annex 2 Designated EHV charges'!$A:$P,12,FALSE)=0,"",VLOOKUP($A57,'Annex 2 Designated EHV charges'!$A:$P,12,FALSE)),"")</f>
        <v/>
      </c>
    </row>
    <row r="58" spans="1:8" ht="12.75" customHeight="1" x14ac:dyDescent="0.25">
      <c r="A58" s="96" t="str">
        <f t="array" ref="A58">IFERROR(INDEX('Annex 2 Designated EHV charges'!$A$11:$A$13, MATCH(0, IF(ISBLANK('Annex 2 Designated EHV charges'!$A$11:$A$13),1, COUNTIF(A$4:$A57, 'Annex 2 Designated EHV charges'!$A$11:$A$13)), 0)),"")</f>
        <v/>
      </c>
      <c r="B58" s="96" t="str">
        <f>IF($A58="","",VLOOKUP($A58,'Annex 2 Designated EHV charges'!$A:$O,2,0))</f>
        <v/>
      </c>
      <c r="C58" s="97" t="str">
        <f>IF($A58="","",VLOOKUP($A58,'Annex 2 Designated EHV charges'!$A:$O,3,0))</f>
        <v/>
      </c>
      <c r="D58" s="96" t="str">
        <f>IF($A58="","",VLOOKUP($A58,'Annex 2 Designated EHV charges'!$A:$O,7,0))</f>
        <v/>
      </c>
      <c r="E58" s="101" t="str">
        <f>IFERROR(IF(VLOOKUP($A58,'Annex 2 Designated EHV charges'!$A:$P,9,FALSE)=0,"",VLOOKUP($A58,'Annex 2 Designated EHV charges'!$A:$P,9,FALSE)),"")</f>
        <v/>
      </c>
      <c r="F58" s="102" t="str">
        <f>IFERROR(IF(VLOOKUP($A58,'Annex 2 Designated EHV charges'!$A:$P,10,FALSE)=0,"",VLOOKUP($A58,'Annex 2 Designated EHV charges'!$A:$P,10,FALSE)),"")</f>
        <v/>
      </c>
      <c r="G58" s="103" t="str">
        <f>IFERROR(IF(VLOOKUP($A58,'Annex 2 Designated EHV charges'!$A:$P,11,FALSE)=0,"",VLOOKUP($A58,'Annex 2 Designated EHV charges'!$A:$P,11,FALSE)),"")</f>
        <v/>
      </c>
      <c r="H58" s="103" t="str">
        <f>IFERROR(IF(VLOOKUP($A58,'Annex 2 Designated EHV charges'!$A:$P,12,FALSE)=0,"",VLOOKUP($A58,'Annex 2 Designated EHV charges'!$A:$P,12,FALSE)),"")</f>
        <v/>
      </c>
    </row>
    <row r="59" spans="1:8" ht="12.75" customHeight="1" x14ac:dyDescent="0.25">
      <c r="A59" s="96" t="str">
        <f t="array" ref="A59">IFERROR(INDEX('Annex 2 Designated EHV charges'!$A$11:$A$13, MATCH(0, IF(ISBLANK('Annex 2 Designated EHV charges'!$A$11:$A$13),1, COUNTIF(A$4:$A58, 'Annex 2 Designated EHV charges'!$A$11:$A$13)), 0)),"")</f>
        <v/>
      </c>
      <c r="B59" s="96" t="str">
        <f>IF($A59="","",VLOOKUP($A59,'Annex 2 Designated EHV charges'!$A:$O,2,0))</f>
        <v/>
      </c>
      <c r="C59" s="97" t="str">
        <f>IF($A59="","",VLOOKUP($A59,'Annex 2 Designated EHV charges'!$A:$O,3,0))</f>
        <v/>
      </c>
      <c r="D59" s="96" t="str">
        <f>IF($A59="","",VLOOKUP($A59,'Annex 2 Designated EHV charges'!$A:$O,7,0))</f>
        <v/>
      </c>
      <c r="E59" s="101" t="str">
        <f>IFERROR(IF(VLOOKUP($A59,'Annex 2 Designated EHV charges'!$A:$P,9,FALSE)=0,"",VLOOKUP($A59,'Annex 2 Designated EHV charges'!$A:$P,9,FALSE)),"")</f>
        <v/>
      </c>
      <c r="F59" s="102" t="str">
        <f>IFERROR(IF(VLOOKUP($A59,'Annex 2 Designated EHV charges'!$A:$P,10,FALSE)=0,"",VLOOKUP($A59,'Annex 2 Designated EHV charges'!$A:$P,10,FALSE)),"")</f>
        <v/>
      </c>
      <c r="G59" s="103" t="str">
        <f>IFERROR(IF(VLOOKUP($A59,'Annex 2 Designated EHV charges'!$A:$P,11,FALSE)=0,"",VLOOKUP($A59,'Annex 2 Designated EHV charges'!$A:$P,11,FALSE)),"")</f>
        <v/>
      </c>
      <c r="H59" s="103" t="str">
        <f>IFERROR(IF(VLOOKUP($A59,'Annex 2 Designated EHV charges'!$A:$P,12,FALSE)=0,"",VLOOKUP($A59,'Annex 2 Designated EHV charges'!$A:$P,12,FALSE)),"")</f>
        <v/>
      </c>
    </row>
    <row r="60" spans="1:8" ht="12.75" customHeight="1" x14ac:dyDescent="0.25">
      <c r="A60" s="96" t="str">
        <f t="array" ref="A60">IFERROR(INDEX('Annex 2 Designated EHV charges'!$A$11:$A$13, MATCH(0, IF(ISBLANK('Annex 2 Designated EHV charges'!$A$11:$A$13),1, COUNTIF(A$4:$A59, 'Annex 2 Designated EHV charges'!$A$11:$A$13)), 0)),"")</f>
        <v/>
      </c>
      <c r="B60" s="96" t="str">
        <f>IF($A60="","",VLOOKUP($A60,'Annex 2 Designated EHV charges'!$A:$O,2,0))</f>
        <v/>
      </c>
      <c r="C60" s="97" t="str">
        <f>IF($A60="","",VLOOKUP($A60,'Annex 2 Designated EHV charges'!$A:$O,3,0))</f>
        <v/>
      </c>
      <c r="D60" s="96" t="str">
        <f>IF($A60="","",VLOOKUP($A60,'Annex 2 Designated EHV charges'!$A:$O,7,0))</f>
        <v/>
      </c>
      <c r="E60" s="101" t="str">
        <f>IFERROR(IF(VLOOKUP($A60,'Annex 2 Designated EHV charges'!$A:$P,9,FALSE)=0,"",VLOOKUP($A60,'Annex 2 Designated EHV charges'!$A:$P,9,FALSE)),"")</f>
        <v/>
      </c>
      <c r="F60" s="102" t="str">
        <f>IFERROR(IF(VLOOKUP($A60,'Annex 2 Designated EHV charges'!$A:$P,10,FALSE)=0,"",VLOOKUP($A60,'Annex 2 Designated EHV charges'!$A:$P,10,FALSE)),"")</f>
        <v/>
      </c>
      <c r="G60" s="103" t="str">
        <f>IFERROR(IF(VLOOKUP($A60,'Annex 2 Designated EHV charges'!$A:$P,11,FALSE)=0,"",VLOOKUP($A60,'Annex 2 Designated EHV charges'!$A:$P,11,FALSE)),"")</f>
        <v/>
      </c>
      <c r="H60" s="103" t="str">
        <f>IFERROR(IF(VLOOKUP($A60,'Annex 2 Designated EHV charges'!$A:$P,12,FALSE)=0,"",VLOOKUP($A60,'Annex 2 Designated EHV charges'!$A:$P,12,FALSE)),"")</f>
        <v/>
      </c>
    </row>
    <row r="61" spans="1:8" ht="12.75" customHeight="1" x14ac:dyDescent="0.25">
      <c r="A61" s="96" t="str">
        <f t="array" ref="A61">IFERROR(INDEX('Annex 2 Designated EHV charges'!$A$11:$A$13, MATCH(0, IF(ISBLANK('Annex 2 Designated EHV charges'!$A$11:$A$13),1, COUNTIF(A$4:$A60, 'Annex 2 Designated EHV charges'!$A$11:$A$13)), 0)),"")</f>
        <v/>
      </c>
      <c r="B61" s="96" t="str">
        <f>IF($A61="","",VLOOKUP($A61,'Annex 2 Designated EHV charges'!$A:$O,2,0))</f>
        <v/>
      </c>
      <c r="C61" s="97" t="str">
        <f>IF($A61="","",VLOOKUP($A61,'Annex 2 Designated EHV charges'!$A:$O,3,0))</f>
        <v/>
      </c>
      <c r="D61" s="96" t="str">
        <f>IF($A61="","",VLOOKUP($A61,'Annex 2 Designated EHV charges'!$A:$O,7,0))</f>
        <v/>
      </c>
      <c r="E61" s="101" t="str">
        <f>IFERROR(IF(VLOOKUP($A61,'Annex 2 Designated EHV charges'!$A:$P,9,FALSE)=0,"",VLOOKUP($A61,'Annex 2 Designated EHV charges'!$A:$P,9,FALSE)),"")</f>
        <v/>
      </c>
      <c r="F61" s="102" t="str">
        <f>IFERROR(IF(VLOOKUP($A61,'Annex 2 Designated EHV charges'!$A:$P,10,FALSE)=0,"",VLOOKUP($A61,'Annex 2 Designated EHV charges'!$A:$P,10,FALSE)),"")</f>
        <v/>
      </c>
      <c r="G61" s="103" t="str">
        <f>IFERROR(IF(VLOOKUP($A61,'Annex 2 Designated EHV charges'!$A:$P,11,FALSE)=0,"",VLOOKUP($A61,'Annex 2 Designated EHV charges'!$A:$P,11,FALSE)),"")</f>
        <v/>
      </c>
      <c r="H61" s="103" t="str">
        <f>IFERROR(IF(VLOOKUP($A61,'Annex 2 Designated EHV charges'!$A:$P,12,FALSE)=0,"",VLOOKUP($A61,'Annex 2 Designated EHV charges'!$A:$P,12,FALSE)),"")</f>
        <v/>
      </c>
    </row>
    <row r="62" spans="1:8" ht="12.75" customHeight="1" x14ac:dyDescent="0.25">
      <c r="A62" s="96" t="str">
        <f t="array" ref="A62">IFERROR(INDEX('Annex 2 Designated EHV charges'!$A$11:$A$13, MATCH(0, IF(ISBLANK('Annex 2 Designated EHV charges'!$A$11:$A$13),1, COUNTIF(A$4:$A61, 'Annex 2 Designated EHV charges'!$A$11:$A$13)), 0)),"")</f>
        <v/>
      </c>
      <c r="B62" s="96" t="str">
        <f>IF($A62="","",VLOOKUP($A62,'Annex 2 Designated EHV charges'!$A:$O,2,0))</f>
        <v/>
      </c>
      <c r="C62" s="97" t="str">
        <f>IF($A62="","",VLOOKUP($A62,'Annex 2 Designated EHV charges'!$A:$O,3,0))</f>
        <v/>
      </c>
      <c r="D62" s="96" t="str">
        <f>IF($A62="","",VLOOKUP($A62,'Annex 2 Designated EHV charges'!$A:$O,7,0))</f>
        <v/>
      </c>
      <c r="E62" s="101" t="str">
        <f>IFERROR(IF(VLOOKUP($A62,'Annex 2 Designated EHV charges'!$A:$P,9,FALSE)=0,"",VLOOKUP($A62,'Annex 2 Designated EHV charges'!$A:$P,9,FALSE)),"")</f>
        <v/>
      </c>
      <c r="F62" s="102" t="str">
        <f>IFERROR(IF(VLOOKUP($A62,'Annex 2 Designated EHV charges'!$A:$P,10,FALSE)=0,"",VLOOKUP($A62,'Annex 2 Designated EHV charges'!$A:$P,10,FALSE)),"")</f>
        <v/>
      </c>
      <c r="G62" s="103" t="str">
        <f>IFERROR(IF(VLOOKUP($A62,'Annex 2 Designated EHV charges'!$A:$P,11,FALSE)=0,"",VLOOKUP($A62,'Annex 2 Designated EHV charges'!$A:$P,11,FALSE)),"")</f>
        <v/>
      </c>
      <c r="H62" s="103" t="str">
        <f>IFERROR(IF(VLOOKUP($A62,'Annex 2 Designated EHV charges'!$A:$P,12,FALSE)=0,"",VLOOKUP($A62,'Annex 2 Designated EHV charges'!$A:$P,12,FALSE)),"")</f>
        <v/>
      </c>
    </row>
    <row r="63" spans="1:8" ht="12.75" customHeight="1" x14ac:dyDescent="0.25">
      <c r="A63" s="96" t="str">
        <f t="array" ref="A63">IFERROR(INDEX('Annex 2 Designated EHV charges'!$A$11:$A$13, MATCH(0, IF(ISBLANK('Annex 2 Designated EHV charges'!$A$11:$A$13),1, COUNTIF(A$4:$A62, 'Annex 2 Designated EHV charges'!$A$11:$A$13)), 0)),"")</f>
        <v/>
      </c>
      <c r="B63" s="96" t="str">
        <f>IF($A63="","",VLOOKUP($A63,'Annex 2 Designated EHV charges'!$A:$O,2,0))</f>
        <v/>
      </c>
      <c r="C63" s="97" t="str">
        <f>IF($A63="","",VLOOKUP($A63,'Annex 2 Designated EHV charges'!$A:$O,3,0))</f>
        <v/>
      </c>
      <c r="D63" s="96" t="str">
        <f>IF($A63="","",VLOOKUP($A63,'Annex 2 Designated EHV charges'!$A:$O,7,0))</f>
        <v/>
      </c>
      <c r="E63" s="101" t="str">
        <f>IFERROR(IF(VLOOKUP($A63,'Annex 2 Designated EHV charges'!$A:$P,9,FALSE)=0,"",VLOOKUP($A63,'Annex 2 Designated EHV charges'!$A:$P,9,FALSE)),"")</f>
        <v/>
      </c>
      <c r="F63" s="102" t="str">
        <f>IFERROR(IF(VLOOKUP($A63,'Annex 2 Designated EHV charges'!$A:$P,10,FALSE)=0,"",VLOOKUP($A63,'Annex 2 Designated EHV charges'!$A:$P,10,FALSE)),"")</f>
        <v/>
      </c>
      <c r="G63" s="103" t="str">
        <f>IFERROR(IF(VLOOKUP($A63,'Annex 2 Designated EHV charges'!$A:$P,11,FALSE)=0,"",VLOOKUP($A63,'Annex 2 Designated EHV charges'!$A:$P,11,FALSE)),"")</f>
        <v/>
      </c>
      <c r="H63" s="103" t="str">
        <f>IFERROR(IF(VLOOKUP($A63,'Annex 2 Designated EHV charges'!$A:$P,12,FALSE)=0,"",VLOOKUP($A63,'Annex 2 Designated EHV charges'!$A:$P,12,FALSE)),"")</f>
        <v/>
      </c>
    </row>
    <row r="64" spans="1:8" ht="12.75" customHeight="1" x14ac:dyDescent="0.25">
      <c r="A64" s="96" t="str">
        <f t="array" ref="A64">IFERROR(INDEX('Annex 2 Designated EHV charges'!$A$11:$A$13, MATCH(0, IF(ISBLANK('Annex 2 Designated EHV charges'!$A$11:$A$13),1, COUNTIF(A$4:$A63, 'Annex 2 Designated EHV charges'!$A$11:$A$13)), 0)),"")</f>
        <v/>
      </c>
      <c r="B64" s="96" t="str">
        <f>IF($A64="","",VLOOKUP($A64,'Annex 2 Designated EHV charges'!$A:$O,2,0))</f>
        <v/>
      </c>
      <c r="C64" s="97" t="str">
        <f>IF($A64="","",VLOOKUP($A64,'Annex 2 Designated EHV charges'!$A:$O,3,0))</f>
        <v/>
      </c>
      <c r="D64" s="96" t="str">
        <f>IF($A64="","",VLOOKUP($A64,'Annex 2 Designated EHV charges'!$A:$O,7,0))</f>
        <v/>
      </c>
      <c r="E64" s="101" t="str">
        <f>IFERROR(IF(VLOOKUP($A64,'Annex 2 Designated EHV charges'!$A:$P,9,FALSE)=0,"",VLOOKUP($A64,'Annex 2 Designated EHV charges'!$A:$P,9,FALSE)),"")</f>
        <v/>
      </c>
      <c r="F64" s="102" t="str">
        <f>IFERROR(IF(VLOOKUP($A64,'Annex 2 Designated EHV charges'!$A:$P,10,FALSE)=0,"",VLOOKUP($A64,'Annex 2 Designated EHV charges'!$A:$P,10,FALSE)),"")</f>
        <v/>
      </c>
      <c r="G64" s="103" t="str">
        <f>IFERROR(IF(VLOOKUP($A64,'Annex 2 Designated EHV charges'!$A:$P,11,FALSE)=0,"",VLOOKUP($A64,'Annex 2 Designated EHV charges'!$A:$P,11,FALSE)),"")</f>
        <v/>
      </c>
      <c r="H64" s="103" t="str">
        <f>IFERROR(IF(VLOOKUP($A64,'Annex 2 Designated EHV charges'!$A:$P,12,FALSE)=0,"",VLOOKUP($A64,'Annex 2 Designated EHV charges'!$A:$P,12,FALSE)),"")</f>
        <v/>
      </c>
    </row>
    <row r="65" spans="1:8" ht="12.75" customHeight="1" x14ac:dyDescent="0.25">
      <c r="A65" s="96" t="str">
        <f t="array" ref="A65">IFERROR(INDEX('Annex 2 Designated EHV charges'!$A$11:$A$13, MATCH(0, IF(ISBLANK('Annex 2 Designated EHV charges'!$A$11:$A$13),1, COUNTIF(A$4:$A64, 'Annex 2 Designated EHV charges'!$A$11:$A$13)), 0)),"")</f>
        <v/>
      </c>
      <c r="B65" s="96" t="str">
        <f>IF($A65="","",VLOOKUP($A65,'Annex 2 Designated EHV charges'!$A:$O,2,0))</f>
        <v/>
      </c>
      <c r="C65" s="97" t="str">
        <f>IF($A65="","",VLOOKUP($A65,'Annex 2 Designated EHV charges'!$A:$O,3,0))</f>
        <v/>
      </c>
      <c r="D65" s="96" t="str">
        <f>IF($A65="","",VLOOKUP($A65,'Annex 2 Designated EHV charges'!$A:$O,7,0))</f>
        <v/>
      </c>
      <c r="E65" s="101" t="str">
        <f>IFERROR(IF(VLOOKUP($A65,'Annex 2 Designated EHV charges'!$A:$P,9,FALSE)=0,"",VLOOKUP($A65,'Annex 2 Designated EHV charges'!$A:$P,9,FALSE)),"")</f>
        <v/>
      </c>
      <c r="F65" s="102" t="str">
        <f>IFERROR(IF(VLOOKUP($A65,'Annex 2 Designated EHV charges'!$A:$P,10,FALSE)=0,"",VLOOKUP($A65,'Annex 2 Designated EHV charges'!$A:$P,10,FALSE)),"")</f>
        <v/>
      </c>
      <c r="G65" s="103" t="str">
        <f>IFERROR(IF(VLOOKUP($A65,'Annex 2 Designated EHV charges'!$A:$P,11,FALSE)=0,"",VLOOKUP($A65,'Annex 2 Designated EHV charges'!$A:$P,11,FALSE)),"")</f>
        <v/>
      </c>
      <c r="H65" s="103" t="str">
        <f>IFERROR(IF(VLOOKUP($A65,'Annex 2 Designated EHV charges'!$A:$P,12,FALSE)=0,"",VLOOKUP($A65,'Annex 2 Designated EHV charges'!$A:$P,12,FALSE)),"")</f>
        <v/>
      </c>
    </row>
    <row r="66" spans="1:8" ht="12.75" customHeight="1" x14ac:dyDescent="0.25">
      <c r="A66" s="96" t="str">
        <f t="array" ref="A66">IFERROR(INDEX('Annex 2 Designated EHV charges'!$A$11:$A$13, MATCH(0, IF(ISBLANK('Annex 2 Designated EHV charges'!$A$11:$A$13),1, COUNTIF(A$4:$A65, 'Annex 2 Designated EHV charges'!$A$11:$A$13)), 0)),"")</f>
        <v/>
      </c>
      <c r="B66" s="96" t="str">
        <f>IF($A66="","",VLOOKUP($A66,'Annex 2 Designated EHV charges'!$A:$O,2,0))</f>
        <v/>
      </c>
      <c r="C66" s="97" t="str">
        <f>IF($A66="","",VLOOKUP($A66,'Annex 2 Designated EHV charges'!$A:$O,3,0))</f>
        <v/>
      </c>
      <c r="D66" s="96" t="str">
        <f>IF($A66="","",VLOOKUP($A66,'Annex 2 Designated EHV charges'!$A:$O,7,0))</f>
        <v/>
      </c>
      <c r="E66" s="101" t="str">
        <f>IFERROR(IF(VLOOKUP($A66,'Annex 2 Designated EHV charges'!$A:$P,9,FALSE)=0,"",VLOOKUP($A66,'Annex 2 Designated EHV charges'!$A:$P,9,FALSE)),"")</f>
        <v/>
      </c>
      <c r="F66" s="102" t="str">
        <f>IFERROR(IF(VLOOKUP($A66,'Annex 2 Designated EHV charges'!$A:$P,10,FALSE)=0,"",VLOOKUP($A66,'Annex 2 Designated EHV charges'!$A:$P,10,FALSE)),"")</f>
        <v/>
      </c>
      <c r="G66" s="103" t="str">
        <f>IFERROR(IF(VLOOKUP($A66,'Annex 2 Designated EHV charges'!$A:$P,11,FALSE)=0,"",VLOOKUP($A66,'Annex 2 Designated EHV charges'!$A:$P,11,FALSE)),"")</f>
        <v/>
      </c>
      <c r="H66" s="103" t="str">
        <f>IFERROR(IF(VLOOKUP($A66,'Annex 2 Designated EHV charges'!$A:$P,12,FALSE)=0,"",VLOOKUP($A66,'Annex 2 Designated EHV charges'!$A:$P,12,FALSE)),"")</f>
        <v/>
      </c>
    </row>
    <row r="67" spans="1:8" ht="12.75" customHeight="1" x14ac:dyDescent="0.25">
      <c r="A67" s="96" t="str">
        <f t="array" ref="A67">IFERROR(INDEX('Annex 2 Designated EHV charges'!$A$11:$A$13, MATCH(0, IF(ISBLANK('Annex 2 Designated EHV charges'!$A$11:$A$13),1, COUNTIF(A$4:$A66, 'Annex 2 Designated EHV charges'!$A$11:$A$13)), 0)),"")</f>
        <v/>
      </c>
      <c r="B67" s="96" t="str">
        <f>IF($A67="","",VLOOKUP($A67,'Annex 2 Designated EHV charges'!$A:$O,2,0))</f>
        <v/>
      </c>
      <c r="C67" s="97" t="str">
        <f>IF($A67="","",VLOOKUP($A67,'Annex 2 Designated EHV charges'!$A:$O,3,0))</f>
        <v/>
      </c>
      <c r="D67" s="96" t="str">
        <f>IF($A67="","",VLOOKUP($A67,'Annex 2 Designated EHV charges'!$A:$O,7,0))</f>
        <v/>
      </c>
      <c r="E67" s="101" t="str">
        <f>IFERROR(IF(VLOOKUP($A67,'Annex 2 Designated EHV charges'!$A:$P,9,FALSE)=0,"",VLOOKUP($A67,'Annex 2 Designated EHV charges'!$A:$P,9,FALSE)),"")</f>
        <v/>
      </c>
      <c r="F67" s="102" t="str">
        <f>IFERROR(IF(VLOOKUP($A67,'Annex 2 Designated EHV charges'!$A:$P,10,FALSE)=0,"",VLOOKUP($A67,'Annex 2 Designated EHV charges'!$A:$P,10,FALSE)),"")</f>
        <v/>
      </c>
      <c r="G67" s="103" t="str">
        <f>IFERROR(IF(VLOOKUP($A67,'Annex 2 Designated EHV charges'!$A:$P,11,FALSE)=0,"",VLOOKUP($A67,'Annex 2 Designated EHV charges'!$A:$P,11,FALSE)),"")</f>
        <v/>
      </c>
      <c r="H67" s="103" t="str">
        <f>IFERROR(IF(VLOOKUP($A67,'Annex 2 Designated EHV charges'!$A:$P,12,FALSE)=0,"",VLOOKUP($A67,'Annex 2 Designated EHV charges'!$A:$P,12,FALSE)),"")</f>
        <v/>
      </c>
    </row>
    <row r="68" spans="1:8" ht="12.75" customHeight="1" x14ac:dyDescent="0.25">
      <c r="A68" s="96" t="str">
        <f t="array" ref="A68">IFERROR(INDEX('Annex 2 Designated EHV charges'!$A$11:$A$13, MATCH(0, IF(ISBLANK('Annex 2 Designated EHV charges'!$A$11:$A$13),1, COUNTIF(A$4:$A67, 'Annex 2 Designated EHV charges'!$A$11:$A$13)), 0)),"")</f>
        <v/>
      </c>
      <c r="B68" s="96" t="str">
        <f>IF($A68="","",VLOOKUP($A68,'Annex 2 Designated EHV charges'!$A:$O,2,0))</f>
        <v/>
      </c>
      <c r="C68" s="97" t="str">
        <f>IF($A68="","",VLOOKUP($A68,'Annex 2 Designated EHV charges'!$A:$O,3,0))</f>
        <v/>
      </c>
      <c r="D68" s="96" t="str">
        <f>IF($A68="","",VLOOKUP($A68,'Annex 2 Designated EHV charges'!$A:$O,7,0))</f>
        <v/>
      </c>
      <c r="E68" s="101" t="str">
        <f>IFERROR(IF(VLOOKUP($A68,'Annex 2 Designated EHV charges'!$A:$P,9,FALSE)=0,"",VLOOKUP($A68,'Annex 2 Designated EHV charges'!$A:$P,9,FALSE)),"")</f>
        <v/>
      </c>
      <c r="F68" s="102" t="str">
        <f>IFERROR(IF(VLOOKUP($A68,'Annex 2 Designated EHV charges'!$A:$P,10,FALSE)=0,"",VLOOKUP($A68,'Annex 2 Designated EHV charges'!$A:$P,10,FALSE)),"")</f>
        <v/>
      </c>
      <c r="G68" s="103" t="str">
        <f>IFERROR(IF(VLOOKUP($A68,'Annex 2 Designated EHV charges'!$A:$P,11,FALSE)=0,"",VLOOKUP($A68,'Annex 2 Designated EHV charges'!$A:$P,11,FALSE)),"")</f>
        <v/>
      </c>
      <c r="H68" s="103" t="str">
        <f>IFERROR(IF(VLOOKUP($A68,'Annex 2 Designated EHV charges'!$A:$P,12,FALSE)=0,"",VLOOKUP($A68,'Annex 2 Designated EHV charges'!$A:$P,12,FALSE)),"")</f>
        <v/>
      </c>
    </row>
    <row r="69" spans="1:8" ht="12.75" customHeight="1" x14ac:dyDescent="0.25">
      <c r="A69" s="96" t="str">
        <f t="array" ref="A69">IFERROR(INDEX('Annex 2 Designated EHV charges'!$A$11:$A$13, MATCH(0, IF(ISBLANK('Annex 2 Designated EHV charges'!$A$11:$A$13),1, COUNTIF(A$4:$A68, 'Annex 2 Designated EHV charges'!$A$11:$A$13)), 0)),"")</f>
        <v/>
      </c>
      <c r="B69" s="96" t="str">
        <f>IF($A69="","",VLOOKUP($A69,'Annex 2 Designated EHV charges'!$A:$O,2,0))</f>
        <v/>
      </c>
      <c r="C69" s="97" t="str">
        <f>IF($A69="","",VLOOKUP($A69,'Annex 2 Designated EHV charges'!$A:$O,3,0))</f>
        <v/>
      </c>
      <c r="D69" s="96" t="str">
        <f>IF($A69="","",VLOOKUP($A69,'Annex 2 Designated EHV charges'!$A:$O,7,0))</f>
        <v/>
      </c>
      <c r="E69" s="101" t="str">
        <f>IFERROR(IF(VLOOKUP($A69,'Annex 2 Designated EHV charges'!$A:$P,9,FALSE)=0,"",VLOOKUP($A69,'Annex 2 Designated EHV charges'!$A:$P,9,FALSE)),"")</f>
        <v/>
      </c>
      <c r="F69" s="102" t="str">
        <f>IFERROR(IF(VLOOKUP($A69,'Annex 2 Designated EHV charges'!$A:$P,10,FALSE)=0,"",VLOOKUP($A69,'Annex 2 Designated EHV charges'!$A:$P,10,FALSE)),"")</f>
        <v/>
      </c>
      <c r="G69" s="103" t="str">
        <f>IFERROR(IF(VLOOKUP($A69,'Annex 2 Designated EHV charges'!$A:$P,11,FALSE)=0,"",VLOOKUP($A69,'Annex 2 Designated EHV charges'!$A:$P,11,FALSE)),"")</f>
        <v/>
      </c>
      <c r="H69" s="103" t="str">
        <f>IFERROR(IF(VLOOKUP($A69,'Annex 2 Designated EHV charges'!$A:$P,12,FALSE)=0,"",VLOOKUP($A69,'Annex 2 Designated EHV charges'!$A:$P,12,FALSE)),"")</f>
        <v/>
      </c>
    </row>
    <row r="70" spans="1:8" ht="12.75" customHeight="1" x14ac:dyDescent="0.25">
      <c r="A70" s="96" t="str">
        <f t="array" ref="A70">IFERROR(INDEX('Annex 2 Designated EHV charges'!$A$11:$A$13, MATCH(0, IF(ISBLANK('Annex 2 Designated EHV charges'!$A$11:$A$13),1, COUNTIF(A$4:$A69, 'Annex 2 Designated EHV charges'!$A$11:$A$13)), 0)),"")</f>
        <v/>
      </c>
      <c r="B70" s="96" t="str">
        <f>IF($A70="","",VLOOKUP($A70,'Annex 2 Designated EHV charges'!$A:$O,2,0))</f>
        <v/>
      </c>
      <c r="C70" s="97" t="str">
        <f>IF($A70="","",VLOOKUP($A70,'Annex 2 Designated EHV charges'!$A:$O,3,0))</f>
        <v/>
      </c>
      <c r="D70" s="96" t="str">
        <f>IF($A70="","",VLOOKUP($A70,'Annex 2 Designated EHV charges'!$A:$O,7,0))</f>
        <v/>
      </c>
      <c r="E70" s="101" t="str">
        <f>IFERROR(IF(VLOOKUP($A70,'Annex 2 Designated EHV charges'!$A:$P,9,FALSE)=0,"",VLOOKUP($A70,'Annex 2 Designated EHV charges'!$A:$P,9,FALSE)),"")</f>
        <v/>
      </c>
      <c r="F70" s="102" t="str">
        <f>IFERROR(IF(VLOOKUP($A70,'Annex 2 Designated EHV charges'!$A:$P,10,FALSE)=0,"",VLOOKUP($A70,'Annex 2 Designated EHV charges'!$A:$P,10,FALSE)),"")</f>
        <v/>
      </c>
      <c r="G70" s="103" t="str">
        <f>IFERROR(IF(VLOOKUP($A70,'Annex 2 Designated EHV charges'!$A:$P,11,FALSE)=0,"",VLOOKUP($A70,'Annex 2 Designated EHV charges'!$A:$P,11,FALSE)),"")</f>
        <v/>
      </c>
      <c r="H70" s="103" t="str">
        <f>IFERROR(IF(VLOOKUP($A70,'Annex 2 Designated EHV charges'!$A:$P,12,FALSE)=0,"",VLOOKUP($A70,'Annex 2 Designated EHV charges'!$A:$P,12,FALSE)),"")</f>
        <v/>
      </c>
    </row>
    <row r="71" spans="1:8" ht="12.75" customHeight="1" x14ac:dyDescent="0.25">
      <c r="A71" s="96" t="str">
        <f t="array" ref="A71">IFERROR(INDEX('Annex 2 Designated EHV charges'!$A$11:$A$13, MATCH(0, IF(ISBLANK('Annex 2 Designated EHV charges'!$A$11:$A$13),1, COUNTIF(A$4:$A70, 'Annex 2 Designated EHV charges'!$A$11:$A$13)), 0)),"")</f>
        <v/>
      </c>
      <c r="B71" s="96" t="str">
        <f>IF($A71="","",VLOOKUP($A71,'Annex 2 Designated EHV charges'!$A:$O,2,0))</f>
        <v/>
      </c>
      <c r="C71" s="97" t="str">
        <f>IF($A71="","",VLOOKUP($A71,'Annex 2 Designated EHV charges'!$A:$O,3,0))</f>
        <v/>
      </c>
      <c r="D71" s="96" t="str">
        <f>IF($A71="","",VLOOKUP($A71,'Annex 2 Designated EHV charges'!$A:$O,7,0))</f>
        <v/>
      </c>
      <c r="E71" s="101" t="str">
        <f>IFERROR(IF(VLOOKUP($A71,'Annex 2 Designated EHV charges'!$A:$P,9,FALSE)=0,"",VLOOKUP($A71,'Annex 2 Designated EHV charges'!$A:$P,9,FALSE)),"")</f>
        <v/>
      </c>
      <c r="F71" s="102" t="str">
        <f>IFERROR(IF(VLOOKUP($A71,'Annex 2 Designated EHV charges'!$A:$P,10,FALSE)=0,"",VLOOKUP($A71,'Annex 2 Designated EHV charges'!$A:$P,10,FALSE)),"")</f>
        <v/>
      </c>
      <c r="G71" s="103" t="str">
        <f>IFERROR(IF(VLOOKUP($A71,'Annex 2 Designated EHV charges'!$A:$P,11,FALSE)=0,"",VLOOKUP($A71,'Annex 2 Designated EHV charges'!$A:$P,11,FALSE)),"")</f>
        <v/>
      </c>
      <c r="H71" s="103" t="str">
        <f>IFERROR(IF(VLOOKUP($A71,'Annex 2 Designated EHV charges'!$A:$P,12,FALSE)=0,"",VLOOKUP($A71,'Annex 2 Designated EHV charges'!$A:$P,12,FALSE)),"")</f>
        <v/>
      </c>
    </row>
    <row r="72" spans="1:8" ht="12.75" customHeight="1" x14ac:dyDescent="0.25">
      <c r="A72" s="96" t="str">
        <f t="array" ref="A72">IFERROR(INDEX('Annex 2 Designated EHV charges'!$A$11:$A$13, MATCH(0, IF(ISBLANK('Annex 2 Designated EHV charges'!$A$11:$A$13),1, COUNTIF(A$4:$A71, 'Annex 2 Designated EHV charges'!$A$11:$A$13)), 0)),"")</f>
        <v/>
      </c>
      <c r="B72" s="96" t="str">
        <f>IF($A72="","",VLOOKUP($A72,'Annex 2 Designated EHV charges'!$A:$O,2,0))</f>
        <v/>
      </c>
      <c r="C72" s="97" t="str">
        <f>IF($A72="","",VLOOKUP($A72,'Annex 2 Designated EHV charges'!$A:$O,3,0))</f>
        <v/>
      </c>
      <c r="D72" s="96" t="str">
        <f>IF($A72="","",VLOOKUP($A72,'Annex 2 Designated EHV charges'!$A:$O,7,0))</f>
        <v/>
      </c>
      <c r="E72" s="101" t="str">
        <f>IFERROR(IF(VLOOKUP($A72,'Annex 2 Designated EHV charges'!$A:$P,9,FALSE)=0,"",VLOOKUP($A72,'Annex 2 Designated EHV charges'!$A:$P,9,FALSE)),"")</f>
        <v/>
      </c>
      <c r="F72" s="102" t="str">
        <f>IFERROR(IF(VLOOKUP($A72,'Annex 2 Designated EHV charges'!$A:$P,10,FALSE)=0,"",VLOOKUP($A72,'Annex 2 Designated EHV charges'!$A:$P,10,FALSE)),"")</f>
        <v/>
      </c>
      <c r="G72" s="103" t="str">
        <f>IFERROR(IF(VLOOKUP($A72,'Annex 2 Designated EHV charges'!$A:$P,11,FALSE)=0,"",VLOOKUP($A72,'Annex 2 Designated EHV charges'!$A:$P,11,FALSE)),"")</f>
        <v/>
      </c>
      <c r="H72" s="103" t="str">
        <f>IFERROR(IF(VLOOKUP($A72,'Annex 2 Designated EHV charges'!$A:$P,12,FALSE)=0,"",VLOOKUP($A72,'Annex 2 Designated EHV charges'!$A:$P,12,FALSE)),"")</f>
        <v/>
      </c>
    </row>
    <row r="73" spans="1:8" ht="12.75" customHeight="1" x14ac:dyDescent="0.25">
      <c r="A73" s="96" t="str">
        <f t="array" ref="A73">IFERROR(INDEX('Annex 2 Designated EHV charges'!$A$11:$A$13, MATCH(0, IF(ISBLANK('Annex 2 Designated EHV charges'!$A$11:$A$13),1, COUNTIF(A$4:$A72, 'Annex 2 Designated EHV charges'!$A$11:$A$13)), 0)),"")</f>
        <v/>
      </c>
      <c r="B73" s="96" t="str">
        <f>IF($A73="","",VLOOKUP($A73,'Annex 2 Designated EHV charges'!$A:$O,2,0))</f>
        <v/>
      </c>
      <c r="C73" s="97" t="str">
        <f>IF($A73="","",VLOOKUP($A73,'Annex 2 Designated EHV charges'!$A:$O,3,0))</f>
        <v/>
      </c>
      <c r="D73" s="96" t="str">
        <f>IF($A73="","",VLOOKUP($A73,'Annex 2 Designated EHV charges'!$A:$O,7,0))</f>
        <v/>
      </c>
      <c r="E73" s="101" t="str">
        <f>IFERROR(IF(VLOOKUP($A73,'Annex 2 Designated EHV charges'!$A:$P,9,FALSE)=0,"",VLOOKUP($A73,'Annex 2 Designated EHV charges'!$A:$P,9,FALSE)),"")</f>
        <v/>
      </c>
      <c r="F73" s="102" t="str">
        <f>IFERROR(IF(VLOOKUP($A73,'Annex 2 Designated EHV charges'!$A:$P,10,FALSE)=0,"",VLOOKUP($A73,'Annex 2 Designated EHV charges'!$A:$P,10,FALSE)),"")</f>
        <v/>
      </c>
      <c r="G73" s="103" t="str">
        <f>IFERROR(IF(VLOOKUP($A73,'Annex 2 Designated EHV charges'!$A:$P,11,FALSE)=0,"",VLOOKUP($A73,'Annex 2 Designated EHV charges'!$A:$P,11,FALSE)),"")</f>
        <v/>
      </c>
      <c r="H73" s="103" t="str">
        <f>IFERROR(IF(VLOOKUP($A73,'Annex 2 Designated EHV charges'!$A:$P,12,FALSE)=0,"",VLOOKUP($A73,'Annex 2 Designated EHV charges'!$A:$P,12,FALSE)),"")</f>
        <v/>
      </c>
    </row>
    <row r="74" spans="1:8" ht="12.75" customHeight="1" x14ac:dyDescent="0.25">
      <c r="A74" s="96" t="str">
        <f t="array" ref="A74">IFERROR(INDEX('Annex 2 Designated EHV charges'!$A$11:$A$13, MATCH(0, IF(ISBLANK('Annex 2 Designated EHV charges'!$A$11:$A$13),1, COUNTIF(A$4:$A73, 'Annex 2 Designated EHV charges'!$A$11:$A$13)), 0)),"")</f>
        <v/>
      </c>
      <c r="B74" s="96" t="str">
        <f>IF($A74="","",VLOOKUP($A74,'Annex 2 Designated EHV charges'!$A:$O,2,0))</f>
        <v/>
      </c>
      <c r="C74" s="97" t="str">
        <f>IF($A74="","",VLOOKUP($A74,'Annex 2 Designated EHV charges'!$A:$O,3,0))</f>
        <v/>
      </c>
      <c r="D74" s="96" t="str">
        <f>IF($A74="","",VLOOKUP($A74,'Annex 2 Designated EHV charges'!$A:$O,7,0))</f>
        <v/>
      </c>
      <c r="E74" s="101" t="str">
        <f>IFERROR(IF(VLOOKUP($A74,'Annex 2 Designated EHV charges'!$A:$P,9,FALSE)=0,"",VLOOKUP($A74,'Annex 2 Designated EHV charges'!$A:$P,9,FALSE)),"")</f>
        <v/>
      </c>
      <c r="F74" s="102" t="str">
        <f>IFERROR(IF(VLOOKUP($A74,'Annex 2 Designated EHV charges'!$A:$P,10,FALSE)=0,"",VLOOKUP($A74,'Annex 2 Designated EHV charges'!$A:$P,10,FALSE)),"")</f>
        <v/>
      </c>
      <c r="G74" s="103" t="str">
        <f>IFERROR(IF(VLOOKUP($A74,'Annex 2 Designated EHV charges'!$A:$P,11,FALSE)=0,"",VLOOKUP($A74,'Annex 2 Designated EHV charges'!$A:$P,11,FALSE)),"")</f>
        <v/>
      </c>
      <c r="H74" s="103" t="str">
        <f>IFERROR(IF(VLOOKUP($A74,'Annex 2 Designated EHV charges'!$A:$P,12,FALSE)=0,"",VLOOKUP($A74,'Annex 2 Designated EHV charges'!$A:$P,12,FALSE)),"")</f>
        <v/>
      </c>
    </row>
    <row r="75" spans="1:8" ht="12.75" customHeight="1" x14ac:dyDescent="0.25">
      <c r="A75" s="96" t="str">
        <f t="array" ref="A75">IFERROR(INDEX('Annex 2 Designated EHV charges'!$A$11:$A$13, MATCH(0, IF(ISBLANK('Annex 2 Designated EHV charges'!$A$11:$A$13),1, COUNTIF(A$4:$A74, 'Annex 2 Designated EHV charges'!$A$11:$A$13)), 0)),"")</f>
        <v/>
      </c>
      <c r="B75" s="96" t="str">
        <f>IF($A75="","",VLOOKUP($A75,'Annex 2 Designated EHV charges'!$A:$O,2,0))</f>
        <v/>
      </c>
      <c r="C75" s="97" t="str">
        <f>IF($A75="","",VLOOKUP($A75,'Annex 2 Designated EHV charges'!$A:$O,3,0))</f>
        <v/>
      </c>
      <c r="D75" s="96" t="str">
        <f>IF($A75="","",VLOOKUP($A75,'Annex 2 Designated EHV charges'!$A:$O,7,0))</f>
        <v/>
      </c>
      <c r="E75" s="101" t="str">
        <f>IFERROR(IF(VLOOKUP($A75,'Annex 2 Designated EHV charges'!$A:$P,9,FALSE)=0,"",VLOOKUP($A75,'Annex 2 Designated EHV charges'!$A:$P,9,FALSE)),"")</f>
        <v/>
      </c>
      <c r="F75" s="102" t="str">
        <f>IFERROR(IF(VLOOKUP($A75,'Annex 2 Designated EHV charges'!$A:$P,10,FALSE)=0,"",VLOOKUP($A75,'Annex 2 Designated EHV charges'!$A:$P,10,FALSE)),"")</f>
        <v/>
      </c>
      <c r="G75" s="103" t="str">
        <f>IFERROR(IF(VLOOKUP($A75,'Annex 2 Designated EHV charges'!$A:$P,11,FALSE)=0,"",VLOOKUP($A75,'Annex 2 Designated EHV charges'!$A:$P,11,FALSE)),"")</f>
        <v/>
      </c>
      <c r="H75" s="103" t="str">
        <f>IFERROR(IF(VLOOKUP($A75,'Annex 2 Designated EHV charges'!$A:$P,12,FALSE)=0,"",VLOOKUP($A75,'Annex 2 Designated EHV charges'!$A:$P,12,FALSE)),"")</f>
        <v/>
      </c>
    </row>
    <row r="76" spans="1:8" ht="12.75" customHeight="1" x14ac:dyDescent="0.25">
      <c r="A76" s="96" t="str">
        <f t="array" ref="A76">IFERROR(INDEX('Annex 2 Designated EHV charges'!$A$11:$A$13, MATCH(0, IF(ISBLANK('Annex 2 Designated EHV charges'!$A$11:$A$13),1, COUNTIF(A$4:$A75, 'Annex 2 Designated EHV charges'!$A$11:$A$13)), 0)),"")</f>
        <v/>
      </c>
      <c r="B76" s="96" t="str">
        <f>IF($A76="","",VLOOKUP($A76,'Annex 2 Designated EHV charges'!$A:$O,2,0))</f>
        <v/>
      </c>
      <c r="C76" s="97" t="str">
        <f>IF($A76="","",VLOOKUP($A76,'Annex 2 Designated EHV charges'!$A:$O,3,0))</f>
        <v/>
      </c>
      <c r="D76" s="96" t="str">
        <f>IF($A76="","",VLOOKUP($A76,'Annex 2 Designated EHV charges'!$A:$O,7,0))</f>
        <v/>
      </c>
      <c r="E76" s="101" t="str">
        <f>IFERROR(IF(VLOOKUP($A76,'Annex 2 Designated EHV charges'!$A:$P,9,FALSE)=0,"",VLOOKUP($A76,'Annex 2 Designated EHV charges'!$A:$P,9,FALSE)),"")</f>
        <v/>
      </c>
      <c r="F76" s="102" t="str">
        <f>IFERROR(IF(VLOOKUP($A76,'Annex 2 Designated EHV charges'!$A:$P,10,FALSE)=0,"",VLOOKUP($A76,'Annex 2 Designated EHV charges'!$A:$P,10,FALSE)),"")</f>
        <v/>
      </c>
      <c r="G76" s="103" t="str">
        <f>IFERROR(IF(VLOOKUP($A76,'Annex 2 Designated EHV charges'!$A:$P,11,FALSE)=0,"",VLOOKUP($A76,'Annex 2 Designated EHV charges'!$A:$P,11,FALSE)),"")</f>
        <v/>
      </c>
      <c r="H76" s="103" t="str">
        <f>IFERROR(IF(VLOOKUP($A76,'Annex 2 Designated EHV charges'!$A:$P,12,FALSE)=0,"",VLOOKUP($A76,'Annex 2 Designated EHV charges'!$A:$P,12,FALSE)),"")</f>
        <v/>
      </c>
    </row>
    <row r="77" spans="1:8" ht="12.75" customHeight="1" x14ac:dyDescent="0.25">
      <c r="A77" s="96" t="str">
        <f t="array" ref="A77">IFERROR(INDEX('Annex 2 Designated EHV charges'!$A$11:$A$13, MATCH(0, IF(ISBLANK('Annex 2 Designated EHV charges'!$A$11:$A$13),1, COUNTIF(A$4:$A76, 'Annex 2 Designated EHV charges'!$A$11:$A$13)), 0)),"")</f>
        <v/>
      </c>
      <c r="B77" s="96" t="str">
        <f>IF($A77="","",VLOOKUP($A77,'Annex 2 Designated EHV charges'!$A:$O,2,0))</f>
        <v/>
      </c>
      <c r="C77" s="97" t="str">
        <f>IF($A77="","",VLOOKUP($A77,'Annex 2 Designated EHV charges'!$A:$O,3,0))</f>
        <v/>
      </c>
      <c r="D77" s="96" t="str">
        <f>IF($A77="","",VLOOKUP($A77,'Annex 2 Designated EHV charges'!$A:$O,7,0))</f>
        <v/>
      </c>
      <c r="E77" s="101" t="str">
        <f>IFERROR(IF(VLOOKUP($A77,'Annex 2 Designated EHV charges'!$A:$P,9,FALSE)=0,"",VLOOKUP($A77,'Annex 2 Designated EHV charges'!$A:$P,9,FALSE)),"")</f>
        <v/>
      </c>
      <c r="F77" s="102" t="str">
        <f>IFERROR(IF(VLOOKUP($A77,'Annex 2 Designated EHV charges'!$A:$P,10,FALSE)=0,"",VLOOKUP($A77,'Annex 2 Designated EHV charges'!$A:$P,10,FALSE)),"")</f>
        <v/>
      </c>
      <c r="G77" s="103" t="str">
        <f>IFERROR(IF(VLOOKUP($A77,'Annex 2 Designated EHV charges'!$A:$P,11,FALSE)=0,"",VLOOKUP($A77,'Annex 2 Designated EHV charges'!$A:$P,11,FALSE)),"")</f>
        <v/>
      </c>
      <c r="H77" s="103" t="str">
        <f>IFERROR(IF(VLOOKUP($A77,'Annex 2 Designated EHV charges'!$A:$P,12,FALSE)=0,"",VLOOKUP($A77,'Annex 2 Designated EHV charges'!$A:$P,12,FALSE)),"")</f>
        <v/>
      </c>
    </row>
    <row r="78" spans="1:8" ht="12.75" customHeight="1" x14ac:dyDescent="0.25">
      <c r="A78" s="96" t="str">
        <f t="array" ref="A78">IFERROR(INDEX('Annex 2 Designated EHV charges'!$A$11:$A$13, MATCH(0, IF(ISBLANK('Annex 2 Designated EHV charges'!$A$11:$A$13),1, COUNTIF(A$4:$A77, 'Annex 2 Designated EHV charges'!$A$11:$A$13)), 0)),"")</f>
        <v/>
      </c>
      <c r="B78" s="96" t="str">
        <f>IF($A78="","",VLOOKUP($A78,'Annex 2 Designated EHV charges'!$A:$O,2,0))</f>
        <v/>
      </c>
      <c r="C78" s="97" t="str">
        <f>IF($A78="","",VLOOKUP($A78,'Annex 2 Designated EHV charges'!$A:$O,3,0))</f>
        <v/>
      </c>
      <c r="D78" s="96" t="str">
        <f>IF($A78="","",VLOOKUP($A78,'Annex 2 Designated EHV charges'!$A:$O,7,0))</f>
        <v/>
      </c>
      <c r="E78" s="101" t="str">
        <f>IFERROR(IF(VLOOKUP($A78,'Annex 2 Designated EHV charges'!$A:$P,9,FALSE)=0,"",VLOOKUP($A78,'Annex 2 Designated EHV charges'!$A:$P,9,FALSE)),"")</f>
        <v/>
      </c>
      <c r="F78" s="102" t="str">
        <f>IFERROR(IF(VLOOKUP($A78,'Annex 2 Designated EHV charges'!$A:$P,10,FALSE)=0,"",VLOOKUP($A78,'Annex 2 Designated EHV charges'!$A:$P,10,FALSE)),"")</f>
        <v/>
      </c>
      <c r="G78" s="103" t="str">
        <f>IFERROR(IF(VLOOKUP($A78,'Annex 2 Designated EHV charges'!$A:$P,11,FALSE)=0,"",VLOOKUP($A78,'Annex 2 Designated EHV charges'!$A:$P,11,FALSE)),"")</f>
        <v/>
      </c>
      <c r="H78" s="103" t="str">
        <f>IFERROR(IF(VLOOKUP($A78,'Annex 2 Designated EHV charges'!$A:$P,12,FALSE)=0,"",VLOOKUP($A78,'Annex 2 Designated EHV charges'!$A:$P,12,FALSE)),"")</f>
        <v/>
      </c>
    </row>
    <row r="79" spans="1:8" ht="12.75" customHeight="1" x14ac:dyDescent="0.25">
      <c r="A79" s="96" t="str">
        <f t="array" ref="A79">IFERROR(INDEX('Annex 2 Designated EHV charges'!$A$11:$A$13, MATCH(0, IF(ISBLANK('Annex 2 Designated EHV charges'!$A$11:$A$13),1, COUNTIF(A$4:$A78, 'Annex 2 Designated EHV charges'!$A$11:$A$13)), 0)),"")</f>
        <v/>
      </c>
      <c r="B79" s="96" t="str">
        <f>IF($A79="","",VLOOKUP($A79,'Annex 2 Designated EHV charges'!$A:$O,2,0))</f>
        <v/>
      </c>
      <c r="C79" s="97" t="str">
        <f>IF($A79="","",VLOOKUP($A79,'Annex 2 Designated EHV charges'!$A:$O,3,0))</f>
        <v/>
      </c>
      <c r="D79" s="96" t="str">
        <f>IF($A79="","",VLOOKUP($A79,'Annex 2 Designated EHV charges'!$A:$O,7,0))</f>
        <v/>
      </c>
      <c r="E79" s="101" t="str">
        <f>IFERROR(IF(VLOOKUP($A79,'Annex 2 Designated EHV charges'!$A:$P,9,FALSE)=0,"",VLOOKUP($A79,'Annex 2 Designated EHV charges'!$A:$P,9,FALSE)),"")</f>
        <v/>
      </c>
      <c r="F79" s="102" t="str">
        <f>IFERROR(IF(VLOOKUP($A79,'Annex 2 Designated EHV charges'!$A:$P,10,FALSE)=0,"",VLOOKUP($A79,'Annex 2 Designated EHV charges'!$A:$P,10,FALSE)),"")</f>
        <v/>
      </c>
      <c r="G79" s="103" t="str">
        <f>IFERROR(IF(VLOOKUP($A79,'Annex 2 Designated EHV charges'!$A:$P,11,FALSE)=0,"",VLOOKUP($A79,'Annex 2 Designated EHV charges'!$A:$P,11,FALSE)),"")</f>
        <v/>
      </c>
      <c r="H79" s="103" t="str">
        <f>IFERROR(IF(VLOOKUP($A79,'Annex 2 Designated EHV charges'!$A:$P,12,FALSE)=0,"",VLOOKUP($A79,'Annex 2 Designated EHV charges'!$A:$P,12,FALSE)),"")</f>
        <v/>
      </c>
    </row>
    <row r="80" spans="1:8" ht="12.75" customHeight="1" x14ac:dyDescent="0.25">
      <c r="A80" s="96" t="str">
        <f t="array" ref="A80">IFERROR(INDEX('Annex 2 Designated EHV charges'!$A$11:$A$13, MATCH(0, IF(ISBLANK('Annex 2 Designated EHV charges'!$A$11:$A$13),1, COUNTIF(A$4:$A79, 'Annex 2 Designated EHV charges'!$A$11:$A$13)), 0)),"")</f>
        <v/>
      </c>
      <c r="B80" s="96" t="str">
        <f>IF($A80="","",VLOOKUP($A80,'Annex 2 Designated EHV charges'!$A:$O,2,0))</f>
        <v/>
      </c>
      <c r="C80" s="97" t="str">
        <f>IF($A80="","",VLOOKUP($A80,'Annex 2 Designated EHV charges'!$A:$O,3,0))</f>
        <v/>
      </c>
      <c r="D80" s="96" t="str">
        <f>IF($A80="","",VLOOKUP($A80,'Annex 2 Designated EHV charges'!$A:$O,7,0))</f>
        <v/>
      </c>
      <c r="E80" s="101" t="str">
        <f>IFERROR(IF(VLOOKUP($A80,'Annex 2 Designated EHV charges'!$A:$P,9,FALSE)=0,"",VLOOKUP($A80,'Annex 2 Designated EHV charges'!$A:$P,9,FALSE)),"")</f>
        <v/>
      </c>
      <c r="F80" s="102" t="str">
        <f>IFERROR(IF(VLOOKUP($A80,'Annex 2 Designated EHV charges'!$A:$P,10,FALSE)=0,"",VLOOKUP($A80,'Annex 2 Designated EHV charges'!$A:$P,10,FALSE)),"")</f>
        <v/>
      </c>
      <c r="G80" s="103" t="str">
        <f>IFERROR(IF(VLOOKUP($A80,'Annex 2 Designated EHV charges'!$A:$P,11,FALSE)=0,"",VLOOKUP($A80,'Annex 2 Designated EHV charges'!$A:$P,11,FALSE)),"")</f>
        <v/>
      </c>
      <c r="H80" s="103" t="str">
        <f>IFERROR(IF(VLOOKUP($A80,'Annex 2 Designated EHV charges'!$A:$P,12,FALSE)=0,"",VLOOKUP($A80,'Annex 2 Designated EHV charges'!$A:$P,12,FALSE)),"")</f>
        <v/>
      </c>
    </row>
    <row r="81" spans="1:8" ht="12.75" customHeight="1" x14ac:dyDescent="0.25">
      <c r="A81" s="96" t="str">
        <f t="array" ref="A81">IFERROR(INDEX('Annex 2 Designated EHV charges'!$A$11:$A$13, MATCH(0, IF(ISBLANK('Annex 2 Designated EHV charges'!$A$11:$A$13),1, COUNTIF(A$4:$A80, 'Annex 2 Designated EHV charges'!$A$11:$A$13)), 0)),"")</f>
        <v/>
      </c>
      <c r="B81" s="96" t="str">
        <f>IF($A81="","",VLOOKUP($A81,'Annex 2 Designated EHV charges'!$A:$O,2,0))</f>
        <v/>
      </c>
      <c r="C81" s="97" t="str">
        <f>IF($A81="","",VLOOKUP($A81,'Annex 2 Designated EHV charges'!$A:$O,3,0))</f>
        <v/>
      </c>
      <c r="D81" s="96" t="str">
        <f>IF($A81="","",VLOOKUP($A81,'Annex 2 Designated EHV charges'!$A:$O,7,0))</f>
        <v/>
      </c>
      <c r="E81" s="101" t="str">
        <f>IFERROR(IF(VLOOKUP($A81,'Annex 2 Designated EHV charges'!$A:$P,9,FALSE)=0,"",VLOOKUP($A81,'Annex 2 Designated EHV charges'!$A:$P,9,FALSE)),"")</f>
        <v/>
      </c>
      <c r="F81" s="102" t="str">
        <f>IFERROR(IF(VLOOKUP($A81,'Annex 2 Designated EHV charges'!$A:$P,10,FALSE)=0,"",VLOOKUP($A81,'Annex 2 Designated EHV charges'!$A:$P,10,FALSE)),"")</f>
        <v/>
      </c>
      <c r="G81" s="103" t="str">
        <f>IFERROR(IF(VLOOKUP($A81,'Annex 2 Designated EHV charges'!$A:$P,11,FALSE)=0,"",VLOOKUP($A81,'Annex 2 Designated EHV charges'!$A:$P,11,FALSE)),"")</f>
        <v/>
      </c>
      <c r="H81" s="103" t="str">
        <f>IFERROR(IF(VLOOKUP($A81,'Annex 2 Designated EHV charges'!$A:$P,12,FALSE)=0,"",VLOOKUP($A81,'Annex 2 Designated EHV charges'!$A:$P,12,FALSE)),"")</f>
        <v/>
      </c>
    </row>
    <row r="82" spans="1:8" ht="12.75" customHeight="1" x14ac:dyDescent="0.25">
      <c r="A82" s="96" t="str">
        <f t="array" ref="A82">IFERROR(INDEX('Annex 2 Designated EHV charges'!$A$11:$A$13, MATCH(0, IF(ISBLANK('Annex 2 Designated EHV charges'!$A$11:$A$13),1, COUNTIF(A$4:$A81, 'Annex 2 Designated EHV charges'!$A$11:$A$13)), 0)),"")</f>
        <v/>
      </c>
      <c r="B82" s="96" t="str">
        <f>IF($A82="","",VLOOKUP($A82,'Annex 2 Designated EHV charges'!$A:$O,2,0))</f>
        <v/>
      </c>
      <c r="C82" s="97" t="str">
        <f>IF($A82="","",VLOOKUP($A82,'Annex 2 Designated EHV charges'!$A:$O,3,0))</f>
        <v/>
      </c>
      <c r="D82" s="96" t="str">
        <f>IF($A82="","",VLOOKUP($A82,'Annex 2 Designated EHV charges'!$A:$O,7,0))</f>
        <v/>
      </c>
      <c r="E82" s="101" t="str">
        <f>IFERROR(IF(VLOOKUP($A82,'Annex 2 Designated EHV charges'!$A:$P,9,FALSE)=0,"",VLOOKUP($A82,'Annex 2 Designated EHV charges'!$A:$P,9,FALSE)),"")</f>
        <v/>
      </c>
      <c r="F82" s="102" t="str">
        <f>IFERROR(IF(VLOOKUP($A82,'Annex 2 Designated EHV charges'!$A:$P,10,FALSE)=0,"",VLOOKUP($A82,'Annex 2 Designated EHV charges'!$A:$P,10,FALSE)),"")</f>
        <v/>
      </c>
      <c r="G82" s="103" t="str">
        <f>IFERROR(IF(VLOOKUP($A82,'Annex 2 Designated EHV charges'!$A:$P,11,FALSE)=0,"",VLOOKUP($A82,'Annex 2 Designated EHV charges'!$A:$P,11,FALSE)),"")</f>
        <v/>
      </c>
      <c r="H82" s="103" t="str">
        <f>IFERROR(IF(VLOOKUP($A82,'Annex 2 Designated EHV charges'!$A:$P,12,FALSE)=0,"",VLOOKUP($A82,'Annex 2 Designated EHV charges'!$A:$P,12,FALSE)),"")</f>
        <v/>
      </c>
    </row>
    <row r="83" spans="1:8" ht="12.75" customHeight="1" x14ac:dyDescent="0.25">
      <c r="A83" s="96" t="str">
        <f t="array" ref="A83">IFERROR(INDEX('Annex 2 Designated EHV charges'!$A$11:$A$13, MATCH(0, IF(ISBLANK('Annex 2 Designated EHV charges'!$A$11:$A$13),1, COUNTIF(A$4:$A82, 'Annex 2 Designated EHV charges'!$A$11:$A$13)), 0)),"")</f>
        <v/>
      </c>
      <c r="B83" s="96" t="str">
        <f>IF($A83="","",VLOOKUP($A83,'Annex 2 Designated EHV charges'!$A:$O,2,0))</f>
        <v/>
      </c>
      <c r="C83" s="97" t="str">
        <f>IF($A83="","",VLOOKUP($A83,'Annex 2 Designated EHV charges'!$A:$O,3,0))</f>
        <v/>
      </c>
      <c r="D83" s="96" t="str">
        <f>IF($A83="","",VLOOKUP($A83,'Annex 2 Designated EHV charges'!$A:$O,7,0))</f>
        <v/>
      </c>
      <c r="E83" s="101" t="str">
        <f>IFERROR(IF(VLOOKUP($A83,'Annex 2 Designated EHV charges'!$A:$P,9,FALSE)=0,"",VLOOKUP($A83,'Annex 2 Designated EHV charges'!$A:$P,9,FALSE)),"")</f>
        <v/>
      </c>
      <c r="F83" s="102" t="str">
        <f>IFERROR(IF(VLOOKUP($A83,'Annex 2 Designated EHV charges'!$A:$P,10,FALSE)=0,"",VLOOKUP($A83,'Annex 2 Designated EHV charges'!$A:$P,10,FALSE)),"")</f>
        <v/>
      </c>
      <c r="G83" s="103" t="str">
        <f>IFERROR(IF(VLOOKUP($A83,'Annex 2 Designated EHV charges'!$A:$P,11,FALSE)=0,"",VLOOKUP($A83,'Annex 2 Designated EHV charges'!$A:$P,11,FALSE)),"")</f>
        <v/>
      </c>
      <c r="H83" s="103" t="str">
        <f>IFERROR(IF(VLOOKUP($A83,'Annex 2 Designated EHV charges'!$A:$P,12,FALSE)=0,"",VLOOKUP($A83,'Annex 2 Designated EHV charges'!$A:$P,12,FALSE)),"")</f>
        <v/>
      </c>
    </row>
    <row r="84" spans="1:8" ht="12.75" customHeight="1" x14ac:dyDescent="0.25">
      <c r="A84" s="96" t="str">
        <f t="array" ref="A84">IFERROR(INDEX('Annex 2 Designated EHV charges'!$A$11:$A$13, MATCH(0, IF(ISBLANK('Annex 2 Designated EHV charges'!$A$11:$A$13),1, COUNTIF(A$4:$A83, 'Annex 2 Designated EHV charges'!$A$11:$A$13)), 0)),"")</f>
        <v/>
      </c>
      <c r="B84" s="96" t="str">
        <f>IF($A84="","",VLOOKUP($A84,'Annex 2 Designated EHV charges'!$A:$O,2,0))</f>
        <v/>
      </c>
      <c r="C84" s="97" t="str">
        <f>IF($A84="","",VLOOKUP($A84,'Annex 2 Designated EHV charges'!$A:$O,3,0))</f>
        <v/>
      </c>
      <c r="D84" s="96" t="str">
        <f>IF($A84="","",VLOOKUP($A84,'Annex 2 Designated EHV charges'!$A:$O,7,0))</f>
        <v/>
      </c>
      <c r="E84" s="101" t="str">
        <f>IFERROR(IF(VLOOKUP($A84,'Annex 2 Designated EHV charges'!$A:$P,9,FALSE)=0,"",VLOOKUP($A84,'Annex 2 Designated EHV charges'!$A:$P,9,FALSE)),"")</f>
        <v/>
      </c>
      <c r="F84" s="102" t="str">
        <f>IFERROR(IF(VLOOKUP($A84,'Annex 2 Designated EHV charges'!$A:$P,10,FALSE)=0,"",VLOOKUP($A84,'Annex 2 Designated EHV charges'!$A:$P,10,FALSE)),"")</f>
        <v/>
      </c>
      <c r="G84" s="103" t="str">
        <f>IFERROR(IF(VLOOKUP($A84,'Annex 2 Designated EHV charges'!$A:$P,11,FALSE)=0,"",VLOOKUP($A84,'Annex 2 Designated EHV charges'!$A:$P,11,FALSE)),"")</f>
        <v/>
      </c>
      <c r="H84" s="103" t="str">
        <f>IFERROR(IF(VLOOKUP($A84,'Annex 2 Designated EHV charges'!$A:$P,12,FALSE)=0,"",VLOOKUP($A84,'Annex 2 Designated EHV charges'!$A:$P,12,FALSE)),"")</f>
        <v/>
      </c>
    </row>
    <row r="85" spans="1:8" ht="12.75" customHeight="1" x14ac:dyDescent="0.25">
      <c r="A85" s="96" t="str">
        <f t="array" ref="A85">IFERROR(INDEX('Annex 2 Designated EHV charges'!$A$11:$A$13, MATCH(0, IF(ISBLANK('Annex 2 Designated EHV charges'!$A$11:$A$13),1, COUNTIF(A$4:$A84, 'Annex 2 Designated EHV charges'!$A$11:$A$13)), 0)),"")</f>
        <v/>
      </c>
      <c r="B85" s="96" t="str">
        <f>IF($A85="","",VLOOKUP($A85,'Annex 2 Designated EHV charges'!$A:$O,2,0))</f>
        <v/>
      </c>
      <c r="C85" s="97" t="str">
        <f>IF($A85="","",VLOOKUP($A85,'Annex 2 Designated EHV charges'!$A:$O,3,0))</f>
        <v/>
      </c>
      <c r="D85" s="96" t="str">
        <f>IF($A85="","",VLOOKUP($A85,'Annex 2 Designated EHV charges'!$A:$O,7,0))</f>
        <v/>
      </c>
      <c r="E85" s="101" t="str">
        <f>IFERROR(IF(VLOOKUP($A85,'Annex 2 Designated EHV charges'!$A:$P,9,FALSE)=0,"",VLOOKUP($A85,'Annex 2 Designated EHV charges'!$A:$P,9,FALSE)),"")</f>
        <v/>
      </c>
      <c r="F85" s="102" t="str">
        <f>IFERROR(IF(VLOOKUP($A85,'Annex 2 Designated EHV charges'!$A:$P,10,FALSE)=0,"",VLOOKUP($A85,'Annex 2 Designated EHV charges'!$A:$P,10,FALSE)),"")</f>
        <v/>
      </c>
      <c r="G85" s="103" t="str">
        <f>IFERROR(IF(VLOOKUP($A85,'Annex 2 Designated EHV charges'!$A:$P,11,FALSE)=0,"",VLOOKUP($A85,'Annex 2 Designated EHV charges'!$A:$P,11,FALSE)),"")</f>
        <v/>
      </c>
      <c r="H85" s="103" t="str">
        <f>IFERROR(IF(VLOOKUP($A85,'Annex 2 Designated EHV charges'!$A:$P,12,FALSE)=0,"",VLOOKUP($A85,'Annex 2 Designated EHV charges'!$A:$P,12,FALSE)),"")</f>
        <v/>
      </c>
    </row>
    <row r="86" spans="1:8" ht="12.75" customHeight="1" x14ac:dyDescent="0.25">
      <c r="A86" s="96" t="str">
        <f t="array" ref="A86">IFERROR(INDEX('Annex 2 Designated EHV charges'!$A$11:$A$13, MATCH(0, IF(ISBLANK('Annex 2 Designated EHV charges'!$A$11:$A$13),1, COUNTIF(A$4:$A85, 'Annex 2 Designated EHV charges'!$A$11:$A$13)), 0)),"")</f>
        <v/>
      </c>
      <c r="B86" s="96" t="str">
        <f>IF($A86="","",VLOOKUP($A86,'Annex 2 Designated EHV charges'!$A:$O,2,0))</f>
        <v/>
      </c>
      <c r="C86" s="97" t="str">
        <f>IF($A86="","",VLOOKUP($A86,'Annex 2 Designated EHV charges'!$A:$O,3,0))</f>
        <v/>
      </c>
      <c r="D86" s="96" t="str">
        <f>IF($A86="","",VLOOKUP($A86,'Annex 2 Designated EHV charges'!$A:$O,7,0))</f>
        <v/>
      </c>
      <c r="E86" s="101" t="str">
        <f>IFERROR(IF(VLOOKUP($A86,'Annex 2 Designated EHV charges'!$A:$P,9,FALSE)=0,"",VLOOKUP($A86,'Annex 2 Designated EHV charges'!$A:$P,9,FALSE)),"")</f>
        <v/>
      </c>
      <c r="F86" s="102" t="str">
        <f>IFERROR(IF(VLOOKUP($A86,'Annex 2 Designated EHV charges'!$A:$P,10,FALSE)=0,"",VLOOKUP($A86,'Annex 2 Designated EHV charges'!$A:$P,10,FALSE)),"")</f>
        <v/>
      </c>
      <c r="G86" s="103" t="str">
        <f>IFERROR(IF(VLOOKUP($A86,'Annex 2 Designated EHV charges'!$A:$P,11,FALSE)=0,"",VLOOKUP($A86,'Annex 2 Designated EHV charges'!$A:$P,11,FALSE)),"")</f>
        <v/>
      </c>
      <c r="H86" s="103" t="str">
        <f>IFERROR(IF(VLOOKUP($A86,'Annex 2 Designated EHV charges'!$A:$P,12,FALSE)=0,"",VLOOKUP($A86,'Annex 2 Designated EHV charges'!$A:$P,12,FALSE)),"")</f>
        <v/>
      </c>
    </row>
    <row r="87" spans="1:8" ht="12.75" customHeight="1" x14ac:dyDescent="0.25">
      <c r="A87" s="96" t="str">
        <f t="array" ref="A87">IFERROR(INDEX('Annex 2 Designated EHV charges'!$A$11:$A$13, MATCH(0, IF(ISBLANK('Annex 2 Designated EHV charges'!$A$11:$A$13),1, COUNTIF(A$4:$A86, 'Annex 2 Designated EHV charges'!$A$11:$A$13)), 0)),"")</f>
        <v/>
      </c>
      <c r="B87" s="96" t="str">
        <f>IF($A87="","",VLOOKUP($A87,'Annex 2 Designated EHV charges'!$A:$O,2,0))</f>
        <v/>
      </c>
      <c r="C87" s="97" t="str">
        <f>IF($A87="","",VLOOKUP($A87,'Annex 2 Designated EHV charges'!$A:$O,3,0))</f>
        <v/>
      </c>
      <c r="D87" s="96" t="str">
        <f>IF($A87="","",VLOOKUP($A87,'Annex 2 Designated EHV charges'!$A:$O,7,0))</f>
        <v/>
      </c>
      <c r="E87" s="101" t="str">
        <f>IFERROR(IF(VLOOKUP($A87,'Annex 2 Designated EHV charges'!$A:$P,9,FALSE)=0,"",VLOOKUP($A87,'Annex 2 Designated EHV charges'!$A:$P,9,FALSE)),"")</f>
        <v/>
      </c>
      <c r="F87" s="102" t="str">
        <f>IFERROR(IF(VLOOKUP($A87,'Annex 2 Designated EHV charges'!$A:$P,10,FALSE)=0,"",VLOOKUP($A87,'Annex 2 Designated EHV charges'!$A:$P,10,FALSE)),"")</f>
        <v/>
      </c>
      <c r="G87" s="103" t="str">
        <f>IFERROR(IF(VLOOKUP($A87,'Annex 2 Designated EHV charges'!$A:$P,11,FALSE)=0,"",VLOOKUP($A87,'Annex 2 Designated EHV charges'!$A:$P,11,FALSE)),"")</f>
        <v/>
      </c>
      <c r="H87" s="103" t="str">
        <f>IFERROR(IF(VLOOKUP($A87,'Annex 2 Designated EHV charges'!$A:$P,12,FALSE)=0,"",VLOOKUP($A87,'Annex 2 Designated EHV charges'!$A:$P,12,FALSE)),"")</f>
        <v/>
      </c>
    </row>
    <row r="88" spans="1:8" ht="12.75" customHeight="1" x14ac:dyDescent="0.25">
      <c r="A88" s="96" t="str">
        <f t="array" ref="A88">IFERROR(INDEX('Annex 2 Designated EHV charges'!$A$11:$A$13, MATCH(0, IF(ISBLANK('Annex 2 Designated EHV charges'!$A$11:$A$13),1, COUNTIF(A$4:$A87, 'Annex 2 Designated EHV charges'!$A$11:$A$13)), 0)),"")</f>
        <v/>
      </c>
      <c r="B88" s="96" t="str">
        <f>IF($A88="","",VLOOKUP($A88,'Annex 2 Designated EHV charges'!$A:$O,2,0))</f>
        <v/>
      </c>
      <c r="C88" s="97" t="str">
        <f>IF($A88="","",VLOOKUP($A88,'Annex 2 Designated EHV charges'!$A:$O,3,0))</f>
        <v/>
      </c>
      <c r="D88" s="96" t="str">
        <f>IF($A88="","",VLOOKUP($A88,'Annex 2 Designated EHV charges'!$A:$O,7,0))</f>
        <v/>
      </c>
      <c r="E88" s="101" t="str">
        <f>IFERROR(IF(VLOOKUP($A88,'Annex 2 Designated EHV charges'!$A:$P,9,FALSE)=0,"",VLOOKUP($A88,'Annex 2 Designated EHV charges'!$A:$P,9,FALSE)),"")</f>
        <v/>
      </c>
      <c r="F88" s="102" t="str">
        <f>IFERROR(IF(VLOOKUP($A88,'Annex 2 Designated EHV charges'!$A:$P,10,FALSE)=0,"",VLOOKUP($A88,'Annex 2 Designated EHV charges'!$A:$P,10,FALSE)),"")</f>
        <v/>
      </c>
      <c r="G88" s="103" t="str">
        <f>IFERROR(IF(VLOOKUP($A88,'Annex 2 Designated EHV charges'!$A:$P,11,FALSE)=0,"",VLOOKUP($A88,'Annex 2 Designated EHV charges'!$A:$P,11,FALSE)),"")</f>
        <v/>
      </c>
      <c r="H88" s="103" t="str">
        <f>IFERROR(IF(VLOOKUP($A88,'Annex 2 Designated EHV charges'!$A:$P,12,FALSE)=0,"",VLOOKUP($A88,'Annex 2 Designated EHV charges'!$A:$P,12,FALSE)),"")</f>
        <v/>
      </c>
    </row>
    <row r="89" spans="1:8" ht="12.75" customHeight="1" x14ac:dyDescent="0.25">
      <c r="A89" s="96" t="str">
        <f t="array" ref="A89">IFERROR(INDEX('Annex 2 Designated EHV charges'!$A$11:$A$13, MATCH(0, IF(ISBLANK('Annex 2 Designated EHV charges'!$A$11:$A$13),1, COUNTIF(A$4:$A88, 'Annex 2 Designated EHV charges'!$A$11:$A$13)), 0)),"")</f>
        <v/>
      </c>
      <c r="B89" s="96" t="str">
        <f>IF($A89="","",VLOOKUP($A89,'Annex 2 Designated EHV charges'!$A:$O,2,0))</f>
        <v/>
      </c>
      <c r="C89" s="97" t="str">
        <f>IF($A89="","",VLOOKUP($A89,'Annex 2 Designated EHV charges'!$A:$O,3,0))</f>
        <v/>
      </c>
      <c r="D89" s="96" t="str">
        <f>IF($A89="","",VLOOKUP($A89,'Annex 2 Designated EHV charges'!$A:$O,7,0))</f>
        <v/>
      </c>
      <c r="E89" s="101" t="str">
        <f>IFERROR(IF(VLOOKUP($A89,'Annex 2 Designated EHV charges'!$A:$P,9,FALSE)=0,"",VLOOKUP($A89,'Annex 2 Designated EHV charges'!$A:$P,9,FALSE)),"")</f>
        <v/>
      </c>
      <c r="F89" s="102" t="str">
        <f>IFERROR(IF(VLOOKUP($A89,'Annex 2 Designated EHV charges'!$A:$P,10,FALSE)=0,"",VLOOKUP($A89,'Annex 2 Designated EHV charges'!$A:$P,10,FALSE)),"")</f>
        <v/>
      </c>
      <c r="G89" s="103" t="str">
        <f>IFERROR(IF(VLOOKUP($A89,'Annex 2 Designated EHV charges'!$A:$P,11,FALSE)=0,"",VLOOKUP($A89,'Annex 2 Designated EHV charges'!$A:$P,11,FALSE)),"")</f>
        <v/>
      </c>
      <c r="H89" s="103" t="str">
        <f>IFERROR(IF(VLOOKUP($A89,'Annex 2 Designated EHV charges'!$A:$P,12,FALSE)=0,"",VLOOKUP($A89,'Annex 2 Designated EHV charges'!$A:$P,12,FALSE)),"")</f>
        <v/>
      </c>
    </row>
    <row r="90" spans="1:8" ht="12.75" customHeight="1" x14ac:dyDescent="0.25">
      <c r="A90" s="96" t="str">
        <f t="array" ref="A90">IFERROR(INDEX('Annex 2 Designated EHV charges'!$A$11:$A$13, MATCH(0, IF(ISBLANK('Annex 2 Designated EHV charges'!$A$11:$A$13),1, COUNTIF(A$4:$A89, 'Annex 2 Designated EHV charges'!$A$11:$A$13)), 0)),"")</f>
        <v/>
      </c>
      <c r="B90" s="96" t="str">
        <f>IF($A90="","",VLOOKUP($A90,'Annex 2 Designated EHV charges'!$A:$O,2,0))</f>
        <v/>
      </c>
      <c r="C90" s="97" t="str">
        <f>IF($A90="","",VLOOKUP($A90,'Annex 2 Designated EHV charges'!$A:$O,3,0))</f>
        <v/>
      </c>
      <c r="D90" s="96" t="str">
        <f>IF($A90="","",VLOOKUP($A90,'Annex 2 Designated EHV charges'!$A:$O,7,0))</f>
        <v/>
      </c>
      <c r="E90" s="101" t="str">
        <f>IFERROR(IF(VLOOKUP($A90,'Annex 2 Designated EHV charges'!$A:$P,9,FALSE)=0,"",VLOOKUP($A90,'Annex 2 Designated EHV charges'!$A:$P,9,FALSE)),"")</f>
        <v/>
      </c>
      <c r="F90" s="102" t="str">
        <f>IFERROR(IF(VLOOKUP($A90,'Annex 2 Designated EHV charges'!$A:$P,10,FALSE)=0,"",VLOOKUP($A90,'Annex 2 Designated EHV charges'!$A:$P,10,FALSE)),"")</f>
        <v/>
      </c>
      <c r="G90" s="103" t="str">
        <f>IFERROR(IF(VLOOKUP($A90,'Annex 2 Designated EHV charges'!$A:$P,11,FALSE)=0,"",VLOOKUP($A90,'Annex 2 Designated EHV charges'!$A:$P,11,FALSE)),"")</f>
        <v/>
      </c>
      <c r="H90" s="103" t="str">
        <f>IFERROR(IF(VLOOKUP($A90,'Annex 2 Designated EHV charges'!$A:$P,12,FALSE)=0,"",VLOOKUP($A90,'Annex 2 Designated EHV charges'!$A:$P,12,FALSE)),"")</f>
        <v/>
      </c>
    </row>
    <row r="91" spans="1:8" ht="12.75" customHeight="1" x14ac:dyDescent="0.25">
      <c r="A91" s="96" t="str">
        <f t="array" ref="A91">IFERROR(INDEX('Annex 2 Designated EHV charges'!$A$11:$A$13, MATCH(0, IF(ISBLANK('Annex 2 Designated EHV charges'!$A$11:$A$13),1, COUNTIF(A$4:$A90, 'Annex 2 Designated EHV charges'!$A$11:$A$13)), 0)),"")</f>
        <v/>
      </c>
      <c r="B91" s="96" t="str">
        <f>IF($A91="","",VLOOKUP($A91,'Annex 2 Designated EHV charges'!$A:$O,2,0))</f>
        <v/>
      </c>
      <c r="C91" s="97" t="str">
        <f>IF($A91="","",VLOOKUP($A91,'Annex 2 Designated EHV charges'!$A:$O,3,0))</f>
        <v/>
      </c>
      <c r="D91" s="96" t="str">
        <f>IF($A91="","",VLOOKUP($A91,'Annex 2 Designated EHV charges'!$A:$O,7,0))</f>
        <v/>
      </c>
      <c r="E91" s="101" t="str">
        <f>IFERROR(IF(VLOOKUP($A91,'Annex 2 Designated EHV charges'!$A:$P,9,FALSE)=0,"",VLOOKUP($A91,'Annex 2 Designated EHV charges'!$A:$P,9,FALSE)),"")</f>
        <v/>
      </c>
      <c r="F91" s="102" t="str">
        <f>IFERROR(IF(VLOOKUP($A91,'Annex 2 Designated EHV charges'!$A:$P,10,FALSE)=0,"",VLOOKUP($A91,'Annex 2 Designated EHV charges'!$A:$P,10,FALSE)),"")</f>
        <v/>
      </c>
      <c r="G91" s="103" t="str">
        <f>IFERROR(IF(VLOOKUP($A91,'Annex 2 Designated EHV charges'!$A:$P,11,FALSE)=0,"",VLOOKUP($A91,'Annex 2 Designated EHV charges'!$A:$P,11,FALSE)),"")</f>
        <v/>
      </c>
      <c r="H91" s="103" t="str">
        <f>IFERROR(IF(VLOOKUP($A91,'Annex 2 Designated EHV charges'!$A:$P,12,FALSE)=0,"",VLOOKUP($A91,'Annex 2 Designated EHV charges'!$A:$P,12,FALSE)),"")</f>
        <v/>
      </c>
    </row>
    <row r="92" spans="1:8" ht="12.75" customHeight="1" x14ac:dyDescent="0.25">
      <c r="A92" s="96" t="str">
        <f t="array" ref="A92">IFERROR(INDEX('Annex 2 Designated EHV charges'!$A$11:$A$13, MATCH(0, IF(ISBLANK('Annex 2 Designated EHV charges'!$A$11:$A$13),1, COUNTIF(A$4:$A91, 'Annex 2 Designated EHV charges'!$A$11:$A$13)), 0)),"")</f>
        <v/>
      </c>
      <c r="B92" s="96" t="str">
        <f>IF($A92="","",VLOOKUP($A92,'Annex 2 Designated EHV charges'!$A:$O,2,0))</f>
        <v/>
      </c>
      <c r="C92" s="97" t="str">
        <f>IF($A92="","",VLOOKUP($A92,'Annex 2 Designated EHV charges'!$A:$O,3,0))</f>
        <v/>
      </c>
      <c r="D92" s="96" t="str">
        <f>IF($A92="","",VLOOKUP($A92,'Annex 2 Designated EHV charges'!$A:$O,7,0))</f>
        <v/>
      </c>
      <c r="E92" s="101" t="str">
        <f>IFERROR(IF(VLOOKUP($A92,'Annex 2 Designated EHV charges'!$A:$P,9,FALSE)=0,"",VLOOKUP($A92,'Annex 2 Designated EHV charges'!$A:$P,9,FALSE)),"")</f>
        <v/>
      </c>
      <c r="F92" s="102" t="str">
        <f>IFERROR(IF(VLOOKUP($A92,'Annex 2 Designated EHV charges'!$A:$P,10,FALSE)=0,"",VLOOKUP($A92,'Annex 2 Designated EHV charges'!$A:$P,10,FALSE)),"")</f>
        <v/>
      </c>
      <c r="G92" s="103" t="str">
        <f>IFERROR(IF(VLOOKUP($A92,'Annex 2 Designated EHV charges'!$A:$P,11,FALSE)=0,"",VLOOKUP($A92,'Annex 2 Designated EHV charges'!$A:$P,11,FALSE)),"")</f>
        <v/>
      </c>
      <c r="H92" s="103" t="str">
        <f>IFERROR(IF(VLOOKUP($A92,'Annex 2 Designated EHV charges'!$A:$P,12,FALSE)=0,"",VLOOKUP($A92,'Annex 2 Designated EHV charges'!$A:$P,12,FALSE)),"")</f>
        <v/>
      </c>
    </row>
    <row r="93" spans="1:8" ht="12.75" customHeight="1" x14ac:dyDescent="0.25">
      <c r="A93" s="96" t="str">
        <f t="array" ref="A93">IFERROR(INDEX('Annex 2 Designated EHV charges'!$A$11:$A$13, MATCH(0, IF(ISBLANK('Annex 2 Designated EHV charges'!$A$11:$A$13),1, COUNTIF(A$4:$A92, 'Annex 2 Designated EHV charges'!$A$11:$A$13)), 0)),"")</f>
        <v/>
      </c>
      <c r="B93" s="96" t="str">
        <f>IF($A93="","",VLOOKUP($A93,'Annex 2 Designated EHV charges'!$A:$O,2,0))</f>
        <v/>
      </c>
      <c r="C93" s="97" t="str">
        <f>IF($A93="","",VLOOKUP($A93,'Annex 2 Designated EHV charges'!$A:$O,3,0))</f>
        <v/>
      </c>
      <c r="D93" s="96" t="str">
        <f>IF($A93="","",VLOOKUP($A93,'Annex 2 Designated EHV charges'!$A:$O,7,0))</f>
        <v/>
      </c>
      <c r="E93" s="101" t="str">
        <f>IFERROR(IF(VLOOKUP($A93,'Annex 2 Designated EHV charges'!$A:$P,9,FALSE)=0,"",VLOOKUP($A93,'Annex 2 Designated EHV charges'!$A:$P,9,FALSE)),"")</f>
        <v/>
      </c>
      <c r="F93" s="102" t="str">
        <f>IFERROR(IF(VLOOKUP($A93,'Annex 2 Designated EHV charges'!$A:$P,10,FALSE)=0,"",VLOOKUP($A93,'Annex 2 Designated EHV charges'!$A:$P,10,FALSE)),"")</f>
        <v/>
      </c>
      <c r="G93" s="103" t="str">
        <f>IFERROR(IF(VLOOKUP($A93,'Annex 2 Designated EHV charges'!$A:$P,11,FALSE)=0,"",VLOOKUP($A93,'Annex 2 Designated EHV charges'!$A:$P,11,FALSE)),"")</f>
        <v/>
      </c>
      <c r="H93" s="103" t="str">
        <f>IFERROR(IF(VLOOKUP($A93,'Annex 2 Designated EHV charges'!$A:$P,12,FALSE)=0,"",VLOOKUP($A93,'Annex 2 Designated EHV charges'!$A:$P,12,FALSE)),"")</f>
        <v/>
      </c>
    </row>
    <row r="94" spans="1:8" ht="12.75" customHeight="1" x14ac:dyDescent="0.25">
      <c r="A94" s="96" t="str">
        <f t="array" ref="A94">IFERROR(INDEX('Annex 2 Designated EHV charges'!$A$11:$A$13, MATCH(0, IF(ISBLANK('Annex 2 Designated EHV charges'!$A$11:$A$13),1, COUNTIF(A$4:$A93, 'Annex 2 Designated EHV charges'!$A$11:$A$13)), 0)),"")</f>
        <v/>
      </c>
      <c r="B94" s="96" t="str">
        <f>IF($A94="","",VLOOKUP($A94,'Annex 2 Designated EHV charges'!$A:$O,2,0))</f>
        <v/>
      </c>
      <c r="C94" s="97" t="str">
        <f>IF($A94="","",VLOOKUP($A94,'Annex 2 Designated EHV charges'!$A:$O,3,0))</f>
        <v/>
      </c>
      <c r="D94" s="96" t="str">
        <f>IF($A94="","",VLOOKUP($A94,'Annex 2 Designated EHV charges'!$A:$O,7,0))</f>
        <v/>
      </c>
      <c r="E94" s="101" t="str">
        <f>IFERROR(IF(VLOOKUP($A94,'Annex 2 Designated EHV charges'!$A:$P,9,FALSE)=0,"",VLOOKUP($A94,'Annex 2 Designated EHV charges'!$A:$P,9,FALSE)),"")</f>
        <v/>
      </c>
      <c r="F94" s="102" t="str">
        <f>IFERROR(IF(VLOOKUP($A94,'Annex 2 Designated EHV charges'!$A:$P,10,FALSE)=0,"",VLOOKUP($A94,'Annex 2 Designated EHV charges'!$A:$P,10,FALSE)),"")</f>
        <v/>
      </c>
      <c r="G94" s="103" t="str">
        <f>IFERROR(IF(VLOOKUP($A94,'Annex 2 Designated EHV charges'!$A:$P,11,FALSE)=0,"",VLOOKUP($A94,'Annex 2 Designated EHV charges'!$A:$P,11,FALSE)),"")</f>
        <v/>
      </c>
      <c r="H94" s="103" t="str">
        <f>IFERROR(IF(VLOOKUP($A94,'Annex 2 Designated EHV charges'!$A:$P,12,FALSE)=0,"",VLOOKUP($A94,'Annex 2 Designated EHV charges'!$A:$P,12,FALSE)),"")</f>
        <v/>
      </c>
    </row>
    <row r="95" spans="1:8" ht="12.75" customHeight="1" x14ac:dyDescent="0.25">
      <c r="A95" s="96" t="str">
        <f t="array" ref="A95">IFERROR(INDEX('Annex 2 Designated EHV charges'!$A$11:$A$13, MATCH(0, IF(ISBLANK('Annex 2 Designated EHV charges'!$A$11:$A$13),1, COUNTIF(A$4:$A94, 'Annex 2 Designated EHV charges'!$A$11:$A$13)), 0)),"")</f>
        <v/>
      </c>
      <c r="B95" s="96" t="str">
        <f>IF($A95="","",VLOOKUP($A95,'Annex 2 Designated EHV charges'!$A:$O,2,0))</f>
        <v/>
      </c>
      <c r="C95" s="97" t="str">
        <f>IF($A95="","",VLOOKUP($A95,'Annex 2 Designated EHV charges'!$A:$O,3,0))</f>
        <v/>
      </c>
      <c r="D95" s="96" t="str">
        <f>IF($A95="","",VLOOKUP($A95,'Annex 2 Designated EHV charges'!$A:$O,7,0))</f>
        <v/>
      </c>
      <c r="E95" s="101" t="str">
        <f>IFERROR(IF(VLOOKUP($A95,'Annex 2 Designated EHV charges'!$A:$P,9,FALSE)=0,"",VLOOKUP($A95,'Annex 2 Designated EHV charges'!$A:$P,9,FALSE)),"")</f>
        <v/>
      </c>
      <c r="F95" s="102" t="str">
        <f>IFERROR(IF(VLOOKUP($A95,'Annex 2 Designated EHV charges'!$A:$P,10,FALSE)=0,"",VLOOKUP($A95,'Annex 2 Designated EHV charges'!$A:$P,10,FALSE)),"")</f>
        <v/>
      </c>
      <c r="G95" s="103" t="str">
        <f>IFERROR(IF(VLOOKUP($A95,'Annex 2 Designated EHV charges'!$A:$P,11,FALSE)=0,"",VLOOKUP($A95,'Annex 2 Designated EHV charges'!$A:$P,11,FALSE)),"")</f>
        <v/>
      </c>
      <c r="H95" s="103" t="str">
        <f>IFERROR(IF(VLOOKUP($A95,'Annex 2 Designated EHV charges'!$A:$P,12,FALSE)=0,"",VLOOKUP($A95,'Annex 2 Designated EHV charges'!$A:$P,12,FALSE)),"")</f>
        <v/>
      </c>
    </row>
    <row r="96" spans="1:8" ht="12.75" customHeight="1" x14ac:dyDescent="0.25">
      <c r="A96" s="96" t="str">
        <f t="array" ref="A96">IFERROR(INDEX('Annex 2 Designated EHV charges'!$A$11:$A$13, MATCH(0, IF(ISBLANK('Annex 2 Designated EHV charges'!$A$11:$A$13),1, COUNTIF(A$4:$A95, 'Annex 2 Designated EHV charges'!$A$11:$A$13)), 0)),"")</f>
        <v/>
      </c>
      <c r="B96" s="96" t="str">
        <f>IF($A96="","",VLOOKUP($A96,'Annex 2 Designated EHV charges'!$A:$O,2,0))</f>
        <v/>
      </c>
      <c r="C96" s="97" t="str">
        <f>IF($A96="","",VLOOKUP($A96,'Annex 2 Designated EHV charges'!$A:$O,3,0))</f>
        <v/>
      </c>
      <c r="D96" s="96" t="str">
        <f>IF($A96="","",VLOOKUP($A96,'Annex 2 Designated EHV charges'!$A:$O,7,0))</f>
        <v/>
      </c>
      <c r="E96" s="101" t="str">
        <f>IFERROR(IF(VLOOKUP($A96,'Annex 2 Designated EHV charges'!$A:$P,9,FALSE)=0,"",VLOOKUP($A96,'Annex 2 Designated EHV charges'!$A:$P,9,FALSE)),"")</f>
        <v/>
      </c>
      <c r="F96" s="102" t="str">
        <f>IFERROR(IF(VLOOKUP($A96,'Annex 2 Designated EHV charges'!$A:$P,10,FALSE)=0,"",VLOOKUP($A96,'Annex 2 Designated EHV charges'!$A:$P,10,FALSE)),"")</f>
        <v/>
      </c>
      <c r="G96" s="103" t="str">
        <f>IFERROR(IF(VLOOKUP($A96,'Annex 2 Designated EHV charges'!$A:$P,11,FALSE)=0,"",VLOOKUP($A96,'Annex 2 Designated EHV charges'!$A:$P,11,FALSE)),"")</f>
        <v/>
      </c>
      <c r="H96" s="103" t="str">
        <f>IFERROR(IF(VLOOKUP($A96,'Annex 2 Designated EHV charges'!$A:$P,12,FALSE)=0,"",VLOOKUP($A96,'Annex 2 Designated EHV charges'!$A:$P,12,FALSE)),"")</f>
        <v/>
      </c>
    </row>
    <row r="97" spans="1:8" ht="12.75" customHeight="1" x14ac:dyDescent="0.25">
      <c r="A97" s="96" t="str">
        <f t="array" ref="A97">IFERROR(INDEX('Annex 2 Designated EHV charges'!$A$11:$A$13, MATCH(0, IF(ISBLANK('Annex 2 Designated EHV charges'!$A$11:$A$13),1, COUNTIF(A$4:$A96, 'Annex 2 Designated EHV charges'!$A$11:$A$13)), 0)),"")</f>
        <v/>
      </c>
      <c r="B97" s="96" t="str">
        <f>IF($A97="","",VLOOKUP($A97,'Annex 2 Designated EHV charges'!$A:$O,2,0))</f>
        <v/>
      </c>
      <c r="C97" s="97" t="str">
        <f>IF($A97="","",VLOOKUP($A97,'Annex 2 Designated EHV charges'!$A:$O,3,0))</f>
        <v/>
      </c>
      <c r="D97" s="96" t="str">
        <f>IF($A97="","",VLOOKUP($A97,'Annex 2 Designated EHV charges'!$A:$O,7,0))</f>
        <v/>
      </c>
      <c r="E97" s="101" t="str">
        <f>IFERROR(IF(VLOOKUP($A97,'Annex 2 Designated EHV charges'!$A:$P,9,FALSE)=0,"",VLOOKUP($A97,'Annex 2 Designated EHV charges'!$A:$P,9,FALSE)),"")</f>
        <v/>
      </c>
      <c r="F97" s="102" t="str">
        <f>IFERROR(IF(VLOOKUP($A97,'Annex 2 Designated EHV charges'!$A:$P,10,FALSE)=0,"",VLOOKUP($A97,'Annex 2 Designated EHV charges'!$A:$P,10,FALSE)),"")</f>
        <v/>
      </c>
      <c r="G97" s="103" t="str">
        <f>IFERROR(IF(VLOOKUP($A97,'Annex 2 Designated EHV charges'!$A:$P,11,FALSE)=0,"",VLOOKUP($A97,'Annex 2 Designated EHV charges'!$A:$P,11,FALSE)),"")</f>
        <v/>
      </c>
      <c r="H97" s="103" t="str">
        <f>IFERROR(IF(VLOOKUP($A97,'Annex 2 Designated EHV charges'!$A:$P,12,FALSE)=0,"",VLOOKUP($A97,'Annex 2 Designated EHV charges'!$A:$P,12,FALSE)),"")</f>
        <v/>
      </c>
    </row>
    <row r="98" spans="1:8" ht="12.75" customHeight="1" x14ac:dyDescent="0.25">
      <c r="A98" s="96" t="str">
        <f t="array" ref="A98">IFERROR(INDEX('Annex 2 Designated EHV charges'!$A$11:$A$13, MATCH(0, IF(ISBLANK('Annex 2 Designated EHV charges'!$A$11:$A$13),1, COUNTIF(A$4:$A97, 'Annex 2 Designated EHV charges'!$A$11:$A$13)), 0)),"")</f>
        <v/>
      </c>
      <c r="B98" s="96" t="str">
        <f>IF($A98="","",VLOOKUP($A98,'Annex 2 Designated EHV charges'!$A:$O,2,0))</f>
        <v/>
      </c>
      <c r="C98" s="97" t="str">
        <f>IF($A98="","",VLOOKUP($A98,'Annex 2 Designated EHV charges'!$A:$O,3,0))</f>
        <v/>
      </c>
      <c r="D98" s="96" t="str">
        <f>IF($A98="","",VLOOKUP($A98,'Annex 2 Designated EHV charges'!$A:$O,7,0))</f>
        <v/>
      </c>
      <c r="E98" s="101" t="str">
        <f>IFERROR(IF(VLOOKUP($A98,'Annex 2 Designated EHV charges'!$A:$P,9,FALSE)=0,"",VLOOKUP($A98,'Annex 2 Designated EHV charges'!$A:$P,9,FALSE)),"")</f>
        <v/>
      </c>
      <c r="F98" s="102" t="str">
        <f>IFERROR(IF(VLOOKUP($A98,'Annex 2 Designated EHV charges'!$A:$P,10,FALSE)=0,"",VLOOKUP($A98,'Annex 2 Designated EHV charges'!$A:$P,10,FALSE)),"")</f>
        <v/>
      </c>
      <c r="G98" s="103" t="str">
        <f>IFERROR(IF(VLOOKUP($A98,'Annex 2 Designated EHV charges'!$A:$P,11,FALSE)=0,"",VLOOKUP($A98,'Annex 2 Designated EHV charges'!$A:$P,11,FALSE)),"")</f>
        <v/>
      </c>
      <c r="H98" s="103" t="str">
        <f>IFERROR(IF(VLOOKUP($A98,'Annex 2 Designated EHV charges'!$A:$P,12,FALSE)=0,"",VLOOKUP($A98,'Annex 2 Designated EHV charges'!$A:$P,12,FALSE)),"")</f>
        <v/>
      </c>
    </row>
    <row r="99" spans="1:8" ht="12.75" customHeight="1" x14ac:dyDescent="0.25">
      <c r="A99" s="96" t="str">
        <f t="array" ref="A99">IFERROR(INDEX('Annex 2 Designated EHV charges'!$A$11:$A$13, MATCH(0, IF(ISBLANK('Annex 2 Designated EHV charges'!$A$11:$A$13),1, COUNTIF(A$4:$A98, 'Annex 2 Designated EHV charges'!$A$11:$A$13)), 0)),"")</f>
        <v/>
      </c>
      <c r="B99" s="96" t="str">
        <f>IF($A99="","",VLOOKUP($A99,'Annex 2 Designated EHV charges'!$A:$O,2,0))</f>
        <v/>
      </c>
      <c r="C99" s="97" t="str">
        <f>IF($A99="","",VLOOKUP($A99,'Annex 2 Designated EHV charges'!$A:$O,3,0))</f>
        <v/>
      </c>
      <c r="D99" s="96" t="str">
        <f>IF($A99="","",VLOOKUP($A99,'Annex 2 Designated EHV charges'!$A:$O,7,0))</f>
        <v/>
      </c>
      <c r="E99" s="101" t="str">
        <f>IFERROR(IF(VLOOKUP($A99,'Annex 2 Designated EHV charges'!$A:$P,9,FALSE)=0,"",VLOOKUP($A99,'Annex 2 Designated EHV charges'!$A:$P,9,FALSE)),"")</f>
        <v/>
      </c>
      <c r="F99" s="102" t="str">
        <f>IFERROR(IF(VLOOKUP($A99,'Annex 2 Designated EHV charges'!$A:$P,10,FALSE)=0,"",VLOOKUP($A99,'Annex 2 Designated EHV charges'!$A:$P,10,FALSE)),"")</f>
        <v/>
      </c>
      <c r="G99" s="103" t="str">
        <f>IFERROR(IF(VLOOKUP($A99,'Annex 2 Designated EHV charges'!$A:$P,11,FALSE)=0,"",VLOOKUP($A99,'Annex 2 Designated EHV charges'!$A:$P,11,FALSE)),"")</f>
        <v/>
      </c>
      <c r="H99" s="103" t="str">
        <f>IFERROR(IF(VLOOKUP($A99,'Annex 2 Designated EHV charges'!$A:$P,12,FALSE)=0,"",VLOOKUP($A99,'Annex 2 Designated EHV charges'!$A:$P,12,FALSE)),"")</f>
        <v/>
      </c>
    </row>
    <row r="100" spans="1:8" ht="12.75" customHeight="1" x14ac:dyDescent="0.25">
      <c r="A100" s="96" t="str">
        <f t="array" ref="A100">IFERROR(INDEX('Annex 2 Designated EHV charges'!$A$11:$A$13, MATCH(0, IF(ISBLANK('Annex 2 Designated EHV charges'!$A$11:$A$13),1, COUNTIF(A$4:$A99, 'Annex 2 Designated EHV charges'!$A$11:$A$13)), 0)),"")</f>
        <v/>
      </c>
      <c r="B100" s="96" t="str">
        <f>IF($A100="","",VLOOKUP($A100,'Annex 2 Designated EHV charges'!$A:$O,2,0))</f>
        <v/>
      </c>
      <c r="C100" s="97" t="str">
        <f>IF($A100="","",VLOOKUP($A100,'Annex 2 Designated EHV charges'!$A:$O,3,0))</f>
        <v/>
      </c>
      <c r="D100" s="96" t="str">
        <f>IF($A100="","",VLOOKUP($A100,'Annex 2 Designated EHV charges'!$A:$O,7,0))</f>
        <v/>
      </c>
      <c r="E100" s="101" t="str">
        <f>IFERROR(IF(VLOOKUP($A100,'Annex 2 Designated EHV charges'!$A:$P,9,FALSE)=0,"",VLOOKUP($A100,'Annex 2 Designated EHV charges'!$A:$P,9,FALSE)),"")</f>
        <v/>
      </c>
      <c r="F100" s="102" t="str">
        <f>IFERROR(IF(VLOOKUP($A100,'Annex 2 Designated EHV charges'!$A:$P,10,FALSE)=0,"",VLOOKUP($A100,'Annex 2 Designated EHV charges'!$A:$P,10,FALSE)),"")</f>
        <v/>
      </c>
      <c r="G100" s="103" t="str">
        <f>IFERROR(IF(VLOOKUP($A100,'Annex 2 Designated EHV charges'!$A:$P,11,FALSE)=0,"",VLOOKUP($A100,'Annex 2 Designated EHV charges'!$A:$P,11,FALSE)),"")</f>
        <v/>
      </c>
      <c r="H100" s="103" t="str">
        <f>IFERROR(IF(VLOOKUP($A100,'Annex 2 Designated EHV charges'!$A:$P,12,FALSE)=0,"",VLOOKUP($A100,'Annex 2 Designated EHV charges'!$A:$P,12,FALSE)),"")</f>
        <v/>
      </c>
    </row>
    <row r="101" spans="1:8" ht="12.75" customHeight="1" x14ac:dyDescent="0.25">
      <c r="A101" s="96" t="str">
        <f t="array" ref="A101">IFERROR(INDEX('Annex 2 Designated EHV charges'!$A$11:$A$13, MATCH(0, IF(ISBLANK('Annex 2 Designated EHV charges'!$A$11:$A$13),1, COUNTIF(A$4:$A100, 'Annex 2 Designated EHV charges'!$A$11:$A$13)), 0)),"")</f>
        <v/>
      </c>
      <c r="B101" s="96" t="str">
        <f>IF($A101="","",VLOOKUP($A101,'Annex 2 Designated EHV charges'!$A:$O,2,0))</f>
        <v/>
      </c>
      <c r="C101" s="97" t="str">
        <f>IF($A101="","",VLOOKUP($A101,'Annex 2 Designated EHV charges'!$A:$O,3,0))</f>
        <v/>
      </c>
      <c r="D101" s="96" t="str">
        <f>IF($A101="","",VLOOKUP($A101,'Annex 2 Designated EHV charges'!$A:$O,7,0))</f>
        <v/>
      </c>
      <c r="E101" s="101" t="str">
        <f>IFERROR(IF(VLOOKUP($A101,'Annex 2 Designated EHV charges'!$A:$P,9,FALSE)=0,"",VLOOKUP($A101,'Annex 2 Designated EHV charges'!$A:$P,9,FALSE)),"")</f>
        <v/>
      </c>
      <c r="F101" s="102" t="str">
        <f>IFERROR(IF(VLOOKUP($A101,'Annex 2 Designated EHV charges'!$A:$P,10,FALSE)=0,"",VLOOKUP($A101,'Annex 2 Designated EHV charges'!$A:$P,10,FALSE)),"")</f>
        <v/>
      </c>
      <c r="G101" s="103" t="str">
        <f>IFERROR(IF(VLOOKUP($A101,'Annex 2 Designated EHV charges'!$A:$P,11,FALSE)=0,"",VLOOKUP($A101,'Annex 2 Designated EHV charges'!$A:$P,11,FALSE)),"")</f>
        <v/>
      </c>
      <c r="H101" s="103" t="str">
        <f>IFERROR(IF(VLOOKUP($A101,'Annex 2 Designated EHV charges'!$A:$P,12,FALSE)=0,"",VLOOKUP($A101,'Annex 2 Designated EHV charges'!$A:$P,12,FALSE)),"")</f>
        <v/>
      </c>
    </row>
    <row r="102" spans="1:8" ht="12.75" customHeight="1" x14ac:dyDescent="0.25">
      <c r="A102" s="96" t="str">
        <f t="array" ref="A102">IFERROR(INDEX('Annex 2 Designated EHV charges'!$A$11:$A$13, MATCH(0, IF(ISBLANK('Annex 2 Designated EHV charges'!$A$11:$A$13),1, COUNTIF(A$4:$A101, 'Annex 2 Designated EHV charges'!$A$11:$A$13)), 0)),"")</f>
        <v/>
      </c>
      <c r="B102" s="96" t="str">
        <f>IF($A102="","",VLOOKUP($A102,'Annex 2 Designated EHV charges'!$A:$O,2,0))</f>
        <v/>
      </c>
      <c r="C102" s="97" t="str">
        <f>IF($A102="","",VLOOKUP($A102,'Annex 2 Designated EHV charges'!$A:$O,3,0))</f>
        <v/>
      </c>
      <c r="D102" s="96" t="str">
        <f>IF($A102="","",VLOOKUP($A102,'Annex 2 Designated EHV charges'!$A:$O,7,0))</f>
        <v/>
      </c>
      <c r="E102" s="101" t="str">
        <f>IFERROR(IF(VLOOKUP($A102,'Annex 2 Designated EHV charges'!$A:$P,9,FALSE)=0,"",VLOOKUP($A102,'Annex 2 Designated EHV charges'!$A:$P,9,FALSE)),"")</f>
        <v/>
      </c>
      <c r="F102" s="102" t="str">
        <f>IFERROR(IF(VLOOKUP($A102,'Annex 2 Designated EHV charges'!$A:$P,10,FALSE)=0,"",VLOOKUP($A102,'Annex 2 Designated EHV charges'!$A:$P,10,FALSE)),"")</f>
        <v/>
      </c>
      <c r="G102" s="103" t="str">
        <f>IFERROR(IF(VLOOKUP($A102,'Annex 2 Designated EHV charges'!$A:$P,11,FALSE)=0,"",VLOOKUP($A102,'Annex 2 Designated EHV charges'!$A:$P,11,FALSE)),"")</f>
        <v/>
      </c>
      <c r="H102" s="103" t="str">
        <f>IFERROR(IF(VLOOKUP($A102,'Annex 2 Designated EHV charges'!$A:$P,12,FALSE)=0,"",VLOOKUP($A102,'Annex 2 Designated EHV charges'!$A:$P,12,FALSE)),"")</f>
        <v/>
      </c>
    </row>
    <row r="103" spans="1:8" ht="12.75" customHeight="1" x14ac:dyDescent="0.25">
      <c r="A103" s="96" t="str">
        <f t="array" ref="A103">IFERROR(INDEX('Annex 2 Designated EHV charges'!$A$11:$A$13, MATCH(0, IF(ISBLANK('Annex 2 Designated EHV charges'!$A$11:$A$13),1, COUNTIF(A$4:$A102, 'Annex 2 Designated EHV charges'!$A$11:$A$13)), 0)),"")</f>
        <v/>
      </c>
      <c r="B103" s="96" t="str">
        <f>IF($A103="","",VLOOKUP($A103,'Annex 2 Designated EHV charges'!$A:$O,2,0))</f>
        <v/>
      </c>
      <c r="C103" s="97" t="str">
        <f>IF($A103="","",VLOOKUP($A103,'Annex 2 Designated EHV charges'!$A:$O,3,0))</f>
        <v/>
      </c>
      <c r="D103" s="96" t="str">
        <f>IF($A103="","",VLOOKUP($A103,'Annex 2 Designated EHV charges'!$A:$O,7,0))</f>
        <v/>
      </c>
      <c r="E103" s="101" t="str">
        <f>IFERROR(IF(VLOOKUP($A103,'Annex 2 Designated EHV charges'!$A:$P,9,FALSE)=0,"",VLOOKUP($A103,'Annex 2 Designated EHV charges'!$A:$P,9,FALSE)),"")</f>
        <v/>
      </c>
      <c r="F103" s="102" t="str">
        <f>IFERROR(IF(VLOOKUP($A103,'Annex 2 Designated EHV charges'!$A:$P,10,FALSE)=0,"",VLOOKUP($A103,'Annex 2 Designated EHV charges'!$A:$P,10,FALSE)),"")</f>
        <v/>
      </c>
      <c r="G103" s="103" t="str">
        <f>IFERROR(IF(VLOOKUP($A103,'Annex 2 Designated EHV charges'!$A:$P,11,FALSE)=0,"",VLOOKUP($A103,'Annex 2 Designated EHV charges'!$A:$P,11,FALSE)),"")</f>
        <v/>
      </c>
      <c r="H103" s="103" t="str">
        <f>IFERROR(IF(VLOOKUP($A103,'Annex 2 Designated EHV charges'!$A:$P,12,FALSE)=0,"",VLOOKUP($A103,'Annex 2 Designated EHV charges'!$A:$P,12,FALSE)),"")</f>
        <v/>
      </c>
    </row>
    <row r="104" spans="1:8" ht="12.75" customHeight="1" x14ac:dyDescent="0.25">
      <c r="A104" s="96" t="str">
        <f t="array" ref="A104">IFERROR(INDEX('Annex 2 Designated EHV charges'!$A$11:$A$13, MATCH(0, IF(ISBLANK('Annex 2 Designated EHV charges'!$A$11:$A$13),1, COUNTIF(A$4:$A103, 'Annex 2 Designated EHV charges'!$A$11:$A$13)), 0)),"")</f>
        <v/>
      </c>
      <c r="B104" s="96" t="str">
        <f>IF($A104="","",VLOOKUP($A104,'Annex 2 Designated EHV charges'!$A:$O,2,0))</f>
        <v/>
      </c>
      <c r="C104" s="97" t="str">
        <f>IF($A104="","",VLOOKUP($A104,'Annex 2 Designated EHV charges'!$A:$O,3,0))</f>
        <v/>
      </c>
      <c r="D104" s="96" t="str">
        <f>IF($A104="","",VLOOKUP($A104,'Annex 2 Designated EHV charges'!$A:$O,7,0))</f>
        <v/>
      </c>
      <c r="E104" s="101" t="str">
        <f>IFERROR(IF(VLOOKUP($A104,'Annex 2 Designated EHV charges'!$A:$P,9,FALSE)=0,"",VLOOKUP($A104,'Annex 2 Designated EHV charges'!$A:$P,9,FALSE)),"")</f>
        <v/>
      </c>
      <c r="F104" s="102" t="str">
        <f>IFERROR(IF(VLOOKUP($A104,'Annex 2 Designated EHV charges'!$A:$P,10,FALSE)=0,"",VLOOKUP($A104,'Annex 2 Designated EHV charges'!$A:$P,10,FALSE)),"")</f>
        <v/>
      </c>
      <c r="G104" s="103" t="str">
        <f>IFERROR(IF(VLOOKUP($A104,'Annex 2 Designated EHV charges'!$A:$P,11,FALSE)=0,"",VLOOKUP($A104,'Annex 2 Designated EHV charges'!$A:$P,11,FALSE)),"")</f>
        <v/>
      </c>
      <c r="H104" s="103" t="str">
        <f>IFERROR(IF(VLOOKUP($A104,'Annex 2 Designated EHV charges'!$A:$P,12,FALSE)=0,"",VLOOKUP($A104,'Annex 2 Designated EHV charges'!$A:$P,12,FALSE)),"")</f>
        <v/>
      </c>
    </row>
    <row r="105" spans="1:8" ht="12.75" customHeight="1" x14ac:dyDescent="0.25">
      <c r="A105" s="96" t="str">
        <f t="array" ref="A105">IFERROR(INDEX('Annex 2 Designated EHV charges'!$A$11:$A$13, MATCH(0, IF(ISBLANK('Annex 2 Designated EHV charges'!$A$11:$A$13),1, COUNTIF(A$4:$A104, 'Annex 2 Designated EHV charges'!$A$11:$A$13)), 0)),"")</f>
        <v/>
      </c>
      <c r="B105" s="96" t="str">
        <f>IF($A105="","",VLOOKUP($A105,'Annex 2 Designated EHV charges'!$A:$O,2,0))</f>
        <v/>
      </c>
      <c r="C105" s="97" t="str">
        <f>IF($A105="","",VLOOKUP($A105,'Annex 2 Designated EHV charges'!$A:$O,3,0))</f>
        <v/>
      </c>
      <c r="D105" s="96" t="str">
        <f>IF($A105="","",VLOOKUP($A105,'Annex 2 Designated EHV charges'!$A:$O,7,0))</f>
        <v/>
      </c>
      <c r="E105" s="101" t="str">
        <f>IFERROR(IF(VLOOKUP($A105,'Annex 2 Designated EHV charges'!$A:$P,9,FALSE)=0,"",VLOOKUP($A105,'Annex 2 Designated EHV charges'!$A:$P,9,FALSE)),"")</f>
        <v/>
      </c>
      <c r="F105" s="102" t="str">
        <f>IFERROR(IF(VLOOKUP($A105,'Annex 2 Designated EHV charges'!$A:$P,10,FALSE)=0,"",VLOOKUP($A105,'Annex 2 Designated EHV charges'!$A:$P,10,FALSE)),"")</f>
        <v/>
      </c>
      <c r="G105" s="103" t="str">
        <f>IFERROR(IF(VLOOKUP($A105,'Annex 2 Designated EHV charges'!$A:$P,11,FALSE)=0,"",VLOOKUP($A105,'Annex 2 Designated EHV charges'!$A:$P,11,FALSE)),"")</f>
        <v/>
      </c>
      <c r="H105" s="103" t="str">
        <f>IFERROR(IF(VLOOKUP($A105,'Annex 2 Designated EHV charges'!$A:$P,12,FALSE)=0,"",VLOOKUP($A105,'Annex 2 Designated EHV charges'!$A:$P,12,FALSE)),"")</f>
        <v/>
      </c>
    </row>
    <row r="106" spans="1:8" ht="12.75" customHeight="1" x14ac:dyDescent="0.25">
      <c r="A106" s="96" t="str">
        <f t="array" ref="A106">IFERROR(INDEX('Annex 2 Designated EHV charges'!$A$11:$A$13, MATCH(0, IF(ISBLANK('Annex 2 Designated EHV charges'!$A$11:$A$13),1, COUNTIF(A$4:$A105, 'Annex 2 Designated EHV charges'!$A$11:$A$13)), 0)),"")</f>
        <v/>
      </c>
      <c r="B106" s="96" t="str">
        <f>IF($A106="","",VLOOKUP($A106,'Annex 2 Designated EHV charges'!$A:$O,2,0))</f>
        <v/>
      </c>
      <c r="C106" s="97" t="str">
        <f>IF($A106="","",VLOOKUP($A106,'Annex 2 Designated EHV charges'!$A:$O,3,0))</f>
        <v/>
      </c>
      <c r="D106" s="96" t="str">
        <f>IF($A106="","",VLOOKUP($A106,'Annex 2 Designated EHV charges'!$A:$O,7,0))</f>
        <v/>
      </c>
      <c r="E106" s="101" t="str">
        <f>IFERROR(IF(VLOOKUP($A106,'Annex 2 Designated EHV charges'!$A:$P,9,FALSE)=0,"",VLOOKUP($A106,'Annex 2 Designated EHV charges'!$A:$P,9,FALSE)),"")</f>
        <v/>
      </c>
      <c r="F106" s="102" t="str">
        <f>IFERROR(IF(VLOOKUP($A106,'Annex 2 Designated EHV charges'!$A:$P,10,FALSE)=0,"",VLOOKUP($A106,'Annex 2 Designated EHV charges'!$A:$P,10,FALSE)),"")</f>
        <v/>
      </c>
      <c r="G106" s="103" t="str">
        <f>IFERROR(IF(VLOOKUP($A106,'Annex 2 Designated EHV charges'!$A:$P,11,FALSE)=0,"",VLOOKUP($A106,'Annex 2 Designated EHV charges'!$A:$P,11,FALSE)),"")</f>
        <v/>
      </c>
      <c r="H106" s="103" t="str">
        <f>IFERROR(IF(VLOOKUP($A106,'Annex 2 Designated EHV charges'!$A:$P,12,FALSE)=0,"",VLOOKUP($A106,'Annex 2 Designated EHV charges'!$A:$P,12,FALSE)),"")</f>
        <v/>
      </c>
    </row>
    <row r="107" spans="1:8" ht="12.75" customHeight="1" x14ac:dyDescent="0.25">
      <c r="A107" s="96" t="str">
        <f t="array" ref="A107">IFERROR(INDEX('Annex 2 Designated EHV charges'!$A$11:$A$13, MATCH(0, IF(ISBLANK('Annex 2 Designated EHV charges'!$A$11:$A$13),1, COUNTIF(A$4:$A106, 'Annex 2 Designated EHV charges'!$A$11:$A$13)), 0)),"")</f>
        <v/>
      </c>
      <c r="B107" s="96" t="str">
        <f>IF($A107="","",VLOOKUP($A107,'Annex 2 Designated EHV charges'!$A:$O,2,0))</f>
        <v/>
      </c>
      <c r="C107" s="97" t="str">
        <f>IF($A107="","",VLOOKUP($A107,'Annex 2 Designated EHV charges'!$A:$O,3,0))</f>
        <v/>
      </c>
      <c r="D107" s="96" t="str">
        <f>IF($A107="","",VLOOKUP($A107,'Annex 2 Designated EHV charges'!$A:$O,7,0))</f>
        <v/>
      </c>
      <c r="E107" s="101" t="str">
        <f>IFERROR(IF(VLOOKUP($A107,'Annex 2 Designated EHV charges'!$A:$P,9,FALSE)=0,"",VLOOKUP($A107,'Annex 2 Designated EHV charges'!$A:$P,9,FALSE)),"")</f>
        <v/>
      </c>
      <c r="F107" s="102" t="str">
        <f>IFERROR(IF(VLOOKUP($A107,'Annex 2 Designated EHV charges'!$A:$P,10,FALSE)=0,"",VLOOKUP($A107,'Annex 2 Designated EHV charges'!$A:$P,10,FALSE)),"")</f>
        <v/>
      </c>
      <c r="G107" s="103" t="str">
        <f>IFERROR(IF(VLOOKUP($A107,'Annex 2 Designated EHV charges'!$A:$P,11,FALSE)=0,"",VLOOKUP($A107,'Annex 2 Designated EHV charges'!$A:$P,11,FALSE)),"")</f>
        <v/>
      </c>
      <c r="H107" s="103" t="str">
        <f>IFERROR(IF(VLOOKUP($A107,'Annex 2 Designated EHV charges'!$A:$P,12,FALSE)=0,"",VLOOKUP($A107,'Annex 2 Designated EHV charges'!$A:$P,12,FALSE)),"")</f>
        <v/>
      </c>
    </row>
    <row r="108" spans="1:8" ht="12.75" customHeight="1" x14ac:dyDescent="0.25">
      <c r="A108" s="96" t="str">
        <f t="array" ref="A108">IFERROR(INDEX('Annex 2 Designated EHV charges'!$A$11:$A$13, MATCH(0, IF(ISBLANK('Annex 2 Designated EHV charges'!$A$11:$A$13),1, COUNTIF(A$4:$A107, 'Annex 2 Designated EHV charges'!$A$11:$A$13)), 0)),"")</f>
        <v/>
      </c>
      <c r="B108" s="96" t="str">
        <f>IF($A108="","",VLOOKUP($A108,'Annex 2 Designated EHV charges'!$A:$O,2,0))</f>
        <v/>
      </c>
      <c r="C108" s="97" t="str">
        <f>IF($A108="","",VLOOKUP($A108,'Annex 2 Designated EHV charges'!$A:$O,3,0))</f>
        <v/>
      </c>
      <c r="D108" s="96" t="str">
        <f>IF($A108="","",VLOOKUP($A108,'Annex 2 Designated EHV charges'!$A:$O,7,0))</f>
        <v/>
      </c>
      <c r="E108" s="101" t="str">
        <f>IFERROR(IF(VLOOKUP($A108,'Annex 2 Designated EHV charges'!$A:$P,9,FALSE)=0,"",VLOOKUP($A108,'Annex 2 Designated EHV charges'!$A:$P,9,FALSE)),"")</f>
        <v/>
      </c>
      <c r="F108" s="102" t="str">
        <f>IFERROR(IF(VLOOKUP($A108,'Annex 2 Designated EHV charges'!$A:$P,10,FALSE)=0,"",VLOOKUP($A108,'Annex 2 Designated EHV charges'!$A:$P,10,FALSE)),"")</f>
        <v/>
      </c>
      <c r="G108" s="103" t="str">
        <f>IFERROR(IF(VLOOKUP($A108,'Annex 2 Designated EHV charges'!$A:$P,11,FALSE)=0,"",VLOOKUP($A108,'Annex 2 Designated EHV charges'!$A:$P,11,FALSE)),"")</f>
        <v/>
      </c>
      <c r="H108" s="103" t="str">
        <f>IFERROR(IF(VLOOKUP($A108,'Annex 2 Designated EHV charges'!$A:$P,12,FALSE)=0,"",VLOOKUP($A108,'Annex 2 Designated EHV charges'!$A:$P,12,FALSE)),"")</f>
        <v/>
      </c>
    </row>
    <row r="109" spans="1:8" ht="12.75" customHeight="1" x14ac:dyDescent="0.25">
      <c r="A109" s="96" t="str">
        <f t="array" ref="A109">IFERROR(INDEX('Annex 2 Designated EHV charges'!$A$11:$A$13, MATCH(0, IF(ISBLANK('Annex 2 Designated EHV charges'!$A$11:$A$13),1, COUNTIF(A$4:$A108, 'Annex 2 Designated EHV charges'!$A$11:$A$13)), 0)),"")</f>
        <v/>
      </c>
      <c r="B109" s="96" t="str">
        <f>IF($A109="","",VLOOKUP($A109,'Annex 2 Designated EHV charges'!$A:$O,2,0))</f>
        <v/>
      </c>
      <c r="C109" s="97" t="str">
        <f>IF($A109="","",VLOOKUP($A109,'Annex 2 Designated EHV charges'!$A:$O,3,0))</f>
        <v/>
      </c>
      <c r="D109" s="96" t="str">
        <f>IF($A109="","",VLOOKUP($A109,'Annex 2 Designated EHV charges'!$A:$O,7,0))</f>
        <v/>
      </c>
      <c r="E109" s="101" t="str">
        <f>IFERROR(IF(VLOOKUP($A109,'Annex 2 Designated EHV charges'!$A:$P,9,FALSE)=0,"",VLOOKUP($A109,'Annex 2 Designated EHV charges'!$A:$P,9,FALSE)),"")</f>
        <v/>
      </c>
      <c r="F109" s="102" t="str">
        <f>IFERROR(IF(VLOOKUP($A109,'Annex 2 Designated EHV charges'!$A:$P,10,FALSE)=0,"",VLOOKUP($A109,'Annex 2 Designated EHV charges'!$A:$P,10,FALSE)),"")</f>
        <v/>
      </c>
      <c r="G109" s="103" t="str">
        <f>IFERROR(IF(VLOOKUP($A109,'Annex 2 Designated EHV charges'!$A:$P,11,FALSE)=0,"",VLOOKUP($A109,'Annex 2 Designated EHV charges'!$A:$P,11,FALSE)),"")</f>
        <v/>
      </c>
      <c r="H109" s="103" t="str">
        <f>IFERROR(IF(VLOOKUP($A109,'Annex 2 Designated EHV charges'!$A:$P,12,FALSE)=0,"",VLOOKUP($A109,'Annex 2 Designated EHV charges'!$A:$P,12,FALSE)),"")</f>
        <v/>
      </c>
    </row>
    <row r="110" spans="1:8" ht="12.75" customHeight="1" x14ac:dyDescent="0.25">
      <c r="A110" s="96" t="str">
        <f t="array" ref="A110">IFERROR(INDEX('Annex 2 Designated EHV charges'!$A$11:$A$13, MATCH(0, IF(ISBLANK('Annex 2 Designated EHV charges'!$A$11:$A$13),1, COUNTIF(A$4:$A109, 'Annex 2 Designated EHV charges'!$A$11:$A$13)), 0)),"")</f>
        <v/>
      </c>
      <c r="B110" s="96" t="str">
        <f>IF($A110="","",VLOOKUP($A110,'Annex 2 Designated EHV charges'!$A:$O,2,0))</f>
        <v/>
      </c>
      <c r="C110" s="97" t="str">
        <f>IF($A110="","",VLOOKUP($A110,'Annex 2 Designated EHV charges'!$A:$O,3,0))</f>
        <v/>
      </c>
      <c r="D110" s="96" t="str">
        <f>IF($A110="","",VLOOKUP($A110,'Annex 2 Designated EHV charges'!$A:$O,7,0))</f>
        <v/>
      </c>
      <c r="E110" s="101" t="str">
        <f>IFERROR(IF(VLOOKUP($A110,'Annex 2 Designated EHV charges'!$A:$P,9,FALSE)=0,"",VLOOKUP($A110,'Annex 2 Designated EHV charges'!$A:$P,9,FALSE)),"")</f>
        <v/>
      </c>
      <c r="F110" s="102" t="str">
        <f>IFERROR(IF(VLOOKUP($A110,'Annex 2 Designated EHV charges'!$A:$P,10,FALSE)=0,"",VLOOKUP($A110,'Annex 2 Designated EHV charges'!$A:$P,10,FALSE)),"")</f>
        <v/>
      </c>
      <c r="G110" s="103" t="str">
        <f>IFERROR(IF(VLOOKUP($A110,'Annex 2 Designated EHV charges'!$A:$P,11,FALSE)=0,"",VLOOKUP($A110,'Annex 2 Designated EHV charges'!$A:$P,11,FALSE)),"")</f>
        <v/>
      </c>
      <c r="H110" s="103" t="str">
        <f>IFERROR(IF(VLOOKUP($A110,'Annex 2 Designated EHV charges'!$A:$P,12,FALSE)=0,"",VLOOKUP($A110,'Annex 2 Designated EHV charges'!$A:$P,12,FALSE)),"")</f>
        <v/>
      </c>
    </row>
    <row r="111" spans="1:8" ht="12.75" customHeight="1" x14ac:dyDescent="0.25">
      <c r="A111" s="96" t="str">
        <f t="array" ref="A111">IFERROR(INDEX('Annex 2 Designated EHV charges'!$A$11:$A$13, MATCH(0, IF(ISBLANK('Annex 2 Designated EHV charges'!$A$11:$A$13),1, COUNTIF(A$4:$A110, 'Annex 2 Designated EHV charges'!$A$11:$A$13)), 0)),"")</f>
        <v/>
      </c>
      <c r="B111" s="96" t="str">
        <f>IF($A111="","",VLOOKUP($A111,'Annex 2 Designated EHV charges'!$A:$O,2,0))</f>
        <v/>
      </c>
      <c r="C111" s="97" t="str">
        <f>IF($A111="","",VLOOKUP($A111,'Annex 2 Designated EHV charges'!$A:$O,3,0))</f>
        <v/>
      </c>
      <c r="D111" s="96" t="str">
        <f>IF($A111="","",VLOOKUP($A111,'Annex 2 Designated EHV charges'!$A:$O,7,0))</f>
        <v/>
      </c>
      <c r="E111" s="101" t="str">
        <f>IFERROR(IF(VLOOKUP($A111,'Annex 2 Designated EHV charges'!$A:$P,9,FALSE)=0,"",VLOOKUP($A111,'Annex 2 Designated EHV charges'!$A:$P,9,FALSE)),"")</f>
        <v/>
      </c>
      <c r="F111" s="102" t="str">
        <f>IFERROR(IF(VLOOKUP($A111,'Annex 2 Designated EHV charges'!$A:$P,10,FALSE)=0,"",VLOOKUP($A111,'Annex 2 Designated EHV charges'!$A:$P,10,FALSE)),"")</f>
        <v/>
      </c>
      <c r="G111" s="103" t="str">
        <f>IFERROR(IF(VLOOKUP($A111,'Annex 2 Designated EHV charges'!$A:$P,11,FALSE)=0,"",VLOOKUP($A111,'Annex 2 Designated EHV charges'!$A:$P,11,FALSE)),"")</f>
        <v/>
      </c>
      <c r="H111" s="103" t="str">
        <f>IFERROR(IF(VLOOKUP($A111,'Annex 2 Designated EHV charges'!$A:$P,12,FALSE)=0,"",VLOOKUP($A111,'Annex 2 Designated EHV charges'!$A:$P,12,FALSE)),"")</f>
        <v/>
      </c>
    </row>
    <row r="112" spans="1:8" ht="12.75" customHeight="1" x14ac:dyDescent="0.25">
      <c r="A112" s="96" t="str">
        <f t="array" ref="A112">IFERROR(INDEX('Annex 2 Designated EHV charges'!$A$11:$A$13, MATCH(0, IF(ISBLANK('Annex 2 Designated EHV charges'!$A$11:$A$13),1, COUNTIF(A$4:$A111, 'Annex 2 Designated EHV charges'!$A$11:$A$13)), 0)),"")</f>
        <v/>
      </c>
      <c r="B112" s="96" t="str">
        <f>IF($A112="","",VLOOKUP($A112,'Annex 2 Designated EHV charges'!$A:$O,2,0))</f>
        <v/>
      </c>
      <c r="C112" s="97" t="str">
        <f>IF($A112="","",VLOOKUP($A112,'Annex 2 Designated EHV charges'!$A:$O,3,0))</f>
        <v/>
      </c>
      <c r="D112" s="96" t="str">
        <f>IF($A112="","",VLOOKUP($A112,'Annex 2 Designated EHV charges'!$A:$O,7,0))</f>
        <v/>
      </c>
      <c r="E112" s="101" t="str">
        <f>IFERROR(IF(VLOOKUP($A112,'Annex 2 Designated EHV charges'!$A:$P,9,FALSE)=0,"",VLOOKUP($A112,'Annex 2 Designated EHV charges'!$A:$P,9,FALSE)),"")</f>
        <v/>
      </c>
      <c r="F112" s="102" t="str">
        <f>IFERROR(IF(VLOOKUP($A112,'Annex 2 Designated EHV charges'!$A:$P,10,FALSE)=0,"",VLOOKUP($A112,'Annex 2 Designated EHV charges'!$A:$P,10,FALSE)),"")</f>
        <v/>
      </c>
      <c r="G112" s="103" t="str">
        <f>IFERROR(IF(VLOOKUP($A112,'Annex 2 Designated EHV charges'!$A:$P,11,FALSE)=0,"",VLOOKUP($A112,'Annex 2 Designated EHV charges'!$A:$P,11,FALSE)),"")</f>
        <v/>
      </c>
      <c r="H112" s="103" t="str">
        <f>IFERROR(IF(VLOOKUP($A112,'Annex 2 Designated EHV charges'!$A:$P,12,FALSE)=0,"",VLOOKUP($A112,'Annex 2 Designated EHV charges'!$A:$P,12,FALSE)),"")</f>
        <v/>
      </c>
    </row>
    <row r="113" spans="1:8" ht="12.75" customHeight="1" x14ac:dyDescent="0.25">
      <c r="A113" s="96" t="str">
        <f t="array" ref="A113">IFERROR(INDEX('Annex 2 Designated EHV charges'!$A$11:$A$13, MATCH(0, IF(ISBLANK('Annex 2 Designated EHV charges'!$A$11:$A$13),1, COUNTIF(A$4:$A112, 'Annex 2 Designated EHV charges'!$A$11:$A$13)), 0)),"")</f>
        <v/>
      </c>
      <c r="B113" s="96" t="str">
        <f>IF($A113="","",VLOOKUP($A113,'Annex 2 Designated EHV charges'!$A:$O,2,0))</f>
        <v/>
      </c>
      <c r="C113" s="97" t="str">
        <f>IF($A113="","",VLOOKUP($A113,'Annex 2 Designated EHV charges'!$A:$O,3,0))</f>
        <v/>
      </c>
      <c r="D113" s="96" t="str">
        <f>IF($A113="","",VLOOKUP($A113,'Annex 2 Designated EHV charges'!$A:$O,7,0))</f>
        <v/>
      </c>
      <c r="E113" s="101" t="str">
        <f>IFERROR(IF(VLOOKUP($A113,'Annex 2 Designated EHV charges'!$A:$P,9,FALSE)=0,"",VLOOKUP($A113,'Annex 2 Designated EHV charges'!$A:$P,9,FALSE)),"")</f>
        <v/>
      </c>
      <c r="F113" s="102" t="str">
        <f>IFERROR(IF(VLOOKUP($A113,'Annex 2 Designated EHV charges'!$A:$P,10,FALSE)=0,"",VLOOKUP($A113,'Annex 2 Designated EHV charges'!$A:$P,10,FALSE)),"")</f>
        <v/>
      </c>
      <c r="G113" s="103" t="str">
        <f>IFERROR(IF(VLOOKUP($A113,'Annex 2 Designated EHV charges'!$A:$P,11,FALSE)=0,"",VLOOKUP($A113,'Annex 2 Designated EHV charges'!$A:$P,11,FALSE)),"")</f>
        <v/>
      </c>
      <c r="H113" s="103" t="str">
        <f>IFERROR(IF(VLOOKUP($A113,'Annex 2 Designated EHV charges'!$A:$P,12,FALSE)=0,"",VLOOKUP($A113,'Annex 2 Designated EHV charges'!$A:$P,12,FALSE)),"")</f>
        <v/>
      </c>
    </row>
    <row r="114" spans="1:8" ht="12.75" customHeight="1" x14ac:dyDescent="0.25">
      <c r="A114" s="96" t="str">
        <f t="array" ref="A114">IFERROR(INDEX('Annex 2 Designated EHV charges'!$A$11:$A$13, MATCH(0, IF(ISBLANK('Annex 2 Designated EHV charges'!$A$11:$A$13),1, COUNTIF(A$4:$A113, 'Annex 2 Designated EHV charges'!$A$11:$A$13)), 0)),"")</f>
        <v/>
      </c>
      <c r="B114" s="96" t="str">
        <f>IF($A114="","",VLOOKUP($A114,'Annex 2 Designated EHV charges'!$A:$O,2,0))</f>
        <v/>
      </c>
      <c r="C114" s="97" t="str">
        <f>IF($A114="","",VLOOKUP($A114,'Annex 2 Designated EHV charges'!$A:$O,3,0))</f>
        <v/>
      </c>
      <c r="D114" s="96" t="str">
        <f>IF($A114="","",VLOOKUP($A114,'Annex 2 Designated EHV charges'!$A:$O,7,0))</f>
        <v/>
      </c>
      <c r="E114" s="101" t="str">
        <f>IFERROR(IF(VLOOKUP($A114,'Annex 2 Designated EHV charges'!$A:$P,9,FALSE)=0,"",VLOOKUP($A114,'Annex 2 Designated EHV charges'!$A:$P,9,FALSE)),"")</f>
        <v/>
      </c>
      <c r="F114" s="102" t="str">
        <f>IFERROR(IF(VLOOKUP($A114,'Annex 2 Designated EHV charges'!$A:$P,10,FALSE)=0,"",VLOOKUP($A114,'Annex 2 Designated EHV charges'!$A:$P,10,FALSE)),"")</f>
        <v/>
      </c>
      <c r="G114" s="103" t="str">
        <f>IFERROR(IF(VLOOKUP($A114,'Annex 2 Designated EHV charges'!$A:$P,11,FALSE)=0,"",VLOOKUP($A114,'Annex 2 Designated EHV charges'!$A:$P,11,FALSE)),"")</f>
        <v/>
      </c>
      <c r="H114" s="103" t="str">
        <f>IFERROR(IF(VLOOKUP($A114,'Annex 2 Designated EHV charges'!$A:$P,12,FALSE)=0,"",VLOOKUP($A114,'Annex 2 Designated EHV charges'!$A:$P,12,FALSE)),"")</f>
        <v/>
      </c>
    </row>
    <row r="115" spans="1:8" ht="12.75" customHeight="1" x14ac:dyDescent="0.25">
      <c r="A115" s="96" t="str">
        <f t="array" ref="A115">IFERROR(INDEX('Annex 2 Designated EHV charges'!$A$11:$A$13, MATCH(0, IF(ISBLANK('Annex 2 Designated EHV charges'!$A$11:$A$13),1, COUNTIF(A$4:$A114, 'Annex 2 Designated EHV charges'!$A$11:$A$13)), 0)),"")</f>
        <v/>
      </c>
      <c r="B115" s="96" t="str">
        <f>IF($A115="","",VLOOKUP($A115,'Annex 2 Designated EHV charges'!$A:$O,2,0))</f>
        <v/>
      </c>
      <c r="C115" s="97" t="str">
        <f>IF($A115="","",VLOOKUP($A115,'Annex 2 Designated EHV charges'!$A:$O,3,0))</f>
        <v/>
      </c>
      <c r="D115" s="96" t="str">
        <f>IF($A115="","",VLOOKUP($A115,'Annex 2 Designated EHV charges'!$A:$O,7,0))</f>
        <v/>
      </c>
      <c r="E115" s="101" t="str">
        <f>IFERROR(IF(VLOOKUP($A115,'Annex 2 Designated EHV charges'!$A:$P,9,FALSE)=0,"",VLOOKUP($A115,'Annex 2 Designated EHV charges'!$A:$P,9,FALSE)),"")</f>
        <v/>
      </c>
      <c r="F115" s="102" t="str">
        <f>IFERROR(IF(VLOOKUP($A115,'Annex 2 Designated EHV charges'!$A:$P,10,FALSE)=0,"",VLOOKUP($A115,'Annex 2 Designated EHV charges'!$A:$P,10,FALSE)),"")</f>
        <v/>
      </c>
      <c r="G115" s="103" t="str">
        <f>IFERROR(IF(VLOOKUP($A115,'Annex 2 Designated EHV charges'!$A:$P,11,FALSE)=0,"",VLOOKUP($A115,'Annex 2 Designated EHV charges'!$A:$P,11,FALSE)),"")</f>
        <v/>
      </c>
      <c r="H115" s="103" t="str">
        <f>IFERROR(IF(VLOOKUP($A115,'Annex 2 Designated EHV charges'!$A:$P,12,FALSE)=0,"",VLOOKUP($A115,'Annex 2 Designated EHV charges'!$A:$P,12,FALSE)),"")</f>
        <v/>
      </c>
    </row>
    <row r="116" spans="1:8" ht="12.75" customHeight="1" x14ac:dyDescent="0.25">
      <c r="A116" s="96" t="str">
        <f t="array" ref="A116">IFERROR(INDEX('Annex 2 Designated EHV charges'!$A$11:$A$13, MATCH(0, IF(ISBLANK('Annex 2 Designated EHV charges'!$A$11:$A$13),1, COUNTIF(A$4:$A115, 'Annex 2 Designated EHV charges'!$A$11:$A$13)), 0)),"")</f>
        <v/>
      </c>
      <c r="B116" s="96" t="str">
        <f>IF($A116="","",VLOOKUP($A116,'Annex 2 Designated EHV charges'!$A:$O,2,0))</f>
        <v/>
      </c>
      <c r="C116" s="97" t="str">
        <f>IF($A116="","",VLOOKUP($A116,'Annex 2 Designated EHV charges'!$A:$O,3,0))</f>
        <v/>
      </c>
      <c r="D116" s="96" t="str">
        <f>IF($A116="","",VLOOKUP($A116,'Annex 2 Designated EHV charges'!$A:$O,7,0))</f>
        <v/>
      </c>
      <c r="E116" s="101" t="str">
        <f>IFERROR(IF(VLOOKUP($A116,'Annex 2 Designated EHV charges'!$A:$P,9,FALSE)=0,"",VLOOKUP($A116,'Annex 2 Designated EHV charges'!$A:$P,9,FALSE)),"")</f>
        <v/>
      </c>
      <c r="F116" s="102" t="str">
        <f>IFERROR(IF(VLOOKUP($A116,'Annex 2 Designated EHV charges'!$A:$P,10,FALSE)=0,"",VLOOKUP($A116,'Annex 2 Designated EHV charges'!$A:$P,10,FALSE)),"")</f>
        <v/>
      </c>
      <c r="G116" s="103" t="str">
        <f>IFERROR(IF(VLOOKUP($A116,'Annex 2 Designated EHV charges'!$A:$P,11,FALSE)=0,"",VLOOKUP($A116,'Annex 2 Designated EHV charges'!$A:$P,11,FALSE)),"")</f>
        <v/>
      </c>
      <c r="H116" s="103" t="str">
        <f>IFERROR(IF(VLOOKUP($A116,'Annex 2 Designated EHV charges'!$A:$P,12,FALSE)=0,"",VLOOKUP($A116,'Annex 2 Designated EHV charges'!$A:$P,12,FALSE)),"")</f>
        <v/>
      </c>
    </row>
    <row r="117" spans="1:8" ht="12.75" customHeight="1" x14ac:dyDescent="0.25">
      <c r="A117" s="96" t="str">
        <f t="array" ref="A117">IFERROR(INDEX('Annex 2 Designated EHV charges'!$A$11:$A$13, MATCH(0, IF(ISBLANK('Annex 2 Designated EHV charges'!$A$11:$A$13),1, COUNTIF(A$4:$A116, 'Annex 2 Designated EHV charges'!$A$11:$A$13)), 0)),"")</f>
        <v/>
      </c>
      <c r="B117" s="96" t="str">
        <f>IF($A117="","",VLOOKUP($A117,'Annex 2 Designated EHV charges'!$A:$O,2,0))</f>
        <v/>
      </c>
      <c r="C117" s="97" t="str">
        <f>IF($A117="","",VLOOKUP($A117,'Annex 2 Designated EHV charges'!$A:$O,3,0))</f>
        <v/>
      </c>
      <c r="D117" s="96" t="str">
        <f>IF($A117="","",VLOOKUP($A117,'Annex 2 Designated EHV charges'!$A:$O,7,0))</f>
        <v/>
      </c>
      <c r="E117" s="101" t="str">
        <f>IFERROR(IF(VLOOKUP($A117,'Annex 2 Designated EHV charges'!$A:$P,9,FALSE)=0,"",VLOOKUP($A117,'Annex 2 Designated EHV charges'!$A:$P,9,FALSE)),"")</f>
        <v/>
      </c>
      <c r="F117" s="102" t="str">
        <f>IFERROR(IF(VLOOKUP($A117,'Annex 2 Designated EHV charges'!$A:$P,10,FALSE)=0,"",VLOOKUP($A117,'Annex 2 Designated EHV charges'!$A:$P,10,FALSE)),"")</f>
        <v/>
      </c>
      <c r="G117" s="103" t="str">
        <f>IFERROR(IF(VLOOKUP($A117,'Annex 2 Designated EHV charges'!$A:$P,11,FALSE)=0,"",VLOOKUP($A117,'Annex 2 Designated EHV charges'!$A:$P,11,FALSE)),"")</f>
        <v/>
      </c>
      <c r="H117" s="103" t="str">
        <f>IFERROR(IF(VLOOKUP($A117,'Annex 2 Designated EHV charges'!$A:$P,12,FALSE)=0,"",VLOOKUP($A117,'Annex 2 Designated EHV charges'!$A:$P,12,FALSE)),"")</f>
        <v/>
      </c>
    </row>
    <row r="118" spans="1:8" ht="12.75" customHeight="1" x14ac:dyDescent="0.25">
      <c r="A118" s="96" t="str">
        <f t="array" ref="A118">IFERROR(INDEX('Annex 2 Designated EHV charges'!$A$11:$A$13, MATCH(0, IF(ISBLANK('Annex 2 Designated EHV charges'!$A$11:$A$13),1, COUNTIF(A$4:$A117, 'Annex 2 Designated EHV charges'!$A$11:$A$13)), 0)),"")</f>
        <v/>
      </c>
      <c r="B118" s="96" t="str">
        <f>IF($A118="","",VLOOKUP($A118,'Annex 2 Designated EHV charges'!$A:$O,2,0))</f>
        <v/>
      </c>
      <c r="C118" s="97" t="str">
        <f>IF($A118="","",VLOOKUP($A118,'Annex 2 Designated EHV charges'!$A:$O,3,0))</f>
        <v/>
      </c>
      <c r="D118" s="96" t="str">
        <f>IF($A118="","",VLOOKUP($A118,'Annex 2 Designated EHV charges'!$A:$O,7,0))</f>
        <v/>
      </c>
      <c r="E118" s="101" t="str">
        <f>IFERROR(IF(VLOOKUP($A118,'Annex 2 Designated EHV charges'!$A:$P,9,FALSE)=0,"",VLOOKUP($A118,'Annex 2 Designated EHV charges'!$A:$P,9,FALSE)),"")</f>
        <v/>
      </c>
      <c r="F118" s="102" t="str">
        <f>IFERROR(IF(VLOOKUP($A118,'Annex 2 Designated EHV charges'!$A:$P,10,FALSE)=0,"",VLOOKUP($A118,'Annex 2 Designated EHV charges'!$A:$P,10,FALSE)),"")</f>
        <v/>
      </c>
      <c r="G118" s="103" t="str">
        <f>IFERROR(IF(VLOOKUP($A118,'Annex 2 Designated EHV charges'!$A:$P,11,FALSE)=0,"",VLOOKUP($A118,'Annex 2 Designated EHV charges'!$A:$P,11,FALSE)),"")</f>
        <v/>
      </c>
      <c r="H118" s="103" t="str">
        <f>IFERROR(IF(VLOOKUP($A118,'Annex 2 Designated EHV charges'!$A:$P,12,FALSE)=0,"",VLOOKUP($A118,'Annex 2 Designated EHV charges'!$A:$P,12,FALSE)),"")</f>
        <v/>
      </c>
    </row>
    <row r="119" spans="1:8" ht="12.75" customHeight="1" x14ac:dyDescent="0.25">
      <c r="A119" s="96" t="str">
        <f t="array" ref="A119">IFERROR(INDEX('Annex 2 Designated EHV charges'!$A$11:$A$13, MATCH(0, IF(ISBLANK('Annex 2 Designated EHV charges'!$A$11:$A$13),1, COUNTIF(A$4:$A118, 'Annex 2 Designated EHV charges'!$A$11:$A$13)), 0)),"")</f>
        <v/>
      </c>
      <c r="B119" s="96" t="str">
        <f>IF($A119="","",VLOOKUP($A119,'Annex 2 Designated EHV charges'!$A:$O,2,0))</f>
        <v/>
      </c>
      <c r="C119" s="97" t="str">
        <f>IF($A119="","",VLOOKUP($A119,'Annex 2 Designated EHV charges'!$A:$O,3,0))</f>
        <v/>
      </c>
      <c r="D119" s="96" t="str">
        <f>IF($A119="","",VLOOKUP($A119,'Annex 2 Designated EHV charges'!$A:$O,7,0))</f>
        <v/>
      </c>
      <c r="E119" s="101" t="str">
        <f>IFERROR(IF(VLOOKUP($A119,'Annex 2 Designated EHV charges'!$A:$P,9,FALSE)=0,"",VLOOKUP($A119,'Annex 2 Designated EHV charges'!$A:$P,9,FALSE)),"")</f>
        <v/>
      </c>
      <c r="F119" s="102" t="str">
        <f>IFERROR(IF(VLOOKUP($A119,'Annex 2 Designated EHV charges'!$A:$P,10,FALSE)=0,"",VLOOKUP($A119,'Annex 2 Designated EHV charges'!$A:$P,10,FALSE)),"")</f>
        <v/>
      </c>
      <c r="G119" s="103" t="str">
        <f>IFERROR(IF(VLOOKUP($A119,'Annex 2 Designated EHV charges'!$A:$P,11,FALSE)=0,"",VLOOKUP($A119,'Annex 2 Designated EHV charges'!$A:$P,11,FALSE)),"")</f>
        <v/>
      </c>
      <c r="H119" s="103" t="str">
        <f>IFERROR(IF(VLOOKUP($A119,'Annex 2 Designated EHV charges'!$A:$P,12,FALSE)=0,"",VLOOKUP($A119,'Annex 2 Designated EHV charges'!$A:$P,12,FALSE)),"")</f>
        <v/>
      </c>
    </row>
    <row r="120" spans="1:8" ht="12.75" customHeight="1" x14ac:dyDescent="0.25">
      <c r="A120" s="96" t="str">
        <f t="array" ref="A120">IFERROR(INDEX('Annex 2 Designated EHV charges'!$A$11:$A$13, MATCH(0, IF(ISBLANK('Annex 2 Designated EHV charges'!$A$11:$A$13),1, COUNTIF(A$4:$A119, 'Annex 2 Designated EHV charges'!$A$11:$A$13)), 0)),"")</f>
        <v/>
      </c>
      <c r="B120" s="96" t="str">
        <f>IF($A120="","",VLOOKUP($A120,'Annex 2 Designated EHV charges'!$A:$O,2,0))</f>
        <v/>
      </c>
      <c r="C120" s="97" t="str">
        <f>IF($A120="","",VLOOKUP($A120,'Annex 2 Designated EHV charges'!$A:$O,3,0))</f>
        <v/>
      </c>
      <c r="D120" s="96" t="str">
        <f>IF($A120="","",VLOOKUP($A120,'Annex 2 Designated EHV charges'!$A:$O,7,0))</f>
        <v/>
      </c>
      <c r="E120" s="101" t="str">
        <f>IFERROR(IF(VLOOKUP($A120,'Annex 2 Designated EHV charges'!$A:$P,9,FALSE)=0,"",VLOOKUP($A120,'Annex 2 Designated EHV charges'!$A:$P,9,FALSE)),"")</f>
        <v/>
      </c>
      <c r="F120" s="102" t="str">
        <f>IFERROR(IF(VLOOKUP($A120,'Annex 2 Designated EHV charges'!$A:$P,10,FALSE)=0,"",VLOOKUP($A120,'Annex 2 Designated EHV charges'!$A:$P,10,FALSE)),"")</f>
        <v/>
      </c>
      <c r="G120" s="103" t="str">
        <f>IFERROR(IF(VLOOKUP($A120,'Annex 2 Designated EHV charges'!$A:$P,11,FALSE)=0,"",VLOOKUP($A120,'Annex 2 Designated EHV charges'!$A:$P,11,FALSE)),"")</f>
        <v/>
      </c>
      <c r="H120" s="103" t="str">
        <f>IFERROR(IF(VLOOKUP($A120,'Annex 2 Designated EHV charges'!$A:$P,12,FALSE)=0,"",VLOOKUP($A120,'Annex 2 Designated EHV charges'!$A:$P,12,FALSE)),"")</f>
        <v/>
      </c>
    </row>
    <row r="121" spans="1:8" ht="12.75" customHeight="1" x14ac:dyDescent="0.25">
      <c r="A121" s="96" t="str">
        <f t="array" ref="A121">IFERROR(INDEX('Annex 2 Designated EHV charges'!$A$11:$A$13, MATCH(0, IF(ISBLANK('Annex 2 Designated EHV charges'!$A$11:$A$13),1, COUNTIF(A$4:$A120, 'Annex 2 Designated EHV charges'!$A$11:$A$13)), 0)),"")</f>
        <v/>
      </c>
      <c r="B121" s="96" t="str">
        <f>IF($A121="","",VLOOKUP($A121,'Annex 2 Designated EHV charges'!$A:$O,2,0))</f>
        <v/>
      </c>
      <c r="C121" s="97" t="str">
        <f>IF($A121="","",VLOOKUP($A121,'Annex 2 Designated EHV charges'!$A:$O,3,0))</f>
        <v/>
      </c>
      <c r="D121" s="96" t="str">
        <f>IF($A121="","",VLOOKUP($A121,'Annex 2 Designated EHV charges'!$A:$O,7,0))</f>
        <v/>
      </c>
      <c r="E121" s="101" t="str">
        <f>IFERROR(IF(VLOOKUP($A121,'Annex 2 Designated EHV charges'!$A:$P,9,FALSE)=0,"",VLOOKUP($A121,'Annex 2 Designated EHV charges'!$A:$P,9,FALSE)),"")</f>
        <v/>
      </c>
      <c r="F121" s="102" t="str">
        <f>IFERROR(IF(VLOOKUP($A121,'Annex 2 Designated EHV charges'!$A:$P,10,FALSE)=0,"",VLOOKUP($A121,'Annex 2 Designated EHV charges'!$A:$P,10,FALSE)),"")</f>
        <v/>
      </c>
      <c r="G121" s="103" t="str">
        <f>IFERROR(IF(VLOOKUP($A121,'Annex 2 Designated EHV charges'!$A:$P,11,FALSE)=0,"",VLOOKUP($A121,'Annex 2 Designated EHV charges'!$A:$P,11,FALSE)),"")</f>
        <v/>
      </c>
      <c r="H121" s="103" t="str">
        <f>IFERROR(IF(VLOOKUP($A121,'Annex 2 Designated EHV charges'!$A:$P,12,FALSE)=0,"",VLOOKUP($A121,'Annex 2 Designated EHV charges'!$A:$P,12,FALSE)),"")</f>
        <v/>
      </c>
    </row>
    <row r="122" spans="1:8" ht="12.75" customHeight="1" x14ac:dyDescent="0.25">
      <c r="A122" s="96" t="str">
        <f t="array" ref="A122">IFERROR(INDEX('Annex 2 Designated EHV charges'!$A$11:$A$13, MATCH(0, IF(ISBLANK('Annex 2 Designated EHV charges'!$A$11:$A$13),1, COUNTIF(A$4:$A121, 'Annex 2 Designated EHV charges'!$A$11:$A$13)), 0)),"")</f>
        <v/>
      </c>
      <c r="B122" s="96" t="str">
        <f>IF($A122="","",VLOOKUP($A122,'Annex 2 Designated EHV charges'!$A:$O,2,0))</f>
        <v/>
      </c>
      <c r="C122" s="97" t="str">
        <f>IF($A122="","",VLOOKUP($A122,'Annex 2 Designated EHV charges'!$A:$O,3,0))</f>
        <v/>
      </c>
      <c r="D122" s="96" t="str">
        <f>IF($A122="","",VLOOKUP($A122,'Annex 2 Designated EHV charges'!$A:$O,7,0))</f>
        <v/>
      </c>
      <c r="E122" s="101" t="str">
        <f>IFERROR(IF(VLOOKUP($A122,'Annex 2 Designated EHV charges'!$A:$P,9,FALSE)=0,"",VLOOKUP($A122,'Annex 2 Designated EHV charges'!$A:$P,9,FALSE)),"")</f>
        <v/>
      </c>
      <c r="F122" s="102" t="str">
        <f>IFERROR(IF(VLOOKUP($A122,'Annex 2 Designated EHV charges'!$A:$P,10,FALSE)=0,"",VLOOKUP($A122,'Annex 2 Designated EHV charges'!$A:$P,10,FALSE)),"")</f>
        <v/>
      </c>
      <c r="G122" s="103" t="str">
        <f>IFERROR(IF(VLOOKUP($A122,'Annex 2 Designated EHV charges'!$A:$P,11,FALSE)=0,"",VLOOKUP($A122,'Annex 2 Designated EHV charges'!$A:$P,11,FALSE)),"")</f>
        <v/>
      </c>
      <c r="H122" s="103" t="str">
        <f>IFERROR(IF(VLOOKUP($A122,'Annex 2 Designated EHV charges'!$A:$P,12,FALSE)=0,"",VLOOKUP($A122,'Annex 2 Designated EHV charges'!$A:$P,12,FALSE)),"")</f>
        <v/>
      </c>
    </row>
    <row r="123" spans="1:8" ht="12.75" customHeight="1" x14ac:dyDescent="0.25">
      <c r="A123" s="96" t="str">
        <f t="array" ref="A123">IFERROR(INDEX('Annex 2 Designated EHV charges'!$A$11:$A$13, MATCH(0, IF(ISBLANK('Annex 2 Designated EHV charges'!$A$11:$A$13),1, COUNTIF(A$4:$A122, 'Annex 2 Designated EHV charges'!$A$11:$A$13)), 0)),"")</f>
        <v/>
      </c>
      <c r="B123" s="96" t="str">
        <f>IF($A123="","",VLOOKUP($A123,'Annex 2 Designated EHV charges'!$A:$O,2,0))</f>
        <v/>
      </c>
      <c r="C123" s="97" t="str">
        <f>IF($A123="","",VLOOKUP($A123,'Annex 2 Designated EHV charges'!$A:$O,3,0))</f>
        <v/>
      </c>
      <c r="D123" s="96" t="str">
        <f>IF($A123="","",VLOOKUP($A123,'Annex 2 Designated EHV charges'!$A:$O,7,0))</f>
        <v/>
      </c>
      <c r="E123" s="101" t="str">
        <f>IFERROR(IF(VLOOKUP($A123,'Annex 2 Designated EHV charges'!$A:$P,9,FALSE)=0,"",VLOOKUP($A123,'Annex 2 Designated EHV charges'!$A:$P,9,FALSE)),"")</f>
        <v/>
      </c>
      <c r="F123" s="102" t="str">
        <f>IFERROR(IF(VLOOKUP($A123,'Annex 2 Designated EHV charges'!$A:$P,10,FALSE)=0,"",VLOOKUP($A123,'Annex 2 Designated EHV charges'!$A:$P,10,FALSE)),"")</f>
        <v/>
      </c>
      <c r="G123" s="103" t="str">
        <f>IFERROR(IF(VLOOKUP($A123,'Annex 2 Designated EHV charges'!$A:$P,11,FALSE)=0,"",VLOOKUP($A123,'Annex 2 Designated EHV charges'!$A:$P,11,FALSE)),"")</f>
        <v/>
      </c>
      <c r="H123" s="103" t="str">
        <f>IFERROR(IF(VLOOKUP($A123,'Annex 2 Designated EHV charges'!$A:$P,12,FALSE)=0,"",VLOOKUP($A123,'Annex 2 Designated EHV charges'!$A:$P,12,FALSE)),"")</f>
        <v/>
      </c>
    </row>
    <row r="124" spans="1:8" ht="12.75" customHeight="1" x14ac:dyDescent="0.25">
      <c r="A124" s="96" t="str">
        <f t="array" ref="A124">IFERROR(INDEX('Annex 2 Designated EHV charges'!$A$11:$A$13, MATCH(0, IF(ISBLANK('Annex 2 Designated EHV charges'!$A$11:$A$13),1, COUNTIF(A$4:$A123, 'Annex 2 Designated EHV charges'!$A$11:$A$13)), 0)),"")</f>
        <v/>
      </c>
      <c r="B124" s="96" t="str">
        <f>IF($A124="","",VLOOKUP($A124,'Annex 2 Designated EHV charges'!$A:$O,2,0))</f>
        <v/>
      </c>
      <c r="C124" s="97" t="str">
        <f>IF($A124="","",VLOOKUP($A124,'Annex 2 Designated EHV charges'!$A:$O,3,0))</f>
        <v/>
      </c>
      <c r="D124" s="96" t="str">
        <f>IF($A124="","",VLOOKUP($A124,'Annex 2 Designated EHV charges'!$A:$O,7,0))</f>
        <v/>
      </c>
      <c r="E124" s="101" t="str">
        <f>IFERROR(IF(VLOOKUP($A124,'Annex 2 Designated EHV charges'!$A:$P,9,FALSE)=0,"",VLOOKUP($A124,'Annex 2 Designated EHV charges'!$A:$P,9,FALSE)),"")</f>
        <v/>
      </c>
      <c r="F124" s="102" t="str">
        <f>IFERROR(IF(VLOOKUP($A124,'Annex 2 Designated EHV charges'!$A:$P,10,FALSE)=0,"",VLOOKUP($A124,'Annex 2 Designated EHV charges'!$A:$P,10,FALSE)),"")</f>
        <v/>
      </c>
      <c r="G124" s="103" t="str">
        <f>IFERROR(IF(VLOOKUP($A124,'Annex 2 Designated EHV charges'!$A:$P,11,FALSE)=0,"",VLOOKUP($A124,'Annex 2 Designated EHV charges'!$A:$P,11,FALSE)),"")</f>
        <v/>
      </c>
      <c r="H124" s="103" t="str">
        <f>IFERROR(IF(VLOOKUP($A124,'Annex 2 Designated EHV charges'!$A:$P,12,FALSE)=0,"",VLOOKUP($A124,'Annex 2 Designated EHV charges'!$A:$P,12,FALSE)),"")</f>
        <v/>
      </c>
    </row>
    <row r="125" spans="1:8" ht="12.75" customHeight="1" x14ac:dyDescent="0.25">
      <c r="A125" s="96" t="str">
        <f t="array" ref="A125">IFERROR(INDEX('Annex 2 Designated EHV charges'!$A$11:$A$13, MATCH(0, IF(ISBLANK('Annex 2 Designated EHV charges'!$A$11:$A$13),1, COUNTIF(A$4:$A124, 'Annex 2 Designated EHV charges'!$A$11:$A$13)), 0)),"")</f>
        <v/>
      </c>
      <c r="B125" s="96" t="str">
        <f>IF($A125="","",VLOOKUP($A125,'Annex 2 Designated EHV charges'!$A:$O,2,0))</f>
        <v/>
      </c>
      <c r="C125" s="97" t="str">
        <f>IF($A125="","",VLOOKUP($A125,'Annex 2 Designated EHV charges'!$A:$O,3,0))</f>
        <v/>
      </c>
      <c r="D125" s="96" t="str">
        <f>IF($A125="","",VLOOKUP($A125,'Annex 2 Designated EHV charges'!$A:$O,7,0))</f>
        <v/>
      </c>
      <c r="E125" s="101" t="str">
        <f>IFERROR(IF(VLOOKUP($A125,'Annex 2 Designated EHV charges'!$A:$P,9,FALSE)=0,"",VLOOKUP($A125,'Annex 2 Designated EHV charges'!$A:$P,9,FALSE)),"")</f>
        <v/>
      </c>
      <c r="F125" s="102" t="str">
        <f>IFERROR(IF(VLOOKUP($A125,'Annex 2 Designated EHV charges'!$A:$P,10,FALSE)=0,"",VLOOKUP($A125,'Annex 2 Designated EHV charges'!$A:$P,10,FALSE)),"")</f>
        <v/>
      </c>
      <c r="G125" s="103" t="str">
        <f>IFERROR(IF(VLOOKUP($A125,'Annex 2 Designated EHV charges'!$A:$P,11,FALSE)=0,"",VLOOKUP($A125,'Annex 2 Designated EHV charges'!$A:$P,11,FALSE)),"")</f>
        <v/>
      </c>
      <c r="H125" s="103" t="str">
        <f>IFERROR(IF(VLOOKUP($A125,'Annex 2 Designated EHV charges'!$A:$P,12,FALSE)=0,"",VLOOKUP($A125,'Annex 2 Designated EHV charges'!$A:$P,12,FALSE)),"")</f>
        <v/>
      </c>
    </row>
    <row r="126" spans="1:8" ht="12.75" customHeight="1" x14ac:dyDescent="0.25">
      <c r="A126" s="96" t="str">
        <f t="array" ref="A126">IFERROR(INDEX('Annex 2 Designated EHV charges'!$A$11:$A$13, MATCH(0, IF(ISBLANK('Annex 2 Designated EHV charges'!$A$11:$A$13),1, COUNTIF(A$4:$A125, 'Annex 2 Designated EHV charges'!$A$11:$A$13)), 0)),"")</f>
        <v/>
      </c>
      <c r="B126" s="96" t="str">
        <f>IF($A126="","",VLOOKUP($A126,'Annex 2 Designated EHV charges'!$A:$O,2,0))</f>
        <v/>
      </c>
      <c r="C126" s="97" t="str">
        <f>IF($A126="","",VLOOKUP($A126,'Annex 2 Designated EHV charges'!$A:$O,3,0))</f>
        <v/>
      </c>
      <c r="D126" s="96" t="str">
        <f>IF($A126="","",VLOOKUP($A126,'Annex 2 Designated EHV charges'!$A:$O,7,0))</f>
        <v/>
      </c>
      <c r="E126" s="101" t="str">
        <f>IFERROR(IF(VLOOKUP($A126,'Annex 2 Designated EHV charges'!$A:$P,9,FALSE)=0,"",VLOOKUP($A126,'Annex 2 Designated EHV charges'!$A:$P,9,FALSE)),"")</f>
        <v/>
      </c>
      <c r="F126" s="102" t="str">
        <f>IFERROR(IF(VLOOKUP($A126,'Annex 2 Designated EHV charges'!$A:$P,10,FALSE)=0,"",VLOOKUP($A126,'Annex 2 Designated EHV charges'!$A:$P,10,FALSE)),"")</f>
        <v/>
      </c>
      <c r="G126" s="103" t="str">
        <f>IFERROR(IF(VLOOKUP($A126,'Annex 2 Designated EHV charges'!$A:$P,11,FALSE)=0,"",VLOOKUP($A126,'Annex 2 Designated EHV charges'!$A:$P,11,FALSE)),"")</f>
        <v/>
      </c>
      <c r="H126" s="103" t="str">
        <f>IFERROR(IF(VLOOKUP($A126,'Annex 2 Designated EHV charges'!$A:$P,12,FALSE)=0,"",VLOOKUP($A126,'Annex 2 Designated EHV charges'!$A:$P,12,FALSE)),"")</f>
        <v/>
      </c>
    </row>
    <row r="127" spans="1:8" ht="12.75" customHeight="1" x14ac:dyDescent="0.25">
      <c r="A127" s="96" t="str">
        <f t="array" ref="A127">IFERROR(INDEX('Annex 2 Designated EHV charges'!$A$11:$A$13, MATCH(0, IF(ISBLANK('Annex 2 Designated EHV charges'!$A$11:$A$13),1, COUNTIF(A$4:$A126, 'Annex 2 Designated EHV charges'!$A$11:$A$13)), 0)),"")</f>
        <v/>
      </c>
      <c r="B127" s="96" t="str">
        <f>IF($A127="","",VLOOKUP($A127,'Annex 2 Designated EHV charges'!$A:$O,2,0))</f>
        <v/>
      </c>
      <c r="C127" s="97" t="str">
        <f>IF($A127="","",VLOOKUP($A127,'Annex 2 Designated EHV charges'!$A:$O,3,0))</f>
        <v/>
      </c>
      <c r="D127" s="96" t="str">
        <f>IF($A127="","",VLOOKUP($A127,'Annex 2 Designated EHV charges'!$A:$O,7,0))</f>
        <v/>
      </c>
      <c r="E127" s="101" t="str">
        <f>IFERROR(IF(VLOOKUP($A127,'Annex 2 Designated EHV charges'!$A:$P,9,FALSE)=0,"",VLOOKUP($A127,'Annex 2 Designated EHV charges'!$A:$P,9,FALSE)),"")</f>
        <v/>
      </c>
      <c r="F127" s="102" t="str">
        <f>IFERROR(IF(VLOOKUP($A127,'Annex 2 Designated EHV charges'!$A:$P,10,FALSE)=0,"",VLOOKUP($A127,'Annex 2 Designated EHV charges'!$A:$P,10,FALSE)),"")</f>
        <v/>
      </c>
      <c r="G127" s="103" t="str">
        <f>IFERROR(IF(VLOOKUP($A127,'Annex 2 Designated EHV charges'!$A:$P,11,FALSE)=0,"",VLOOKUP($A127,'Annex 2 Designated EHV charges'!$A:$P,11,FALSE)),"")</f>
        <v/>
      </c>
      <c r="H127" s="103" t="str">
        <f>IFERROR(IF(VLOOKUP($A127,'Annex 2 Designated EHV charges'!$A:$P,12,FALSE)=0,"",VLOOKUP($A127,'Annex 2 Designated EHV charges'!$A:$P,12,FALSE)),"")</f>
        <v/>
      </c>
    </row>
    <row r="128" spans="1:8" ht="12.75" customHeight="1" x14ac:dyDescent="0.25">
      <c r="A128" s="96" t="str">
        <f t="array" ref="A128">IFERROR(INDEX('Annex 2 Designated EHV charges'!$A$11:$A$13, MATCH(0, IF(ISBLANK('Annex 2 Designated EHV charges'!$A$11:$A$13),1, COUNTIF(A$4:$A127, 'Annex 2 Designated EHV charges'!$A$11:$A$13)), 0)),"")</f>
        <v/>
      </c>
      <c r="B128" s="96" t="str">
        <f>IF($A128="","",VLOOKUP($A128,'Annex 2 Designated EHV charges'!$A:$O,2,0))</f>
        <v/>
      </c>
      <c r="C128" s="97" t="str">
        <f>IF($A128="","",VLOOKUP($A128,'Annex 2 Designated EHV charges'!$A:$O,3,0))</f>
        <v/>
      </c>
      <c r="D128" s="96" t="str">
        <f>IF($A128="","",VLOOKUP($A128,'Annex 2 Designated EHV charges'!$A:$O,7,0))</f>
        <v/>
      </c>
      <c r="E128" s="101" t="str">
        <f>IFERROR(IF(VLOOKUP($A128,'Annex 2 Designated EHV charges'!$A:$P,9,FALSE)=0,"",VLOOKUP($A128,'Annex 2 Designated EHV charges'!$A:$P,9,FALSE)),"")</f>
        <v/>
      </c>
      <c r="F128" s="102" t="str">
        <f>IFERROR(IF(VLOOKUP($A128,'Annex 2 Designated EHV charges'!$A:$P,10,FALSE)=0,"",VLOOKUP($A128,'Annex 2 Designated EHV charges'!$A:$P,10,FALSE)),"")</f>
        <v/>
      </c>
      <c r="G128" s="103" t="str">
        <f>IFERROR(IF(VLOOKUP($A128,'Annex 2 Designated EHV charges'!$A:$P,11,FALSE)=0,"",VLOOKUP($A128,'Annex 2 Designated EHV charges'!$A:$P,11,FALSE)),"")</f>
        <v/>
      </c>
      <c r="H128" s="103" t="str">
        <f>IFERROR(IF(VLOOKUP($A128,'Annex 2 Designated EHV charges'!$A:$P,12,FALSE)=0,"",VLOOKUP($A128,'Annex 2 Designated EHV charges'!$A:$P,12,FALSE)),"")</f>
        <v/>
      </c>
    </row>
    <row r="129" spans="1:8" ht="12.75" customHeight="1" x14ac:dyDescent="0.25">
      <c r="A129" s="96" t="str">
        <f t="array" ref="A129">IFERROR(INDEX('Annex 2 Designated EHV charges'!$A$11:$A$13, MATCH(0, IF(ISBLANK('Annex 2 Designated EHV charges'!$A$11:$A$13),1, COUNTIF(A$4:$A128, 'Annex 2 Designated EHV charges'!$A$11:$A$13)), 0)),"")</f>
        <v/>
      </c>
      <c r="B129" s="96" t="str">
        <f>IF($A129="","",VLOOKUP($A129,'Annex 2 Designated EHV charges'!$A:$O,2,0))</f>
        <v/>
      </c>
      <c r="C129" s="97" t="str">
        <f>IF($A129="","",VLOOKUP($A129,'Annex 2 Designated EHV charges'!$A:$O,3,0))</f>
        <v/>
      </c>
      <c r="D129" s="96" t="str">
        <f>IF($A129="","",VLOOKUP($A129,'Annex 2 Designated EHV charges'!$A:$O,7,0))</f>
        <v/>
      </c>
      <c r="E129" s="101" t="str">
        <f>IFERROR(IF(VLOOKUP($A129,'Annex 2 Designated EHV charges'!$A:$P,9,FALSE)=0,"",VLOOKUP($A129,'Annex 2 Designated EHV charges'!$A:$P,9,FALSE)),"")</f>
        <v/>
      </c>
      <c r="F129" s="102" t="str">
        <f>IFERROR(IF(VLOOKUP($A129,'Annex 2 Designated EHV charges'!$A:$P,10,FALSE)=0,"",VLOOKUP($A129,'Annex 2 Designated EHV charges'!$A:$P,10,FALSE)),"")</f>
        <v/>
      </c>
      <c r="G129" s="103" t="str">
        <f>IFERROR(IF(VLOOKUP($A129,'Annex 2 Designated EHV charges'!$A:$P,11,FALSE)=0,"",VLOOKUP($A129,'Annex 2 Designated EHV charges'!$A:$P,11,FALSE)),"")</f>
        <v/>
      </c>
      <c r="H129" s="103" t="str">
        <f>IFERROR(IF(VLOOKUP($A129,'Annex 2 Designated EHV charges'!$A:$P,12,FALSE)=0,"",VLOOKUP($A129,'Annex 2 Designated EHV charges'!$A:$P,12,FALSE)),"")</f>
        <v/>
      </c>
    </row>
    <row r="130" spans="1:8" ht="12.75" customHeight="1" x14ac:dyDescent="0.25">
      <c r="A130" s="96" t="str">
        <f t="array" ref="A130">IFERROR(INDEX('Annex 2 Designated EHV charges'!$A$11:$A$13, MATCH(0, IF(ISBLANK('Annex 2 Designated EHV charges'!$A$11:$A$13),1, COUNTIF(A$4:$A129, 'Annex 2 Designated EHV charges'!$A$11:$A$13)), 0)),"")</f>
        <v/>
      </c>
      <c r="B130" s="96" t="str">
        <f>IF($A130="","",VLOOKUP($A130,'Annex 2 Designated EHV charges'!$A:$O,2,0))</f>
        <v/>
      </c>
      <c r="C130" s="97" t="str">
        <f>IF($A130="","",VLOOKUP($A130,'Annex 2 Designated EHV charges'!$A:$O,3,0))</f>
        <v/>
      </c>
      <c r="D130" s="96" t="str">
        <f>IF($A130="","",VLOOKUP($A130,'Annex 2 Designated EHV charges'!$A:$O,7,0))</f>
        <v/>
      </c>
      <c r="E130" s="101" t="str">
        <f>IFERROR(IF(VLOOKUP($A130,'Annex 2 Designated EHV charges'!$A:$P,9,FALSE)=0,"",VLOOKUP($A130,'Annex 2 Designated EHV charges'!$A:$P,9,FALSE)),"")</f>
        <v/>
      </c>
      <c r="F130" s="102" t="str">
        <f>IFERROR(IF(VLOOKUP($A130,'Annex 2 Designated EHV charges'!$A:$P,10,FALSE)=0,"",VLOOKUP($A130,'Annex 2 Designated EHV charges'!$A:$P,10,FALSE)),"")</f>
        <v/>
      </c>
      <c r="G130" s="103" t="str">
        <f>IFERROR(IF(VLOOKUP($A130,'Annex 2 Designated EHV charges'!$A:$P,11,FALSE)=0,"",VLOOKUP($A130,'Annex 2 Designated EHV charges'!$A:$P,11,FALSE)),"")</f>
        <v/>
      </c>
      <c r="H130" s="103" t="str">
        <f>IFERROR(IF(VLOOKUP($A130,'Annex 2 Designated EHV charges'!$A:$P,12,FALSE)=0,"",VLOOKUP($A130,'Annex 2 Designated EHV charges'!$A:$P,12,FALSE)),"")</f>
        <v/>
      </c>
    </row>
    <row r="131" spans="1:8" ht="12.75" customHeight="1" x14ac:dyDescent="0.25">
      <c r="A131" s="96" t="str">
        <f t="array" ref="A131">IFERROR(INDEX('Annex 2 Designated EHV charges'!$A$11:$A$13, MATCH(0, IF(ISBLANK('Annex 2 Designated EHV charges'!$A$11:$A$13),1, COUNTIF(A$4:$A130, 'Annex 2 Designated EHV charges'!$A$11:$A$13)), 0)),"")</f>
        <v/>
      </c>
      <c r="B131" s="96" t="str">
        <f>IF($A131="","",VLOOKUP($A131,'Annex 2 Designated EHV charges'!$A:$O,2,0))</f>
        <v/>
      </c>
      <c r="C131" s="97" t="str">
        <f>IF($A131="","",VLOOKUP($A131,'Annex 2 Designated EHV charges'!$A:$O,3,0))</f>
        <v/>
      </c>
      <c r="D131" s="96" t="str">
        <f>IF($A131="","",VLOOKUP($A131,'Annex 2 Designated EHV charges'!$A:$O,7,0))</f>
        <v/>
      </c>
      <c r="E131" s="101" t="str">
        <f>IFERROR(IF(VLOOKUP($A131,'Annex 2 Designated EHV charges'!$A:$P,9,FALSE)=0,"",VLOOKUP($A131,'Annex 2 Designated EHV charges'!$A:$P,9,FALSE)),"")</f>
        <v/>
      </c>
      <c r="F131" s="102" t="str">
        <f>IFERROR(IF(VLOOKUP($A131,'Annex 2 Designated EHV charges'!$A:$P,10,FALSE)=0,"",VLOOKUP($A131,'Annex 2 Designated EHV charges'!$A:$P,10,FALSE)),"")</f>
        <v/>
      </c>
      <c r="G131" s="103" t="str">
        <f>IFERROR(IF(VLOOKUP($A131,'Annex 2 Designated EHV charges'!$A:$P,11,FALSE)=0,"",VLOOKUP($A131,'Annex 2 Designated EHV charges'!$A:$P,11,FALSE)),"")</f>
        <v/>
      </c>
      <c r="H131" s="103" t="str">
        <f>IFERROR(IF(VLOOKUP($A131,'Annex 2 Designated EHV charges'!$A:$P,12,FALSE)=0,"",VLOOKUP($A131,'Annex 2 Designated EHV charges'!$A:$P,12,FALSE)),"")</f>
        <v/>
      </c>
    </row>
    <row r="132" spans="1:8" ht="12.75" customHeight="1" x14ac:dyDescent="0.25">
      <c r="A132" s="96" t="str">
        <f t="array" ref="A132">IFERROR(INDEX('Annex 2 Designated EHV charges'!$A$11:$A$13, MATCH(0, IF(ISBLANK('Annex 2 Designated EHV charges'!$A$11:$A$13),1, COUNTIF(A$4:$A131, 'Annex 2 Designated EHV charges'!$A$11:$A$13)), 0)),"")</f>
        <v/>
      </c>
      <c r="B132" s="96" t="str">
        <f>IF($A132="","",VLOOKUP($A132,'Annex 2 Designated EHV charges'!$A:$O,2,0))</f>
        <v/>
      </c>
      <c r="C132" s="97" t="str">
        <f>IF($A132="","",VLOOKUP($A132,'Annex 2 Designated EHV charges'!$A:$O,3,0))</f>
        <v/>
      </c>
      <c r="D132" s="96" t="str">
        <f>IF($A132="","",VLOOKUP($A132,'Annex 2 Designated EHV charges'!$A:$O,7,0))</f>
        <v/>
      </c>
      <c r="E132" s="101" t="str">
        <f>IFERROR(IF(VLOOKUP($A132,'Annex 2 Designated EHV charges'!$A:$P,9,FALSE)=0,"",VLOOKUP($A132,'Annex 2 Designated EHV charges'!$A:$P,9,FALSE)),"")</f>
        <v/>
      </c>
      <c r="F132" s="102" t="str">
        <f>IFERROR(IF(VLOOKUP($A132,'Annex 2 Designated EHV charges'!$A:$P,10,FALSE)=0,"",VLOOKUP($A132,'Annex 2 Designated EHV charges'!$A:$P,10,FALSE)),"")</f>
        <v/>
      </c>
      <c r="G132" s="103" t="str">
        <f>IFERROR(IF(VLOOKUP($A132,'Annex 2 Designated EHV charges'!$A:$P,11,FALSE)=0,"",VLOOKUP($A132,'Annex 2 Designated EHV charges'!$A:$P,11,FALSE)),"")</f>
        <v/>
      </c>
      <c r="H132" s="103" t="str">
        <f>IFERROR(IF(VLOOKUP($A132,'Annex 2 Designated EHV charges'!$A:$P,12,FALSE)=0,"",VLOOKUP($A132,'Annex 2 Designated EHV charges'!$A:$P,12,FALSE)),"")</f>
        <v/>
      </c>
    </row>
    <row r="133" spans="1:8" ht="12.75" customHeight="1" x14ac:dyDescent="0.25">
      <c r="A133" s="96" t="str">
        <f t="array" ref="A133">IFERROR(INDEX('Annex 2 Designated EHV charges'!$A$11:$A$13, MATCH(0, IF(ISBLANK('Annex 2 Designated EHV charges'!$A$11:$A$13),1, COUNTIF(A$4:$A132, 'Annex 2 Designated EHV charges'!$A$11:$A$13)), 0)),"")</f>
        <v/>
      </c>
      <c r="B133" s="96" t="str">
        <f>IF($A133="","",VLOOKUP($A133,'Annex 2 Designated EHV charges'!$A:$O,2,0))</f>
        <v/>
      </c>
      <c r="C133" s="97" t="str">
        <f>IF($A133="","",VLOOKUP($A133,'Annex 2 Designated EHV charges'!$A:$O,3,0))</f>
        <v/>
      </c>
      <c r="D133" s="96" t="str">
        <f>IF($A133="","",VLOOKUP($A133,'Annex 2 Designated EHV charges'!$A:$O,7,0))</f>
        <v/>
      </c>
      <c r="E133" s="101" t="str">
        <f>IFERROR(IF(VLOOKUP($A133,'Annex 2 Designated EHV charges'!$A:$P,9,FALSE)=0,"",VLOOKUP($A133,'Annex 2 Designated EHV charges'!$A:$P,9,FALSE)),"")</f>
        <v/>
      </c>
      <c r="F133" s="102" t="str">
        <f>IFERROR(IF(VLOOKUP($A133,'Annex 2 Designated EHV charges'!$A:$P,10,FALSE)=0,"",VLOOKUP($A133,'Annex 2 Designated EHV charges'!$A:$P,10,FALSE)),"")</f>
        <v/>
      </c>
      <c r="G133" s="103" t="str">
        <f>IFERROR(IF(VLOOKUP($A133,'Annex 2 Designated EHV charges'!$A:$P,11,FALSE)=0,"",VLOOKUP($A133,'Annex 2 Designated EHV charges'!$A:$P,11,FALSE)),"")</f>
        <v/>
      </c>
      <c r="H133" s="103" t="str">
        <f>IFERROR(IF(VLOOKUP($A133,'Annex 2 Designated EHV charges'!$A:$P,12,FALSE)=0,"",VLOOKUP($A133,'Annex 2 Designated EHV charges'!$A:$P,12,FALSE)),"")</f>
        <v/>
      </c>
    </row>
    <row r="134" spans="1:8" ht="12.75" customHeight="1" x14ac:dyDescent="0.25">
      <c r="A134" s="96" t="str">
        <f t="array" ref="A134">IFERROR(INDEX('Annex 2 Designated EHV charges'!$A$11:$A$13, MATCH(0, IF(ISBLANK('Annex 2 Designated EHV charges'!$A$11:$A$13),1, COUNTIF(A$4:$A133, 'Annex 2 Designated EHV charges'!$A$11:$A$13)), 0)),"")</f>
        <v/>
      </c>
      <c r="B134" s="96" t="str">
        <f>IF($A134="","",VLOOKUP($A134,'Annex 2 Designated EHV charges'!$A:$O,2,0))</f>
        <v/>
      </c>
      <c r="C134" s="97" t="str">
        <f>IF($A134="","",VLOOKUP($A134,'Annex 2 Designated EHV charges'!$A:$O,3,0))</f>
        <v/>
      </c>
      <c r="D134" s="96" t="str">
        <f>IF($A134="","",VLOOKUP($A134,'Annex 2 Designated EHV charges'!$A:$O,7,0))</f>
        <v/>
      </c>
      <c r="E134" s="101" t="str">
        <f>IFERROR(IF(VLOOKUP($A134,'Annex 2 Designated EHV charges'!$A:$P,9,FALSE)=0,"",VLOOKUP($A134,'Annex 2 Designated EHV charges'!$A:$P,9,FALSE)),"")</f>
        <v/>
      </c>
      <c r="F134" s="102" t="str">
        <f>IFERROR(IF(VLOOKUP($A134,'Annex 2 Designated EHV charges'!$A:$P,10,FALSE)=0,"",VLOOKUP($A134,'Annex 2 Designated EHV charges'!$A:$P,10,FALSE)),"")</f>
        <v/>
      </c>
      <c r="G134" s="103" t="str">
        <f>IFERROR(IF(VLOOKUP($A134,'Annex 2 Designated EHV charges'!$A:$P,11,FALSE)=0,"",VLOOKUP($A134,'Annex 2 Designated EHV charges'!$A:$P,11,FALSE)),"")</f>
        <v/>
      </c>
      <c r="H134" s="103" t="str">
        <f>IFERROR(IF(VLOOKUP($A134,'Annex 2 Designated EHV charges'!$A:$P,12,FALSE)=0,"",VLOOKUP($A134,'Annex 2 Designated EHV charges'!$A:$P,12,FALSE)),"")</f>
        <v/>
      </c>
    </row>
    <row r="135" spans="1:8" ht="12.75" customHeight="1" x14ac:dyDescent="0.25">
      <c r="A135" s="96" t="str">
        <f t="array" ref="A135">IFERROR(INDEX('Annex 2 Designated EHV charges'!$A$11:$A$13, MATCH(0, IF(ISBLANK('Annex 2 Designated EHV charges'!$A$11:$A$13),1, COUNTIF(A$4:$A134, 'Annex 2 Designated EHV charges'!$A$11:$A$13)), 0)),"")</f>
        <v/>
      </c>
      <c r="B135" s="96" t="str">
        <f>IF($A135="","",VLOOKUP($A135,'Annex 2 Designated EHV charges'!$A:$O,2,0))</f>
        <v/>
      </c>
      <c r="C135" s="97" t="str">
        <f>IF($A135="","",VLOOKUP($A135,'Annex 2 Designated EHV charges'!$A:$O,3,0))</f>
        <v/>
      </c>
      <c r="D135" s="96" t="str">
        <f>IF($A135="","",VLOOKUP($A135,'Annex 2 Designated EHV charges'!$A:$O,7,0))</f>
        <v/>
      </c>
      <c r="E135" s="101" t="str">
        <f>IFERROR(IF(VLOOKUP($A135,'Annex 2 Designated EHV charges'!$A:$P,9,FALSE)=0,"",VLOOKUP($A135,'Annex 2 Designated EHV charges'!$A:$P,9,FALSE)),"")</f>
        <v/>
      </c>
      <c r="F135" s="102" t="str">
        <f>IFERROR(IF(VLOOKUP($A135,'Annex 2 Designated EHV charges'!$A:$P,10,FALSE)=0,"",VLOOKUP($A135,'Annex 2 Designated EHV charges'!$A:$P,10,FALSE)),"")</f>
        <v/>
      </c>
      <c r="G135" s="103" t="str">
        <f>IFERROR(IF(VLOOKUP($A135,'Annex 2 Designated EHV charges'!$A:$P,11,FALSE)=0,"",VLOOKUP($A135,'Annex 2 Designated EHV charges'!$A:$P,11,FALSE)),"")</f>
        <v/>
      </c>
      <c r="H135" s="103" t="str">
        <f>IFERROR(IF(VLOOKUP($A135,'Annex 2 Designated EHV charges'!$A:$P,12,FALSE)=0,"",VLOOKUP($A135,'Annex 2 Designated EHV charges'!$A:$P,12,FALSE)),"")</f>
        <v/>
      </c>
    </row>
    <row r="136" spans="1:8" ht="12.75" customHeight="1" x14ac:dyDescent="0.25">
      <c r="A136" s="96" t="str">
        <f t="array" ref="A136">IFERROR(INDEX('Annex 2 Designated EHV charges'!$A$11:$A$13, MATCH(0, IF(ISBLANK('Annex 2 Designated EHV charges'!$A$11:$A$13),1, COUNTIF(A$4:$A135, 'Annex 2 Designated EHV charges'!$A$11:$A$13)), 0)),"")</f>
        <v/>
      </c>
      <c r="B136" s="96" t="str">
        <f>IF($A136="","",VLOOKUP($A136,'Annex 2 Designated EHV charges'!$A:$O,2,0))</f>
        <v/>
      </c>
      <c r="C136" s="97" t="str">
        <f>IF($A136="","",VLOOKUP($A136,'Annex 2 Designated EHV charges'!$A:$O,3,0))</f>
        <v/>
      </c>
      <c r="D136" s="96" t="str">
        <f>IF($A136="","",VLOOKUP($A136,'Annex 2 Designated EHV charges'!$A:$O,7,0))</f>
        <v/>
      </c>
      <c r="E136" s="101" t="str">
        <f>IFERROR(IF(VLOOKUP($A136,'Annex 2 Designated EHV charges'!$A:$P,9,FALSE)=0,"",VLOOKUP($A136,'Annex 2 Designated EHV charges'!$A:$P,9,FALSE)),"")</f>
        <v/>
      </c>
      <c r="F136" s="102" t="str">
        <f>IFERROR(IF(VLOOKUP($A136,'Annex 2 Designated EHV charges'!$A:$P,10,FALSE)=0,"",VLOOKUP($A136,'Annex 2 Designated EHV charges'!$A:$P,10,FALSE)),"")</f>
        <v/>
      </c>
      <c r="G136" s="103" t="str">
        <f>IFERROR(IF(VLOOKUP($A136,'Annex 2 Designated EHV charges'!$A:$P,11,FALSE)=0,"",VLOOKUP($A136,'Annex 2 Designated EHV charges'!$A:$P,11,FALSE)),"")</f>
        <v/>
      </c>
      <c r="H136" s="103" t="str">
        <f>IFERROR(IF(VLOOKUP($A136,'Annex 2 Designated EHV charges'!$A:$P,12,FALSE)=0,"",VLOOKUP($A136,'Annex 2 Designated EHV charges'!$A:$P,12,FALSE)),"")</f>
        <v/>
      </c>
    </row>
    <row r="137" spans="1:8" ht="12.75" customHeight="1" x14ac:dyDescent="0.25">
      <c r="A137" s="96" t="str">
        <f t="array" ref="A137">IFERROR(INDEX('Annex 2 Designated EHV charges'!$A$11:$A$13, MATCH(0, IF(ISBLANK('Annex 2 Designated EHV charges'!$A$11:$A$13),1, COUNTIF(A$4:$A136, 'Annex 2 Designated EHV charges'!$A$11:$A$13)), 0)),"")</f>
        <v/>
      </c>
      <c r="B137" s="96" t="str">
        <f>IF($A137="","",VLOOKUP($A137,'Annex 2 Designated EHV charges'!$A:$O,2,0))</f>
        <v/>
      </c>
      <c r="C137" s="97" t="str">
        <f>IF($A137="","",VLOOKUP($A137,'Annex 2 Designated EHV charges'!$A:$O,3,0))</f>
        <v/>
      </c>
      <c r="D137" s="96" t="str">
        <f>IF($A137="","",VLOOKUP($A137,'Annex 2 Designated EHV charges'!$A:$O,7,0))</f>
        <v/>
      </c>
      <c r="E137" s="101" t="str">
        <f>IFERROR(IF(VLOOKUP($A137,'Annex 2 Designated EHV charges'!$A:$P,9,FALSE)=0,"",VLOOKUP($A137,'Annex 2 Designated EHV charges'!$A:$P,9,FALSE)),"")</f>
        <v/>
      </c>
      <c r="F137" s="102" t="str">
        <f>IFERROR(IF(VLOOKUP($A137,'Annex 2 Designated EHV charges'!$A:$P,10,FALSE)=0,"",VLOOKUP($A137,'Annex 2 Designated EHV charges'!$A:$P,10,FALSE)),"")</f>
        <v/>
      </c>
      <c r="G137" s="103" t="str">
        <f>IFERROR(IF(VLOOKUP($A137,'Annex 2 Designated EHV charges'!$A:$P,11,FALSE)=0,"",VLOOKUP($A137,'Annex 2 Designated EHV charges'!$A:$P,11,FALSE)),"")</f>
        <v/>
      </c>
      <c r="H137" s="103" t="str">
        <f>IFERROR(IF(VLOOKUP($A137,'Annex 2 Designated EHV charges'!$A:$P,12,FALSE)=0,"",VLOOKUP($A137,'Annex 2 Designated EHV charges'!$A:$P,12,FALSE)),"")</f>
        <v/>
      </c>
    </row>
    <row r="138" spans="1:8" ht="12.75" customHeight="1" x14ac:dyDescent="0.25">
      <c r="A138" s="96" t="str">
        <f t="array" ref="A138">IFERROR(INDEX('Annex 2 Designated EHV charges'!$A$11:$A$13, MATCH(0, IF(ISBLANK('Annex 2 Designated EHV charges'!$A$11:$A$13),1, COUNTIF(A$4:$A137, 'Annex 2 Designated EHV charges'!$A$11:$A$13)), 0)),"")</f>
        <v/>
      </c>
      <c r="B138" s="96" t="str">
        <f>IF($A138="","",VLOOKUP($A138,'Annex 2 Designated EHV charges'!$A:$O,2,0))</f>
        <v/>
      </c>
      <c r="C138" s="97" t="str">
        <f>IF($A138="","",VLOOKUP($A138,'Annex 2 Designated EHV charges'!$A:$O,3,0))</f>
        <v/>
      </c>
      <c r="D138" s="96" t="str">
        <f>IF($A138="","",VLOOKUP($A138,'Annex 2 Designated EHV charges'!$A:$O,7,0))</f>
        <v/>
      </c>
      <c r="E138" s="101" t="str">
        <f>IFERROR(IF(VLOOKUP($A138,'Annex 2 Designated EHV charges'!$A:$P,9,FALSE)=0,"",VLOOKUP($A138,'Annex 2 Designated EHV charges'!$A:$P,9,FALSE)),"")</f>
        <v/>
      </c>
      <c r="F138" s="102" t="str">
        <f>IFERROR(IF(VLOOKUP($A138,'Annex 2 Designated EHV charges'!$A:$P,10,FALSE)=0,"",VLOOKUP($A138,'Annex 2 Designated EHV charges'!$A:$P,10,FALSE)),"")</f>
        <v/>
      </c>
      <c r="G138" s="103" t="str">
        <f>IFERROR(IF(VLOOKUP($A138,'Annex 2 Designated EHV charges'!$A:$P,11,FALSE)=0,"",VLOOKUP($A138,'Annex 2 Designated EHV charges'!$A:$P,11,FALSE)),"")</f>
        <v/>
      </c>
      <c r="H138" s="103" t="str">
        <f>IFERROR(IF(VLOOKUP($A138,'Annex 2 Designated EHV charges'!$A:$P,12,FALSE)=0,"",VLOOKUP($A138,'Annex 2 Designated EHV charges'!$A:$P,12,FALSE)),"")</f>
        <v/>
      </c>
    </row>
    <row r="139" spans="1:8" ht="12.75" customHeight="1" x14ac:dyDescent="0.25">
      <c r="A139" s="96" t="str">
        <f t="array" ref="A139">IFERROR(INDEX('Annex 2 Designated EHV charges'!$A$11:$A$13, MATCH(0, IF(ISBLANK('Annex 2 Designated EHV charges'!$A$11:$A$13),1, COUNTIF(A$4:$A138, 'Annex 2 Designated EHV charges'!$A$11:$A$13)), 0)),"")</f>
        <v/>
      </c>
      <c r="B139" s="96" t="str">
        <f>IF($A139="","",VLOOKUP($A139,'Annex 2 Designated EHV charges'!$A:$O,2,0))</f>
        <v/>
      </c>
      <c r="C139" s="97" t="str">
        <f>IF($A139="","",VLOOKUP($A139,'Annex 2 Designated EHV charges'!$A:$O,3,0))</f>
        <v/>
      </c>
      <c r="D139" s="96" t="str">
        <f>IF($A139="","",VLOOKUP($A139,'Annex 2 Designated EHV charges'!$A:$O,7,0))</f>
        <v/>
      </c>
      <c r="E139" s="101" t="str">
        <f>IFERROR(IF(VLOOKUP($A139,'Annex 2 Designated EHV charges'!$A:$P,9,FALSE)=0,"",VLOOKUP($A139,'Annex 2 Designated EHV charges'!$A:$P,9,FALSE)),"")</f>
        <v/>
      </c>
      <c r="F139" s="102" t="str">
        <f>IFERROR(IF(VLOOKUP($A139,'Annex 2 Designated EHV charges'!$A:$P,10,FALSE)=0,"",VLOOKUP($A139,'Annex 2 Designated EHV charges'!$A:$P,10,FALSE)),"")</f>
        <v/>
      </c>
      <c r="G139" s="103" t="str">
        <f>IFERROR(IF(VLOOKUP($A139,'Annex 2 Designated EHV charges'!$A:$P,11,FALSE)=0,"",VLOOKUP($A139,'Annex 2 Designated EHV charges'!$A:$P,11,FALSE)),"")</f>
        <v/>
      </c>
      <c r="H139" s="103" t="str">
        <f>IFERROR(IF(VLOOKUP($A139,'Annex 2 Designated EHV charges'!$A:$P,12,FALSE)=0,"",VLOOKUP($A139,'Annex 2 Designated EHV charges'!$A:$P,12,FALSE)),"")</f>
        <v/>
      </c>
    </row>
    <row r="140" spans="1:8" ht="12.75" customHeight="1" x14ac:dyDescent="0.25">
      <c r="A140" s="96" t="str">
        <f t="array" ref="A140">IFERROR(INDEX('Annex 2 Designated EHV charges'!$A$11:$A$13, MATCH(0, IF(ISBLANK('Annex 2 Designated EHV charges'!$A$11:$A$13),1, COUNTIF(A$4:$A139, 'Annex 2 Designated EHV charges'!$A$11:$A$13)), 0)),"")</f>
        <v/>
      </c>
      <c r="B140" s="96" t="str">
        <f>IF($A140="","",VLOOKUP($A140,'Annex 2 Designated EHV charges'!$A:$O,2,0))</f>
        <v/>
      </c>
      <c r="C140" s="97" t="str">
        <f>IF($A140="","",VLOOKUP($A140,'Annex 2 Designated EHV charges'!$A:$O,3,0))</f>
        <v/>
      </c>
      <c r="D140" s="96" t="str">
        <f>IF($A140="","",VLOOKUP($A140,'Annex 2 Designated EHV charges'!$A:$O,7,0))</f>
        <v/>
      </c>
      <c r="E140" s="101" t="str">
        <f>IFERROR(IF(VLOOKUP($A140,'Annex 2 Designated EHV charges'!$A:$P,9,FALSE)=0,"",VLOOKUP($A140,'Annex 2 Designated EHV charges'!$A:$P,9,FALSE)),"")</f>
        <v/>
      </c>
      <c r="F140" s="102" t="str">
        <f>IFERROR(IF(VLOOKUP($A140,'Annex 2 Designated EHV charges'!$A:$P,10,FALSE)=0,"",VLOOKUP($A140,'Annex 2 Designated EHV charges'!$A:$P,10,FALSE)),"")</f>
        <v/>
      </c>
      <c r="G140" s="103" t="str">
        <f>IFERROR(IF(VLOOKUP($A140,'Annex 2 Designated EHV charges'!$A:$P,11,FALSE)=0,"",VLOOKUP($A140,'Annex 2 Designated EHV charges'!$A:$P,11,FALSE)),"")</f>
        <v/>
      </c>
      <c r="H140" s="103" t="str">
        <f>IFERROR(IF(VLOOKUP($A140,'Annex 2 Designated EHV charges'!$A:$P,12,FALSE)=0,"",VLOOKUP($A140,'Annex 2 Designated EHV charges'!$A:$P,12,FALSE)),"")</f>
        <v/>
      </c>
    </row>
    <row r="141" spans="1:8" ht="12.75" customHeight="1" x14ac:dyDescent="0.25">
      <c r="A141" s="96" t="str">
        <f t="array" ref="A141">IFERROR(INDEX('Annex 2 Designated EHV charges'!$A$11:$A$13, MATCH(0, IF(ISBLANK('Annex 2 Designated EHV charges'!$A$11:$A$13),1, COUNTIF(A$4:$A140, 'Annex 2 Designated EHV charges'!$A$11:$A$13)), 0)),"")</f>
        <v/>
      </c>
      <c r="B141" s="96" t="str">
        <f>IF($A141="","",VLOOKUP($A141,'Annex 2 Designated EHV charges'!$A:$O,2,0))</f>
        <v/>
      </c>
      <c r="C141" s="97" t="str">
        <f>IF($A141="","",VLOOKUP($A141,'Annex 2 Designated EHV charges'!$A:$O,3,0))</f>
        <v/>
      </c>
      <c r="D141" s="96" t="str">
        <f>IF($A141="","",VLOOKUP($A141,'Annex 2 Designated EHV charges'!$A:$O,7,0))</f>
        <v/>
      </c>
      <c r="E141" s="101" t="str">
        <f>IFERROR(IF(VLOOKUP($A141,'Annex 2 Designated EHV charges'!$A:$P,9,FALSE)=0,"",VLOOKUP($A141,'Annex 2 Designated EHV charges'!$A:$P,9,FALSE)),"")</f>
        <v/>
      </c>
      <c r="F141" s="102" t="str">
        <f>IFERROR(IF(VLOOKUP($A141,'Annex 2 Designated EHV charges'!$A:$P,10,FALSE)=0,"",VLOOKUP($A141,'Annex 2 Designated EHV charges'!$A:$P,10,FALSE)),"")</f>
        <v/>
      </c>
      <c r="G141" s="103" t="str">
        <f>IFERROR(IF(VLOOKUP($A141,'Annex 2 Designated EHV charges'!$A:$P,11,FALSE)=0,"",VLOOKUP($A141,'Annex 2 Designated EHV charges'!$A:$P,11,FALSE)),"")</f>
        <v/>
      </c>
      <c r="H141" s="103" t="str">
        <f>IFERROR(IF(VLOOKUP($A141,'Annex 2 Designated EHV charges'!$A:$P,12,FALSE)=0,"",VLOOKUP($A141,'Annex 2 Designated EHV charges'!$A:$P,12,FALSE)),"")</f>
        <v/>
      </c>
    </row>
    <row r="142" spans="1:8" ht="12.75" customHeight="1" x14ac:dyDescent="0.25">
      <c r="A142" s="96" t="str">
        <f t="array" ref="A142">IFERROR(INDEX('Annex 2 Designated EHV charges'!$A$11:$A$13, MATCH(0, IF(ISBLANK('Annex 2 Designated EHV charges'!$A$11:$A$13),1, COUNTIF(A$4:$A141, 'Annex 2 Designated EHV charges'!$A$11:$A$13)), 0)),"")</f>
        <v/>
      </c>
      <c r="B142" s="96" t="str">
        <f>IF($A142="","",VLOOKUP($A142,'Annex 2 Designated EHV charges'!$A:$O,2,0))</f>
        <v/>
      </c>
      <c r="C142" s="97" t="str">
        <f>IF($A142="","",VLOOKUP($A142,'Annex 2 Designated EHV charges'!$A:$O,3,0))</f>
        <v/>
      </c>
      <c r="D142" s="96" t="str">
        <f>IF($A142="","",VLOOKUP($A142,'Annex 2 Designated EHV charges'!$A:$O,7,0))</f>
        <v/>
      </c>
      <c r="E142" s="101" t="str">
        <f>IFERROR(IF(VLOOKUP($A142,'Annex 2 Designated EHV charges'!$A:$P,9,FALSE)=0,"",VLOOKUP($A142,'Annex 2 Designated EHV charges'!$A:$P,9,FALSE)),"")</f>
        <v/>
      </c>
      <c r="F142" s="102" t="str">
        <f>IFERROR(IF(VLOOKUP($A142,'Annex 2 Designated EHV charges'!$A:$P,10,FALSE)=0,"",VLOOKUP($A142,'Annex 2 Designated EHV charges'!$A:$P,10,FALSE)),"")</f>
        <v/>
      </c>
      <c r="G142" s="103" t="str">
        <f>IFERROR(IF(VLOOKUP($A142,'Annex 2 Designated EHV charges'!$A:$P,11,FALSE)=0,"",VLOOKUP($A142,'Annex 2 Designated EHV charges'!$A:$P,11,FALSE)),"")</f>
        <v/>
      </c>
      <c r="H142" s="103" t="str">
        <f>IFERROR(IF(VLOOKUP($A142,'Annex 2 Designated EHV charges'!$A:$P,12,FALSE)=0,"",VLOOKUP($A142,'Annex 2 Designated EHV charges'!$A:$P,12,FALSE)),"")</f>
        <v/>
      </c>
    </row>
    <row r="143" spans="1:8" ht="12.75" customHeight="1" x14ac:dyDescent="0.25">
      <c r="A143" s="96" t="str">
        <f t="array" ref="A143">IFERROR(INDEX('Annex 2 Designated EHV charges'!$A$11:$A$13, MATCH(0, IF(ISBLANK('Annex 2 Designated EHV charges'!$A$11:$A$13),1, COUNTIF(A$4:$A142, 'Annex 2 Designated EHV charges'!$A$11:$A$13)), 0)),"")</f>
        <v/>
      </c>
      <c r="B143" s="96" t="str">
        <f>IF($A143="","",VLOOKUP($A143,'Annex 2 Designated EHV charges'!$A:$O,2,0))</f>
        <v/>
      </c>
      <c r="C143" s="97" t="str">
        <f>IF($A143="","",VLOOKUP($A143,'Annex 2 Designated EHV charges'!$A:$O,3,0))</f>
        <v/>
      </c>
      <c r="D143" s="96" t="str">
        <f>IF($A143="","",VLOOKUP($A143,'Annex 2 Designated EHV charges'!$A:$O,7,0))</f>
        <v/>
      </c>
      <c r="E143" s="101" t="str">
        <f>IFERROR(IF(VLOOKUP($A143,'Annex 2 Designated EHV charges'!$A:$P,9,FALSE)=0,"",VLOOKUP($A143,'Annex 2 Designated EHV charges'!$A:$P,9,FALSE)),"")</f>
        <v/>
      </c>
      <c r="F143" s="102" t="str">
        <f>IFERROR(IF(VLOOKUP($A143,'Annex 2 Designated EHV charges'!$A:$P,10,FALSE)=0,"",VLOOKUP($A143,'Annex 2 Designated EHV charges'!$A:$P,10,FALSE)),"")</f>
        <v/>
      </c>
      <c r="G143" s="103" t="str">
        <f>IFERROR(IF(VLOOKUP($A143,'Annex 2 Designated EHV charges'!$A:$P,11,FALSE)=0,"",VLOOKUP($A143,'Annex 2 Designated EHV charges'!$A:$P,11,FALSE)),"")</f>
        <v/>
      </c>
      <c r="H143" s="103" t="str">
        <f>IFERROR(IF(VLOOKUP($A143,'Annex 2 Designated EHV charges'!$A:$P,12,FALSE)=0,"",VLOOKUP($A143,'Annex 2 Designated EHV charges'!$A:$P,12,FALSE)),"")</f>
        <v/>
      </c>
    </row>
    <row r="144" spans="1:8" x14ac:dyDescent="0.25">
      <c r="A144" s="96" t="str">
        <f t="array" ref="A144">IFERROR(INDEX('Annex 2 Designated EHV charges'!$A$11:$A$13, MATCH(0, IF(ISBLANK('Annex 2 Designated EHV charges'!$A$11:$A$13),1, COUNTIF(A$4:$A143, 'Annex 2 Designated EHV charges'!$A$11:$A$13)), 0)),"")</f>
        <v/>
      </c>
      <c r="B144" s="96" t="str">
        <f>IF($A144="","",VLOOKUP($A144,'Annex 2 Designated EHV charges'!$A:$O,2,0))</f>
        <v/>
      </c>
      <c r="C144" s="97" t="str">
        <f>IF($A144="","",VLOOKUP($A144,'Annex 2 Designated EHV charges'!$A:$O,3,0))</f>
        <v/>
      </c>
      <c r="D144" s="96" t="str">
        <f>IF($A144="","",VLOOKUP($A144,'Annex 2 Designated EHV charges'!$A:$O,7,0))</f>
        <v/>
      </c>
      <c r="E144" s="101" t="str">
        <f>IFERROR(IF(VLOOKUP($A144,'Annex 2 Designated EHV charges'!$A:$P,9,FALSE)=0,"",VLOOKUP($A144,'Annex 2 Designated EHV charges'!$A:$P,9,FALSE)),"")</f>
        <v/>
      </c>
      <c r="F144" s="102" t="str">
        <f>IFERROR(IF(VLOOKUP($A144,'Annex 2 Designated EHV charges'!$A:$P,10,FALSE)=0,"",VLOOKUP($A144,'Annex 2 Designated EHV charges'!$A:$P,10,FALSE)),"")</f>
        <v/>
      </c>
      <c r="G144" s="103" t="str">
        <f>IFERROR(IF(VLOOKUP($A144,'Annex 2 Designated EHV charges'!$A:$P,11,FALSE)=0,"",VLOOKUP($A144,'Annex 2 Designated EHV charges'!$A:$P,11,FALSE)),"")</f>
        <v/>
      </c>
      <c r="H144" s="103" t="str">
        <f>IFERROR(IF(VLOOKUP($A144,'Annex 2 Designated EHV charges'!$A:$P,12,FALSE)=0,"",VLOOKUP($A144,'Annex 2 Designated EHV charges'!$A:$P,12,FALSE)),"")</f>
        <v/>
      </c>
    </row>
    <row r="145" spans="1:8" x14ac:dyDescent="0.25">
      <c r="A145" s="96" t="str">
        <f t="array" ref="A145">IFERROR(INDEX('Annex 2 Designated EHV charges'!$A$11:$A$13, MATCH(0, IF(ISBLANK('Annex 2 Designated EHV charges'!$A$11:$A$13),1, COUNTIF(A$4:$A144, 'Annex 2 Designated EHV charges'!$A$11:$A$13)), 0)),"")</f>
        <v/>
      </c>
      <c r="B145" s="96" t="str">
        <f>IF($A145="","",VLOOKUP($A145,'Annex 2 Designated EHV charges'!$A:$O,2,0))</f>
        <v/>
      </c>
      <c r="C145" s="97" t="str">
        <f>IF($A145="","",VLOOKUP($A145,'Annex 2 Designated EHV charges'!$A:$O,3,0))</f>
        <v/>
      </c>
      <c r="D145" s="96" t="str">
        <f>IF($A145="","",VLOOKUP($A145,'Annex 2 Designated EHV charges'!$A:$O,7,0))</f>
        <v/>
      </c>
      <c r="E145" s="101" t="str">
        <f>IFERROR(IF(VLOOKUP($A145,'Annex 2 Designated EHV charges'!$A:$P,9,FALSE)=0,"",VLOOKUP($A145,'Annex 2 Designated EHV charges'!$A:$P,9,FALSE)),"")</f>
        <v/>
      </c>
      <c r="F145" s="102" t="str">
        <f>IFERROR(IF(VLOOKUP($A145,'Annex 2 Designated EHV charges'!$A:$P,10,FALSE)=0,"",VLOOKUP($A145,'Annex 2 Designated EHV charges'!$A:$P,10,FALSE)),"")</f>
        <v/>
      </c>
      <c r="G145" s="103" t="str">
        <f>IFERROR(IF(VLOOKUP($A145,'Annex 2 Designated EHV charges'!$A:$P,11,FALSE)=0,"",VLOOKUP($A145,'Annex 2 Designated EHV charges'!$A:$P,11,FALSE)),"")</f>
        <v/>
      </c>
      <c r="H145" s="103" t="str">
        <f>IFERROR(IF(VLOOKUP($A145,'Annex 2 Designated EHV charges'!$A:$P,12,FALSE)=0,"",VLOOKUP($A145,'Annex 2 Designated EHV charges'!$A:$P,12,FALSE)),"")</f>
        <v/>
      </c>
    </row>
    <row r="146" spans="1:8" x14ac:dyDescent="0.25">
      <c r="A146" s="96" t="str">
        <f t="array" ref="A146">IFERROR(INDEX('Annex 2 Designated EHV charges'!$A$11:$A$13, MATCH(0, IF(ISBLANK('Annex 2 Designated EHV charges'!$A$11:$A$13),1, COUNTIF(A$4:$A145, 'Annex 2 Designated EHV charges'!$A$11:$A$13)), 0)),"")</f>
        <v/>
      </c>
      <c r="B146" s="96" t="str">
        <f>IF($A146="","",VLOOKUP($A146,'Annex 2 Designated EHV charges'!$A:$O,2,0))</f>
        <v/>
      </c>
      <c r="C146" s="97" t="str">
        <f>IF($A146="","",VLOOKUP($A146,'Annex 2 Designated EHV charges'!$A:$O,3,0))</f>
        <v/>
      </c>
      <c r="D146" s="96" t="str">
        <f>IF($A146="","",VLOOKUP($A146,'Annex 2 Designated EHV charges'!$A:$O,7,0))</f>
        <v/>
      </c>
      <c r="E146" s="101" t="str">
        <f>IFERROR(IF(VLOOKUP($A146,'Annex 2 Designated EHV charges'!$A:$P,9,FALSE)=0,"",VLOOKUP($A146,'Annex 2 Designated EHV charges'!$A:$P,9,FALSE)),"")</f>
        <v/>
      </c>
      <c r="F146" s="102" t="str">
        <f>IFERROR(IF(VLOOKUP($A146,'Annex 2 Designated EHV charges'!$A:$P,10,FALSE)=0,"",VLOOKUP($A146,'Annex 2 Designated EHV charges'!$A:$P,10,FALSE)),"")</f>
        <v/>
      </c>
      <c r="G146" s="103" t="str">
        <f>IFERROR(IF(VLOOKUP($A146,'Annex 2 Designated EHV charges'!$A:$P,11,FALSE)=0,"",VLOOKUP($A146,'Annex 2 Designated EHV charges'!$A:$P,11,FALSE)),"")</f>
        <v/>
      </c>
      <c r="H146" s="103" t="str">
        <f>IFERROR(IF(VLOOKUP($A146,'Annex 2 Designated EHV charges'!$A:$P,12,FALSE)=0,"",VLOOKUP($A146,'Annex 2 Designated EHV charges'!$A:$P,12,FALSE)),"")</f>
        <v/>
      </c>
    </row>
    <row r="147" spans="1:8" x14ac:dyDescent="0.25">
      <c r="A147" s="96" t="str">
        <f t="array" ref="A147">IFERROR(INDEX('Annex 2 Designated EHV charges'!$A$11:$A$13, MATCH(0, IF(ISBLANK('Annex 2 Designated EHV charges'!$A$11:$A$13),1, COUNTIF(A$4:$A146, 'Annex 2 Designated EHV charges'!$A$11:$A$13)), 0)),"")</f>
        <v/>
      </c>
      <c r="B147" s="96" t="str">
        <f>IF($A147="","",VLOOKUP($A147,'Annex 2 Designated EHV charges'!$A:$O,2,0))</f>
        <v/>
      </c>
      <c r="C147" s="97" t="str">
        <f>IF($A147="","",VLOOKUP($A147,'Annex 2 Designated EHV charges'!$A:$O,3,0))</f>
        <v/>
      </c>
      <c r="D147" s="96" t="str">
        <f>IF($A147="","",VLOOKUP($A147,'Annex 2 Designated EHV charges'!$A:$O,7,0))</f>
        <v/>
      </c>
      <c r="E147" s="101" t="str">
        <f>IFERROR(IF(VLOOKUP($A147,'Annex 2 Designated EHV charges'!$A:$P,9,FALSE)=0,"",VLOOKUP($A147,'Annex 2 Designated EHV charges'!$A:$P,9,FALSE)),"")</f>
        <v/>
      </c>
      <c r="F147" s="102" t="str">
        <f>IFERROR(IF(VLOOKUP($A147,'Annex 2 Designated EHV charges'!$A:$P,10,FALSE)=0,"",VLOOKUP($A147,'Annex 2 Designated EHV charges'!$A:$P,10,FALSE)),"")</f>
        <v/>
      </c>
      <c r="G147" s="103" t="str">
        <f>IFERROR(IF(VLOOKUP($A147,'Annex 2 Designated EHV charges'!$A:$P,11,FALSE)=0,"",VLOOKUP($A147,'Annex 2 Designated EHV charges'!$A:$P,11,FALSE)),"")</f>
        <v/>
      </c>
      <c r="H147" s="103" t="str">
        <f>IFERROR(IF(VLOOKUP($A147,'Annex 2 Designated EHV charges'!$A:$P,12,FALSE)=0,"",VLOOKUP($A147,'Annex 2 Designated EHV charges'!$A:$P,12,FALSE)),"")</f>
        <v/>
      </c>
    </row>
    <row r="148" spans="1:8" x14ac:dyDescent="0.25">
      <c r="A148" s="96" t="str">
        <f t="array" ref="A148">IFERROR(INDEX('Annex 2 Designated EHV charges'!$A$11:$A$13, MATCH(0, IF(ISBLANK('Annex 2 Designated EHV charges'!$A$11:$A$13),1, COUNTIF(A$4:$A147, 'Annex 2 Designated EHV charges'!$A$11:$A$13)), 0)),"")</f>
        <v/>
      </c>
      <c r="B148" s="96" t="str">
        <f>IF($A148="","",VLOOKUP($A148,'Annex 2 Designated EHV charges'!$A:$O,2,0))</f>
        <v/>
      </c>
      <c r="C148" s="97" t="str">
        <f>IF($A148="","",VLOOKUP($A148,'Annex 2 Designated EHV charges'!$A:$O,3,0))</f>
        <v/>
      </c>
      <c r="D148" s="96" t="str">
        <f>IF($A148="","",VLOOKUP($A148,'Annex 2 Designated EHV charges'!$A:$O,7,0))</f>
        <v/>
      </c>
      <c r="E148" s="101" t="str">
        <f>IFERROR(IF(VLOOKUP($A148,'Annex 2 Designated EHV charges'!$A:$P,9,FALSE)=0,"",VLOOKUP($A148,'Annex 2 Designated EHV charges'!$A:$P,9,FALSE)),"")</f>
        <v/>
      </c>
      <c r="F148" s="102" t="str">
        <f>IFERROR(IF(VLOOKUP($A148,'Annex 2 Designated EHV charges'!$A:$P,10,FALSE)=0,"",VLOOKUP($A148,'Annex 2 Designated EHV charges'!$A:$P,10,FALSE)),"")</f>
        <v/>
      </c>
      <c r="G148" s="103" t="str">
        <f>IFERROR(IF(VLOOKUP($A148,'Annex 2 Designated EHV charges'!$A:$P,11,FALSE)=0,"",VLOOKUP($A148,'Annex 2 Designated EHV charges'!$A:$P,11,FALSE)),"")</f>
        <v/>
      </c>
      <c r="H148" s="103" t="str">
        <f>IFERROR(IF(VLOOKUP($A148,'Annex 2 Designated EHV charges'!$A:$P,12,FALSE)=0,"",VLOOKUP($A148,'Annex 2 Designated EHV charges'!$A:$P,12,FALSE)),"")</f>
        <v/>
      </c>
    </row>
    <row r="149" spans="1:8" x14ac:dyDescent="0.25">
      <c r="A149" s="96" t="str">
        <f t="array" ref="A149">IFERROR(INDEX('Annex 2 Designated EHV charges'!$A$11:$A$13, MATCH(0, IF(ISBLANK('Annex 2 Designated EHV charges'!$A$11:$A$13),1, COUNTIF(A$4:$A148, 'Annex 2 Designated EHV charges'!$A$11:$A$13)), 0)),"")</f>
        <v/>
      </c>
      <c r="B149" s="96" t="str">
        <f>IF($A149="","",VLOOKUP($A149,'Annex 2 Designated EHV charges'!$A:$O,2,0))</f>
        <v/>
      </c>
      <c r="C149" s="97" t="str">
        <f>IF($A149="","",VLOOKUP($A149,'Annex 2 Designated EHV charges'!$A:$O,3,0))</f>
        <v/>
      </c>
      <c r="D149" s="96" t="str">
        <f>IF($A149="","",VLOOKUP($A149,'Annex 2 Designated EHV charges'!$A:$O,7,0))</f>
        <v/>
      </c>
      <c r="E149" s="101" t="str">
        <f>IFERROR(IF(VLOOKUP($A149,'Annex 2 Designated EHV charges'!$A:$P,9,FALSE)=0,"",VLOOKUP($A149,'Annex 2 Designated EHV charges'!$A:$P,9,FALSE)),"")</f>
        <v/>
      </c>
      <c r="F149" s="102" t="str">
        <f>IFERROR(IF(VLOOKUP($A149,'Annex 2 Designated EHV charges'!$A:$P,10,FALSE)=0,"",VLOOKUP($A149,'Annex 2 Designated EHV charges'!$A:$P,10,FALSE)),"")</f>
        <v/>
      </c>
      <c r="G149" s="103" t="str">
        <f>IFERROR(IF(VLOOKUP($A149,'Annex 2 Designated EHV charges'!$A:$P,11,FALSE)=0,"",VLOOKUP($A149,'Annex 2 Designated EHV charges'!$A:$P,11,FALSE)),"")</f>
        <v/>
      </c>
      <c r="H149" s="103" t="str">
        <f>IFERROR(IF(VLOOKUP($A149,'Annex 2 Designated EHV charges'!$A:$P,12,FALSE)=0,"",VLOOKUP($A149,'Annex 2 Designated EHV charges'!$A:$P,12,FALSE)),"")</f>
        <v/>
      </c>
    </row>
    <row r="150" spans="1:8" x14ac:dyDescent="0.25">
      <c r="A150" s="96" t="str">
        <f t="array" ref="A150">IFERROR(INDEX('Annex 2 Designated EHV charges'!$A$11:$A$13, MATCH(0, IF(ISBLANK('Annex 2 Designated EHV charges'!$A$11:$A$13),1, COUNTIF(A$4:$A149, 'Annex 2 Designated EHV charges'!$A$11:$A$13)), 0)),"")</f>
        <v/>
      </c>
      <c r="B150" s="96" t="str">
        <f>IF($A150="","",VLOOKUP($A150,'Annex 2 Designated EHV charges'!$A:$O,2,0))</f>
        <v/>
      </c>
      <c r="C150" s="97" t="str">
        <f>IF($A150="","",VLOOKUP($A150,'Annex 2 Designated EHV charges'!$A:$O,3,0))</f>
        <v/>
      </c>
      <c r="D150" s="96" t="str">
        <f>IF($A150="","",VLOOKUP($A150,'Annex 2 Designated EHV charges'!$A:$O,7,0))</f>
        <v/>
      </c>
      <c r="E150" s="101" t="str">
        <f>IFERROR(IF(VLOOKUP($A150,'Annex 2 Designated EHV charges'!$A:$P,9,FALSE)=0,"",VLOOKUP($A150,'Annex 2 Designated EHV charges'!$A:$P,9,FALSE)),"")</f>
        <v/>
      </c>
      <c r="F150" s="102" t="str">
        <f>IFERROR(IF(VLOOKUP($A150,'Annex 2 Designated EHV charges'!$A:$P,10,FALSE)=0,"",VLOOKUP($A150,'Annex 2 Designated EHV charges'!$A:$P,10,FALSE)),"")</f>
        <v/>
      </c>
      <c r="G150" s="103" t="str">
        <f>IFERROR(IF(VLOOKUP($A150,'Annex 2 Designated EHV charges'!$A:$P,11,FALSE)=0,"",VLOOKUP($A150,'Annex 2 Designated EHV charges'!$A:$P,11,FALSE)),"")</f>
        <v/>
      </c>
      <c r="H150" s="103" t="str">
        <f>IFERROR(IF(VLOOKUP($A150,'Annex 2 Designated EHV charges'!$A:$P,12,FALSE)=0,"",VLOOKUP($A150,'Annex 2 Designated EHV charges'!$A:$P,12,FALSE)),"")</f>
        <v/>
      </c>
    </row>
    <row r="151" spans="1:8" x14ac:dyDescent="0.25">
      <c r="A151" s="96" t="str">
        <f t="array" ref="A151">IFERROR(INDEX('Annex 2 Designated EHV charges'!$A$11:$A$13, MATCH(0, IF(ISBLANK('Annex 2 Designated EHV charges'!$A$11:$A$13),1, COUNTIF(A$4:$A150, 'Annex 2 Designated EHV charges'!$A$11:$A$13)), 0)),"")</f>
        <v/>
      </c>
      <c r="B151" s="96" t="str">
        <f>IF($A151="","",VLOOKUP($A151,'Annex 2 Designated EHV charges'!$A:$O,2,0))</f>
        <v/>
      </c>
      <c r="C151" s="97" t="str">
        <f>IF($A151="","",VLOOKUP($A151,'Annex 2 Designated EHV charges'!$A:$O,3,0))</f>
        <v/>
      </c>
      <c r="D151" s="96" t="str">
        <f>IF($A151="","",VLOOKUP($A151,'Annex 2 Designated EHV charges'!$A:$O,7,0))</f>
        <v/>
      </c>
      <c r="E151" s="101" t="str">
        <f>IFERROR(IF(VLOOKUP($A151,'Annex 2 Designated EHV charges'!$A:$P,9,FALSE)=0,"",VLOOKUP($A151,'Annex 2 Designated EHV charges'!$A:$P,9,FALSE)),"")</f>
        <v/>
      </c>
      <c r="F151" s="102" t="str">
        <f>IFERROR(IF(VLOOKUP($A151,'Annex 2 Designated EHV charges'!$A:$P,10,FALSE)=0,"",VLOOKUP($A151,'Annex 2 Designated EHV charges'!$A:$P,10,FALSE)),"")</f>
        <v/>
      </c>
      <c r="G151" s="103" t="str">
        <f>IFERROR(IF(VLOOKUP($A151,'Annex 2 Designated EHV charges'!$A:$P,11,FALSE)=0,"",VLOOKUP($A151,'Annex 2 Designated EHV charges'!$A:$P,11,FALSE)),"")</f>
        <v/>
      </c>
      <c r="H151" s="103" t="str">
        <f>IFERROR(IF(VLOOKUP($A151,'Annex 2 Designated EHV charges'!$A:$P,12,FALSE)=0,"",VLOOKUP($A151,'Annex 2 Designated EHV charges'!$A:$P,12,FALSE)),"")</f>
        <v/>
      </c>
    </row>
    <row r="152" spans="1:8" x14ac:dyDescent="0.25">
      <c r="A152" s="96" t="str">
        <f t="array" ref="A152">IFERROR(INDEX('Annex 2 Designated EHV charges'!$A$11:$A$13, MATCH(0, IF(ISBLANK('Annex 2 Designated EHV charges'!$A$11:$A$13),1, COUNTIF(A$4:$A151, 'Annex 2 Designated EHV charges'!$A$11:$A$13)), 0)),"")</f>
        <v/>
      </c>
      <c r="B152" s="96" t="str">
        <f>IF($A152="","",VLOOKUP($A152,'Annex 2 Designated EHV charges'!$A:$O,2,0))</f>
        <v/>
      </c>
      <c r="C152" s="97" t="str">
        <f>IF($A152="","",VLOOKUP($A152,'Annex 2 Designated EHV charges'!$A:$O,3,0))</f>
        <v/>
      </c>
      <c r="D152" s="96" t="str">
        <f>IF($A152="","",VLOOKUP($A152,'Annex 2 Designated EHV charges'!$A:$O,7,0))</f>
        <v/>
      </c>
      <c r="E152" s="101" t="str">
        <f>IFERROR(IF(VLOOKUP($A152,'Annex 2 Designated EHV charges'!$A:$P,9,FALSE)=0,"",VLOOKUP($A152,'Annex 2 Designated EHV charges'!$A:$P,9,FALSE)),"")</f>
        <v/>
      </c>
      <c r="F152" s="102" t="str">
        <f>IFERROR(IF(VLOOKUP($A152,'Annex 2 Designated EHV charges'!$A:$P,10,FALSE)=0,"",VLOOKUP($A152,'Annex 2 Designated EHV charges'!$A:$P,10,FALSE)),"")</f>
        <v/>
      </c>
      <c r="G152" s="103" t="str">
        <f>IFERROR(IF(VLOOKUP($A152,'Annex 2 Designated EHV charges'!$A:$P,11,FALSE)=0,"",VLOOKUP($A152,'Annex 2 Designated EHV charges'!$A:$P,11,FALSE)),"")</f>
        <v/>
      </c>
      <c r="H152" s="103" t="str">
        <f>IFERROR(IF(VLOOKUP($A152,'Annex 2 Designated EHV charges'!$A:$P,12,FALSE)=0,"",VLOOKUP($A152,'Annex 2 Designated EHV charges'!$A:$P,12,FALSE)),"")</f>
        <v/>
      </c>
    </row>
    <row r="153" spans="1:8" x14ac:dyDescent="0.25">
      <c r="A153" s="96" t="str">
        <f t="array" ref="A153">IFERROR(INDEX('Annex 2 Designated EHV charges'!$A$11:$A$13, MATCH(0, IF(ISBLANK('Annex 2 Designated EHV charges'!$A$11:$A$13),1, COUNTIF(A$4:$A152, 'Annex 2 Designated EHV charges'!$A$11:$A$13)), 0)),"")</f>
        <v/>
      </c>
      <c r="B153" s="96" t="str">
        <f>IF($A153="","",VLOOKUP($A153,'Annex 2 Designated EHV charges'!$A:$O,2,0))</f>
        <v/>
      </c>
      <c r="C153" s="97" t="str">
        <f>IF($A153="","",VLOOKUP($A153,'Annex 2 Designated EHV charges'!$A:$O,3,0))</f>
        <v/>
      </c>
      <c r="D153" s="96" t="str">
        <f>IF($A153="","",VLOOKUP($A153,'Annex 2 Designated EHV charges'!$A:$O,7,0))</f>
        <v/>
      </c>
      <c r="E153" s="101" t="str">
        <f>IFERROR(IF(VLOOKUP($A153,'Annex 2 Designated EHV charges'!$A:$P,9,FALSE)=0,"",VLOOKUP($A153,'Annex 2 Designated EHV charges'!$A:$P,9,FALSE)),"")</f>
        <v/>
      </c>
      <c r="F153" s="102" t="str">
        <f>IFERROR(IF(VLOOKUP($A153,'Annex 2 Designated EHV charges'!$A:$P,10,FALSE)=0,"",VLOOKUP($A153,'Annex 2 Designated EHV charges'!$A:$P,10,FALSE)),"")</f>
        <v/>
      </c>
      <c r="G153" s="103" t="str">
        <f>IFERROR(IF(VLOOKUP($A153,'Annex 2 Designated EHV charges'!$A:$P,11,FALSE)=0,"",VLOOKUP($A153,'Annex 2 Designated EHV charges'!$A:$P,11,FALSE)),"")</f>
        <v/>
      </c>
      <c r="H153" s="103" t="str">
        <f>IFERROR(IF(VLOOKUP($A153,'Annex 2 Designated EHV charges'!$A:$P,12,FALSE)=0,"",VLOOKUP($A153,'Annex 2 Designated EHV charges'!$A:$P,12,FALSE)),"")</f>
        <v/>
      </c>
    </row>
    <row r="154" spans="1:8" x14ac:dyDescent="0.25">
      <c r="A154" s="96" t="str">
        <f t="array" ref="A154">IFERROR(INDEX('Annex 2 Designated EHV charges'!$A$11:$A$13, MATCH(0, IF(ISBLANK('Annex 2 Designated EHV charges'!$A$11:$A$13),1, COUNTIF(A$4:$A153, 'Annex 2 Designated EHV charges'!$A$11:$A$13)), 0)),"")</f>
        <v/>
      </c>
      <c r="B154" s="96" t="str">
        <f>IF($A154="","",VLOOKUP($A154,'Annex 2 Designated EHV charges'!$A:$O,2,0))</f>
        <v/>
      </c>
      <c r="C154" s="97" t="str">
        <f>IF($A154="","",VLOOKUP($A154,'Annex 2 Designated EHV charges'!$A:$O,3,0))</f>
        <v/>
      </c>
      <c r="D154" s="96" t="str">
        <f>IF($A154="","",VLOOKUP($A154,'Annex 2 Designated EHV charges'!$A:$O,7,0))</f>
        <v/>
      </c>
      <c r="E154" s="101" t="str">
        <f>IFERROR(IF(VLOOKUP($A154,'Annex 2 Designated EHV charges'!$A:$P,9,FALSE)=0,"",VLOOKUP($A154,'Annex 2 Designated EHV charges'!$A:$P,9,FALSE)),"")</f>
        <v/>
      </c>
      <c r="F154" s="102" t="str">
        <f>IFERROR(IF(VLOOKUP($A154,'Annex 2 Designated EHV charges'!$A:$P,10,FALSE)=0,"",VLOOKUP($A154,'Annex 2 Designated EHV charges'!$A:$P,10,FALSE)),"")</f>
        <v/>
      </c>
      <c r="G154" s="103" t="str">
        <f>IFERROR(IF(VLOOKUP($A154,'Annex 2 Designated EHV charges'!$A:$P,11,FALSE)=0,"",VLOOKUP($A154,'Annex 2 Designated EHV charges'!$A:$P,11,FALSE)),"")</f>
        <v/>
      </c>
      <c r="H154" s="103" t="str">
        <f>IFERROR(IF(VLOOKUP($A154,'Annex 2 Designated EHV charges'!$A:$P,12,FALSE)=0,"",VLOOKUP($A154,'Annex 2 Designated EHV charges'!$A:$P,12,FALSE)),"")</f>
        <v/>
      </c>
    </row>
    <row r="155" spans="1:8" x14ac:dyDescent="0.25">
      <c r="A155" s="96" t="str">
        <f t="array" ref="A155">IFERROR(INDEX('Annex 2 Designated EHV charges'!$A$11:$A$13, MATCH(0, IF(ISBLANK('Annex 2 Designated EHV charges'!$A$11:$A$13),1, COUNTIF(A$4:$A154, 'Annex 2 Designated EHV charges'!$A$11:$A$13)), 0)),"")</f>
        <v/>
      </c>
      <c r="B155" s="96" t="str">
        <f>IF($A155="","",VLOOKUP($A155,'Annex 2 Designated EHV charges'!$A:$O,2,0))</f>
        <v/>
      </c>
      <c r="C155" s="97" t="str">
        <f>IF($A155="","",VLOOKUP($A155,'Annex 2 Designated EHV charges'!$A:$O,3,0))</f>
        <v/>
      </c>
      <c r="D155" s="96" t="str">
        <f>IF($A155="","",VLOOKUP($A155,'Annex 2 Designated EHV charges'!$A:$O,7,0))</f>
        <v/>
      </c>
      <c r="E155" s="101" t="str">
        <f>IFERROR(IF(VLOOKUP($A155,'Annex 2 Designated EHV charges'!$A:$P,9,FALSE)=0,"",VLOOKUP($A155,'Annex 2 Designated EHV charges'!$A:$P,9,FALSE)),"")</f>
        <v/>
      </c>
      <c r="F155" s="102" t="str">
        <f>IFERROR(IF(VLOOKUP($A155,'Annex 2 Designated EHV charges'!$A:$P,10,FALSE)=0,"",VLOOKUP($A155,'Annex 2 Designated EHV charges'!$A:$P,10,FALSE)),"")</f>
        <v/>
      </c>
      <c r="G155" s="103" t="str">
        <f>IFERROR(IF(VLOOKUP($A155,'Annex 2 Designated EHV charges'!$A:$P,11,FALSE)=0,"",VLOOKUP($A155,'Annex 2 Designated EHV charges'!$A:$P,11,FALSE)),"")</f>
        <v/>
      </c>
      <c r="H155" s="103" t="str">
        <f>IFERROR(IF(VLOOKUP($A155,'Annex 2 Designated EHV charges'!$A:$P,12,FALSE)=0,"",VLOOKUP($A155,'Annex 2 Designated EHV charges'!$A:$P,12,FALSE)),"")</f>
        <v/>
      </c>
    </row>
    <row r="156" spans="1:8" x14ac:dyDescent="0.25">
      <c r="A156" s="96" t="str">
        <f t="array" ref="A156">IFERROR(INDEX('Annex 2 Designated EHV charges'!$A$11:$A$13, MATCH(0, IF(ISBLANK('Annex 2 Designated EHV charges'!$A$11:$A$13),1, COUNTIF(A$4:$A155, 'Annex 2 Designated EHV charges'!$A$11:$A$13)), 0)),"")</f>
        <v/>
      </c>
      <c r="B156" s="96" t="str">
        <f>IF($A156="","",VLOOKUP($A156,'Annex 2 Designated EHV charges'!$A:$O,2,0))</f>
        <v/>
      </c>
      <c r="C156" s="97" t="str">
        <f>IF($A156="","",VLOOKUP($A156,'Annex 2 Designated EHV charges'!$A:$O,3,0))</f>
        <v/>
      </c>
      <c r="D156" s="96" t="str">
        <f>IF($A156="","",VLOOKUP($A156,'Annex 2 Designated EHV charges'!$A:$O,7,0))</f>
        <v/>
      </c>
      <c r="E156" s="101" t="str">
        <f>IFERROR(IF(VLOOKUP($A156,'Annex 2 Designated EHV charges'!$A:$P,9,FALSE)=0,"",VLOOKUP($A156,'Annex 2 Designated EHV charges'!$A:$P,9,FALSE)),"")</f>
        <v/>
      </c>
      <c r="F156" s="102" t="str">
        <f>IFERROR(IF(VLOOKUP($A156,'Annex 2 Designated EHV charges'!$A:$P,10,FALSE)=0,"",VLOOKUP($A156,'Annex 2 Designated EHV charges'!$A:$P,10,FALSE)),"")</f>
        <v/>
      </c>
      <c r="G156" s="103" t="str">
        <f>IFERROR(IF(VLOOKUP($A156,'Annex 2 Designated EHV charges'!$A:$P,11,FALSE)=0,"",VLOOKUP($A156,'Annex 2 Designated EHV charges'!$A:$P,11,FALSE)),"")</f>
        <v/>
      </c>
      <c r="H156" s="103" t="str">
        <f>IFERROR(IF(VLOOKUP($A156,'Annex 2 Designated EHV charges'!$A:$P,12,FALSE)=0,"",VLOOKUP($A156,'Annex 2 Designated EHV charges'!$A:$P,12,FALSE)),"")</f>
        <v/>
      </c>
    </row>
    <row r="157" spans="1:8" x14ac:dyDescent="0.25">
      <c r="A157" s="96" t="str">
        <f t="array" ref="A157">IFERROR(INDEX('Annex 2 Designated EHV charges'!$A$11:$A$13, MATCH(0, IF(ISBLANK('Annex 2 Designated EHV charges'!$A$11:$A$13),1, COUNTIF(A$4:$A156, 'Annex 2 Designated EHV charges'!$A$11:$A$13)), 0)),"")</f>
        <v/>
      </c>
      <c r="B157" s="96" t="str">
        <f>IF($A157="","",VLOOKUP($A157,'Annex 2 Designated EHV charges'!$A:$O,2,0))</f>
        <v/>
      </c>
      <c r="C157" s="97" t="str">
        <f>IF($A157="","",VLOOKUP($A157,'Annex 2 Designated EHV charges'!$A:$O,3,0))</f>
        <v/>
      </c>
      <c r="D157" s="96" t="str">
        <f>IF($A157="","",VLOOKUP($A157,'Annex 2 Designated EHV charges'!$A:$O,7,0))</f>
        <v/>
      </c>
      <c r="E157" s="101" t="str">
        <f>IFERROR(IF(VLOOKUP($A157,'Annex 2 Designated EHV charges'!$A:$P,9,FALSE)=0,"",VLOOKUP($A157,'Annex 2 Designated EHV charges'!$A:$P,9,FALSE)),"")</f>
        <v/>
      </c>
      <c r="F157" s="102" t="str">
        <f>IFERROR(IF(VLOOKUP($A157,'Annex 2 Designated EHV charges'!$A:$P,10,FALSE)=0,"",VLOOKUP($A157,'Annex 2 Designated EHV charges'!$A:$P,10,FALSE)),"")</f>
        <v/>
      </c>
      <c r="G157" s="103" t="str">
        <f>IFERROR(IF(VLOOKUP($A157,'Annex 2 Designated EHV charges'!$A:$P,11,FALSE)=0,"",VLOOKUP($A157,'Annex 2 Designated EHV charges'!$A:$P,11,FALSE)),"")</f>
        <v/>
      </c>
      <c r="H157" s="103" t="str">
        <f>IFERROR(IF(VLOOKUP($A157,'Annex 2 Designated EHV charges'!$A:$P,12,FALSE)=0,"",VLOOKUP($A157,'Annex 2 Designated EHV charges'!$A:$P,12,FALSE)),"")</f>
        <v/>
      </c>
    </row>
    <row r="158" spans="1:8" x14ac:dyDescent="0.25">
      <c r="A158" s="96" t="str">
        <f t="array" ref="A158">IFERROR(INDEX('Annex 2 Designated EHV charges'!$A$11:$A$13, MATCH(0, IF(ISBLANK('Annex 2 Designated EHV charges'!$A$11:$A$13),1, COUNTIF(A$4:$A157, 'Annex 2 Designated EHV charges'!$A$11:$A$13)), 0)),"")</f>
        <v/>
      </c>
      <c r="B158" s="96" t="str">
        <f>IF($A158="","",VLOOKUP($A158,'Annex 2 Designated EHV charges'!$A:$O,2,0))</f>
        <v/>
      </c>
      <c r="C158" s="97" t="str">
        <f>IF($A158="","",VLOOKUP($A158,'Annex 2 Designated EHV charges'!$A:$O,3,0))</f>
        <v/>
      </c>
      <c r="D158" s="96" t="str">
        <f>IF($A158="","",VLOOKUP($A158,'Annex 2 Designated EHV charges'!$A:$O,7,0))</f>
        <v/>
      </c>
      <c r="E158" s="101" t="str">
        <f>IFERROR(IF(VLOOKUP($A158,'Annex 2 Designated EHV charges'!$A:$P,9,FALSE)=0,"",VLOOKUP($A158,'Annex 2 Designated EHV charges'!$A:$P,9,FALSE)),"")</f>
        <v/>
      </c>
      <c r="F158" s="102" t="str">
        <f>IFERROR(IF(VLOOKUP($A158,'Annex 2 Designated EHV charges'!$A:$P,10,FALSE)=0,"",VLOOKUP($A158,'Annex 2 Designated EHV charges'!$A:$P,10,FALSE)),"")</f>
        <v/>
      </c>
      <c r="G158" s="103" t="str">
        <f>IFERROR(IF(VLOOKUP($A158,'Annex 2 Designated EHV charges'!$A:$P,11,FALSE)=0,"",VLOOKUP($A158,'Annex 2 Designated EHV charges'!$A:$P,11,FALSE)),"")</f>
        <v/>
      </c>
      <c r="H158" s="103" t="str">
        <f>IFERROR(IF(VLOOKUP($A158,'Annex 2 Designated EHV charges'!$A:$P,12,FALSE)=0,"",VLOOKUP($A158,'Annex 2 Designated EHV charges'!$A:$P,12,FALSE)),"")</f>
        <v/>
      </c>
    </row>
    <row r="159" spans="1:8" x14ac:dyDescent="0.25">
      <c r="A159" s="96" t="str">
        <f t="array" ref="A159">IFERROR(INDEX('Annex 2 Designated EHV charges'!$A$11:$A$13, MATCH(0, IF(ISBLANK('Annex 2 Designated EHV charges'!$A$11:$A$13),1, COUNTIF(A$4:$A158, 'Annex 2 Designated EHV charges'!$A$11:$A$13)), 0)),"")</f>
        <v/>
      </c>
      <c r="B159" s="96" t="str">
        <f>IF($A159="","",VLOOKUP($A159,'Annex 2 Designated EHV charges'!$A:$O,2,0))</f>
        <v/>
      </c>
      <c r="C159" s="97" t="str">
        <f>IF($A159="","",VLOOKUP($A159,'Annex 2 Designated EHV charges'!$A:$O,3,0))</f>
        <v/>
      </c>
      <c r="D159" s="96" t="str">
        <f>IF($A159="","",VLOOKUP($A159,'Annex 2 Designated EHV charges'!$A:$O,7,0))</f>
        <v/>
      </c>
      <c r="E159" s="101" t="str">
        <f>IFERROR(IF(VLOOKUP($A159,'Annex 2 Designated EHV charges'!$A:$P,9,FALSE)=0,"",VLOOKUP($A159,'Annex 2 Designated EHV charges'!$A:$P,9,FALSE)),"")</f>
        <v/>
      </c>
      <c r="F159" s="102" t="str">
        <f>IFERROR(IF(VLOOKUP($A159,'Annex 2 Designated EHV charges'!$A:$P,10,FALSE)=0,"",VLOOKUP($A159,'Annex 2 Designated EHV charges'!$A:$P,10,FALSE)),"")</f>
        <v/>
      </c>
      <c r="G159" s="103" t="str">
        <f>IFERROR(IF(VLOOKUP($A159,'Annex 2 Designated EHV charges'!$A:$P,11,FALSE)=0,"",VLOOKUP($A159,'Annex 2 Designated EHV charges'!$A:$P,11,FALSE)),"")</f>
        <v/>
      </c>
      <c r="H159" s="103" t="str">
        <f>IFERROR(IF(VLOOKUP($A159,'Annex 2 Designated EHV charges'!$A:$P,12,FALSE)=0,"",VLOOKUP($A159,'Annex 2 Designated EHV charges'!$A:$P,12,FALSE)),"")</f>
        <v/>
      </c>
    </row>
    <row r="160" spans="1:8" x14ac:dyDescent="0.25">
      <c r="A160" s="96" t="str">
        <f t="array" ref="A160">IFERROR(INDEX('Annex 2 Designated EHV charges'!$A$11:$A$13, MATCH(0, IF(ISBLANK('Annex 2 Designated EHV charges'!$A$11:$A$13),1, COUNTIF(A$4:$A159, 'Annex 2 Designated EHV charges'!$A$11:$A$13)), 0)),"")</f>
        <v/>
      </c>
      <c r="B160" s="96" t="str">
        <f>IF($A160="","",VLOOKUP($A160,'Annex 2 Designated EHV charges'!$A:$O,2,0))</f>
        <v/>
      </c>
      <c r="C160" s="97" t="str">
        <f>IF($A160="","",VLOOKUP($A160,'Annex 2 Designated EHV charges'!$A:$O,3,0))</f>
        <v/>
      </c>
      <c r="D160" s="96" t="str">
        <f>IF($A160="","",VLOOKUP($A160,'Annex 2 Designated EHV charges'!$A:$O,7,0))</f>
        <v/>
      </c>
      <c r="E160" s="101" t="str">
        <f>IFERROR(IF(VLOOKUP($A160,'Annex 2 Designated EHV charges'!$A:$P,9,FALSE)=0,"",VLOOKUP($A160,'Annex 2 Designated EHV charges'!$A:$P,9,FALSE)),"")</f>
        <v/>
      </c>
      <c r="F160" s="102" t="str">
        <f>IFERROR(IF(VLOOKUP($A160,'Annex 2 Designated EHV charges'!$A:$P,10,FALSE)=0,"",VLOOKUP($A160,'Annex 2 Designated EHV charges'!$A:$P,10,FALSE)),"")</f>
        <v/>
      </c>
      <c r="G160" s="103" t="str">
        <f>IFERROR(IF(VLOOKUP($A160,'Annex 2 Designated EHV charges'!$A:$P,11,FALSE)=0,"",VLOOKUP($A160,'Annex 2 Designated EHV charges'!$A:$P,11,FALSE)),"")</f>
        <v/>
      </c>
      <c r="H160" s="103" t="str">
        <f>IFERROR(IF(VLOOKUP($A160,'Annex 2 Designated EHV charges'!$A:$P,12,FALSE)=0,"",VLOOKUP($A160,'Annex 2 Designated EHV charges'!$A:$P,12,FALSE)),"")</f>
        <v/>
      </c>
    </row>
    <row r="161" spans="1:8" x14ac:dyDescent="0.25">
      <c r="A161" s="96" t="str">
        <f t="array" ref="A161">IFERROR(INDEX('Annex 2 Designated EHV charges'!$A$11:$A$13, MATCH(0, IF(ISBLANK('Annex 2 Designated EHV charges'!$A$11:$A$13),1, COUNTIF(A$4:$A160, 'Annex 2 Designated EHV charges'!$A$11:$A$13)), 0)),"")</f>
        <v/>
      </c>
      <c r="B161" s="96" t="str">
        <f>IF($A161="","",VLOOKUP($A161,'Annex 2 Designated EHV charges'!$A:$O,2,0))</f>
        <v/>
      </c>
      <c r="C161" s="97" t="str">
        <f>IF($A161="","",VLOOKUP($A161,'Annex 2 Designated EHV charges'!$A:$O,3,0))</f>
        <v/>
      </c>
      <c r="D161" s="96" t="str">
        <f>IF($A161="","",VLOOKUP($A161,'Annex 2 Designated EHV charges'!$A:$O,7,0))</f>
        <v/>
      </c>
      <c r="E161" s="101" t="str">
        <f>IFERROR(IF(VLOOKUP($A161,'Annex 2 Designated EHV charges'!$A:$P,9,FALSE)=0,"",VLOOKUP($A161,'Annex 2 Designated EHV charges'!$A:$P,9,FALSE)),"")</f>
        <v/>
      </c>
      <c r="F161" s="102" t="str">
        <f>IFERROR(IF(VLOOKUP($A161,'Annex 2 Designated EHV charges'!$A:$P,10,FALSE)=0,"",VLOOKUP($A161,'Annex 2 Designated EHV charges'!$A:$P,10,FALSE)),"")</f>
        <v/>
      </c>
      <c r="G161" s="103" t="str">
        <f>IFERROR(IF(VLOOKUP($A161,'Annex 2 Designated EHV charges'!$A:$P,11,FALSE)=0,"",VLOOKUP($A161,'Annex 2 Designated EHV charges'!$A:$P,11,FALSE)),"")</f>
        <v/>
      </c>
      <c r="H161" s="103" t="str">
        <f>IFERROR(IF(VLOOKUP($A161,'Annex 2 Designated EHV charges'!$A:$P,12,FALSE)=0,"",VLOOKUP($A161,'Annex 2 Designated EHV charges'!$A:$P,12,FALSE)),"")</f>
        <v/>
      </c>
    </row>
    <row r="162" spans="1:8" x14ac:dyDescent="0.25">
      <c r="A162" s="96" t="str">
        <f t="array" ref="A162">IFERROR(INDEX('Annex 2 Designated EHV charges'!$A$11:$A$13, MATCH(0, IF(ISBLANK('Annex 2 Designated EHV charges'!$A$11:$A$13),1, COUNTIF(A$4:$A161, 'Annex 2 Designated EHV charges'!$A$11:$A$13)), 0)),"")</f>
        <v/>
      </c>
      <c r="B162" s="96" t="str">
        <f>IF($A162="","",VLOOKUP($A162,'Annex 2 Designated EHV charges'!$A:$O,2,0))</f>
        <v/>
      </c>
      <c r="C162" s="97" t="str">
        <f>IF($A162="","",VLOOKUP($A162,'Annex 2 Designated EHV charges'!$A:$O,3,0))</f>
        <v/>
      </c>
      <c r="D162" s="96" t="str">
        <f>IF($A162="","",VLOOKUP($A162,'Annex 2 Designated EHV charges'!$A:$O,7,0))</f>
        <v/>
      </c>
      <c r="E162" s="101" t="str">
        <f>IFERROR(IF(VLOOKUP($A162,'Annex 2 Designated EHV charges'!$A:$P,9,FALSE)=0,"",VLOOKUP($A162,'Annex 2 Designated EHV charges'!$A:$P,9,FALSE)),"")</f>
        <v/>
      </c>
      <c r="F162" s="102" t="str">
        <f>IFERROR(IF(VLOOKUP($A162,'Annex 2 Designated EHV charges'!$A:$P,10,FALSE)=0,"",VLOOKUP($A162,'Annex 2 Designated EHV charges'!$A:$P,10,FALSE)),"")</f>
        <v/>
      </c>
      <c r="G162" s="103" t="str">
        <f>IFERROR(IF(VLOOKUP($A162,'Annex 2 Designated EHV charges'!$A:$P,11,FALSE)=0,"",VLOOKUP($A162,'Annex 2 Designated EHV charges'!$A:$P,11,FALSE)),"")</f>
        <v/>
      </c>
      <c r="H162" s="103" t="str">
        <f>IFERROR(IF(VLOOKUP($A162,'Annex 2 Designated EHV charges'!$A:$P,12,FALSE)=0,"",VLOOKUP($A162,'Annex 2 Designated EHV charges'!$A:$P,12,FALSE)),"")</f>
        <v/>
      </c>
    </row>
    <row r="163" spans="1:8" x14ac:dyDescent="0.25">
      <c r="A163" s="96" t="str">
        <f t="array" ref="A163">IFERROR(INDEX('Annex 2 Designated EHV charges'!$A$11:$A$13, MATCH(0, IF(ISBLANK('Annex 2 Designated EHV charges'!$A$11:$A$13),1, COUNTIF(A$4:$A162, 'Annex 2 Designated EHV charges'!$A$11:$A$13)), 0)),"")</f>
        <v/>
      </c>
      <c r="B163" s="96" t="str">
        <f>IF($A163="","",VLOOKUP($A163,'Annex 2 Designated EHV charges'!$A:$O,2,0))</f>
        <v/>
      </c>
      <c r="C163" s="97" t="str">
        <f>IF($A163="","",VLOOKUP($A163,'Annex 2 Designated EHV charges'!$A:$O,3,0))</f>
        <v/>
      </c>
      <c r="D163" s="96" t="str">
        <f>IF($A163="","",VLOOKUP($A163,'Annex 2 Designated EHV charges'!$A:$O,7,0))</f>
        <v/>
      </c>
      <c r="E163" s="101" t="str">
        <f>IFERROR(IF(VLOOKUP($A163,'Annex 2 Designated EHV charges'!$A:$P,9,FALSE)=0,"",VLOOKUP($A163,'Annex 2 Designated EHV charges'!$A:$P,9,FALSE)),"")</f>
        <v/>
      </c>
      <c r="F163" s="102" t="str">
        <f>IFERROR(IF(VLOOKUP($A163,'Annex 2 Designated EHV charges'!$A:$P,10,FALSE)=0,"",VLOOKUP($A163,'Annex 2 Designated EHV charges'!$A:$P,10,FALSE)),"")</f>
        <v/>
      </c>
      <c r="G163" s="103" t="str">
        <f>IFERROR(IF(VLOOKUP($A163,'Annex 2 Designated EHV charges'!$A:$P,11,FALSE)=0,"",VLOOKUP($A163,'Annex 2 Designated EHV charges'!$A:$P,11,FALSE)),"")</f>
        <v/>
      </c>
      <c r="H163" s="103" t="str">
        <f>IFERROR(IF(VLOOKUP($A163,'Annex 2 Designated EHV charges'!$A:$P,12,FALSE)=0,"",VLOOKUP($A163,'Annex 2 Designated EHV charges'!$A:$P,12,FALSE)),"")</f>
        <v/>
      </c>
    </row>
    <row r="164" spans="1:8" x14ac:dyDescent="0.25">
      <c r="A164" s="96" t="str">
        <f t="array" ref="A164">IFERROR(INDEX('Annex 2 Designated EHV charges'!$A$11:$A$13, MATCH(0, IF(ISBLANK('Annex 2 Designated EHV charges'!$A$11:$A$13),1, COUNTIF(A$4:$A163, 'Annex 2 Designated EHV charges'!$A$11:$A$13)), 0)),"")</f>
        <v/>
      </c>
      <c r="B164" s="96" t="str">
        <f>IF($A164="","",VLOOKUP($A164,'Annex 2 Designated EHV charges'!$A:$O,2,0))</f>
        <v/>
      </c>
      <c r="C164" s="97" t="str">
        <f>IF($A164="","",VLOOKUP($A164,'Annex 2 Designated EHV charges'!$A:$O,3,0))</f>
        <v/>
      </c>
      <c r="D164" s="96" t="str">
        <f>IF($A164="","",VLOOKUP($A164,'Annex 2 Designated EHV charges'!$A:$O,7,0))</f>
        <v/>
      </c>
      <c r="E164" s="101" t="str">
        <f>IFERROR(IF(VLOOKUP($A164,'Annex 2 Designated EHV charges'!$A:$P,9,FALSE)=0,"",VLOOKUP($A164,'Annex 2 Designated EHV charges'!$A:$P,9,FALSE)),"")</f>
        <v/>
      </c>
      <c r="F164" s="102" t="str">
        <f>IFERROR(IF(VLOOKUP($A164,'Annex 2 Designated EHV charges'!$A:$P,10,FALSE)=0,"",VLOOKUP($A164,'Annex 2 Designated EHV charges'!$A:$P,10,FALSE)),"")</f>
        <v/>
      </c>
      <c r="G164" s="103" t="str">
        <f>IFERROR(IF(VLOOKUP($A164,'Annex 2 Designated EHV charges'!$A:$P,11,FALSE)=0,"",VLOOKUP($A164,'Annex 2 Designated EHV charges'!$A:$P,11,FALSE)),"")</f>
        <v/>
      </c>
      <c r="H164" s="103" t="str">
        <f>IFERROR(IF(VLOOKUP($A164,'Annex 2 Designated EHV charges'!$A:$P,12,FALSE)=0,"",VLOOKUP($A164,'Annex 2 Designated EHV charges'!$A:$P,12,FALSE)),"")</f>
        <v/>
      </c>
    </row>
    <row r="165" spans="1:8" x14ac:dyDescent="0.25">
      <c r="A165" s="96" t="str">
        <f t="array" ref="A165">IFERROR(INDEX('Annex 2 Designated EHV charges'!$A$11:$A$13, MATCH(0, IF(ISBLANK('Annex 2 Designated EHV charges'!$A$11:$A$13),1, COUNTIF(A$4:$A164, 'Annex 2 Designated EHV charges'!$A$11:$A$13)), 0)),"")</f>
        <v/>
      </c>
      <c r="B165" s="96" t="str">
        <f>IF($A165="","",VLOOKUP($A165,'Annex 2 Designated EHV charges'!$A:$O,2,0))</f>
        <v/>
      </c>
      <c r="C165" s="97" t="str">
        <f>IF($A165="","",VLOOKUP($A165,'Annex 2 Designated EHV charges'!$A:$O,3,0))</f>
        <v/>
      </c>
      <c r="D165" s="96" t="str">
        <f>IF($A165="","",VLOOKUP($A165,'Annex 2 Designated EHV charges'!$A:$O,7,0))</f>
        <v/>
      </c>
      <c r="E165" s="101" t="str">
        <f>IFERROR(IF(VLOOKUP($A165,'Annex 2 Designated EHV charges'!$A:$P,9,FALSE)=0,"",VLOOKUP($A165,'Annex 2 Designated EHV charges'!$A:$P,9,FALSE)),"")</f>
        <v/>
      </c>
      <c r="F165" s="102" t="str">
        <f>IFERROR(IF(VLOOKUP($A165,'Annex 2 Designated EHV charges'!$A:$P,10,FALSE)=0,"",VLOOKUP($A165,'Annex 2 Designated EHV charges'!$A:$P,10,FALSE)),"")</f>
        <v/>
      </c>
      <c r="G165" s="103" t="str">
        <f>IFERROR(IF(VLOOKUP($A165,'Annex 2 Designated EHV charges'!$A:$P,11,FALSE)=0,"",VLOOKUP($A165,'Annex 2 Designated EHV charges'!$A:$P,11,FALSE)),"")</f>
        <v/>
      </c>
      <c r="H165" s="103" t="str">
        <f>IFERROR(IF(VLOOKUP($A165,'Annex 2 Designated EHV charges'!$A:$P,12,FALSE)=0,"",VLOOKUP($A165,'Annex 2 Designated EHV charges'!$A:$P,12,FALSE)),"")</f>
        <v/>
      </c>
    </row>
    <row r="166" spans="1:8" x14ac:dyDescent="0.25">
      <c r="A166" s="96" t="str">
        <f t="array" ref="A166">IFERROR(INDEX('Annex 2 Designated EHV charges'!$A$11:$A$13, MATCH(0, IF(ISBLANK('Annex 2 Designated EHV charges'!$A$11:$A$13),1, COUNTIF(A$4:$A165, 'Annex 2 Designated EHV charges'!$A$11:$A$13)), 0)),"")</f>
        <v/>
      </c>
      <c r="B166" s="96" t="str">
        <f>IF($A166="","",VLOOKUP($A166,'Annex 2 Designated EHV charges'!$A:$O,2,0))</f>
        <v/>
      </c>
      <c r="C166" s="97" t="str">
        <f>IF($A166="","",VLOOKUP($A166,'Annex 2 Designated EHV charges'!$A:$O,3,0))</f>
        <v/>
      </c>
      <c r="D166" s="96" t="str">
        <f>IF($A166="","",VLOOKUP($A166,'Annex 2 Designated EHV charges'!$A:$O,7,0))</f>
        <v/>
      </c>
      <c r="E166" s="101" t="str">
        <f>IFERROR(IF(VLOOKUP($A166,'Annex 2 Designated EHV charges'!$A:$P,9,FALSE)=0,"",VLOOKUP($A166,'Annex 2 Designated EHV charges'!$A:$P,9,FALSE)),"")</f>
        <v/>
      </c>
      <c r="F166" s="102" t="str">
        <f>IFERROR(IF(VLOOKUP($A166,'Annex 2 Designated EHV charges'!$A:$P,10,FALSE)=0,"",VLOOKUP($A166,'Annex 2 Designated EHV charges'!$A:$P,10,FALSE)),"")</f>
        <v/>
      </c>
      <c r="G166" s="103" t="str">
        <f>IFERROR(IF(VLOOKUP($A166,'Annex 2 Designated EHV charges'!$A:$P,11,FALSE)=0,"",VLOOKUP($A166,'Annex 2 Designated EHV charges'!$A:$P,11,FALSE)),"")</f>
        <v/>
      </c>
      <c r="H166" s="103" t="str">
        <f>IFERROR(IF(VLOOKUP($A166,'Annex 2 Designated EHV charges'!$A:$P,12,FALSE)=0,"",VLOOKUP($A166,'Annex 2 Designated EHV charges'!$A:$P,12,FALSE)),"")</f>
        <v/>
      </c>
    </row>
    <row r="167" spans="1:8" x14ac:dyDescent="0.25">
      <c r="A167" s="96" t="str">
        <f t="array" ref="A167">IFERROR(INDEX('Annex 2 Designated EHV charges'!$A$11:$A$13, MATCH(0, IF(ISBLANK('Annex 2 Designated EHV charges'!$A$11:$A$13),1, COUNTIF(A$4:$A166, 'Annex 2 Designated EHV charges'!$A$11:$A$13)), 0)),"")</f>
        <v/>
      </c>
      <c r="B167" s="96" t="str">
        <f>IF($A167="","",VLOOKUP($A167,'Annex 2 Designated EHV charges'!$A:$O,2,0))</f>
        <v/>
      </c>
      <c r="C167" s="97" t="str">
        <f>IF($A167="","",VLOOKUP($A167,'Annex 2 Designated EHV charges'!$A:$O,3,0))</f>
        <v/>
      </c>
      <c r="D167" s="96" t="str">
        <f>IF($A167="","",VLOOKUP($A167,'Annex 2 Designated EHV charges'!$A:$O,7,0))</f>
        <v/>
      </c>
      <c r="E167" s="101" t="str">
        <f>IFERROR(IF(VLOOKUP($A167,'Annex 2 Designated EHV charges'!$A:$P,9,FALSE)=0,"",VLOOKUP($A167,'Annex 2 Designated EHV charges'!$A:$P,9,FALSE)),"")</f>
        <v/>
      </c>
      <c r="F167" s="102" t="str">
        <f>IFERROR(IF(VLOOKUP($A167,'Annex 2 Designated EHV charges'!$A:$P,10,FALSE)=0,"",VLOOKUP($A167,'Annex 2 Designated EHV charges'!$A:$P,10,FALSE)),"")</f>
        <v/>
      </c>
      <c r="G167" s="103" t="str">
        <f>IFERROR(IF(VLOOKUP($A167,'Annex 2 Designated EHV charges'!$A:$P,11,FALSE)=0,"",VLOOKUP($A167,'Annex 2 Designated EHV charges'!$A:$P,11,FALSE)),"")</f>
        <v/>
      </c>
      <c r="H167" s="103" t="str">
        <f>IFERROR(IF(VLOOKUP($A167,'Annex 2 Designated EHV charges'!$A:$P,12,FALSE)=0,"",VLOOKUP($A167,'Annex 2 Designated EHV charges'!$A:$P,12,FALSE)),"")</f>
        <v/>
      </c>
    </row>
    <row r="168" spans="1:8" x14ac:dyDescent="0.25">
      <c r="A168" s="96" t="str">
        <f t="array" ref="A168">IFERROR(INDEX('Annex 2 Designated EHV charges'!$A$11:$A$13, MATCH(0, IF(ISBLANK('Annex 2 Designated EHV charges'!$A$11:$A$13),1, COUNTIF(A$4:$A167, 'Annex 2 Designated EHV charges'!$A$11:$A$13)), 0)),"")</f>
        <v/>
      </c>
      <c r="B168" s="96" t="str">
        <f>IF($A168="","",VLOOKUP($A168,'Annex 2 Designated EHV charges'!$A:$O,2,0))</f>
        <v/>
      </c>
      <c r="C168" s="97" t="str">
        <f>IF($A168="","",VLOOKUP($A168,'Annex 2 Designated EHV charges'!$A:$O,3,0))</f>
        <v/>
      </c>
      <c r="D168" s="96" t="str">
        <f>IF($A168="","",VLOOKUP($A168,'Annex 2 Designated EHV charges'!$A:$O,7,0))</f>
        <v/>
      </c>
      <c r="E168" s="101" t="str">
        <f>IFERROR(IF(VLOOKUP($A168,'Annex 2 Designated EHV charges'!$A:$P,9,FALSE)=0,"",VLOOKUP($A168,'Annex 2 Designated EHV charges'!$A:$P,9,FALSE)),"")</f>
        <v/>
      </c>
      <c r="F168" s="102" t="str">
        <f>IFERROR(IF(VLOOKUP($A168,'Annex 2 Designated EHV charges'!$A:$P,10,FALSE)=0,"",VLOOKUP($A168,'Annex 2 Designated EHV charges'!$A:$P,10,FALSE)),"")</f>
        <v/>
      </c>
      <c r="G168" s="103" t="str">
        <f>IFERROR(IF(VLOOKUP($A168,'Annex 2 Designated EHV charges'!$A:$P,11,FALSE)=0,"",VLOOKUP($A168,'Annex 2 Designated EHV charges'!$A:$P,11,FALSE)),"")</f>
        <v/>
      </c>
      <c r="H168" s="103" t="str">
        <f>IFERROR(IF(VLOOKUP($A168,'Annex 2 Designated EHV charges'!$A:$P,12,FALSE)=0,"",VLOOKUP($A168,'Annex 2 Designated EHV charges'!$A:$P,12,FALSE)),"")</f>
        <v/>
      </c>
    </row>
    <row r="169" spans="1:8" x14ac:dyDescent="0.25">
      <c r="A169" s="96" t="str">
        <f t="array" ref="A169">IFERROR(INDEX('Annex 2 Designated EHV charges'!$A$11:$A$13, MATCH(0, IF(ISBLANK('Annex 2 Designated EHV charges'!$A$11:$A$13),1, COUNTIF(A$4:$A168, 'Annex 2 Designated EHV charges'!$A$11:$A$13)), 0)),"")</f>
        <v/>
      </c>
      <c r="B169" s="96" t="str">
        <f>IF($A169="","",VLOOKUP($A169,'Annex 2 Designated EHV charges'!$A:$O,2,0))</f>
        <v/>
      </c>
      <c r="C169" s="97" t="str">
        <f>IF($A169="","",VLOOKUP($A169,'Annex 2 Designated EHV charges'!$A:$O,3,0))</f>
        <v/>
      </c>
      <c r="D169" s="96" t="str">
        <f>IF($A169="","",VLOOKUP($A169,'Annex 2 Designated EHV charges'!$A:$O,7,0))</f>
        <v/>
      </c>
      <c r="E169" s="101" t="str">
        <f>IFERROR(IF(VLOOKUP($A169,'Annex 2 Designated EHV charges'!$A:$P,9,FALSE)=0,"",VLOOKUP($A169,'Annex 2 Designated EHV charges'!$A:$P,9,FALSE)),"")</f>
        <v/>
      </c>
      <c r="F169" s="102" t="str">
        <f>IFERROR(IF(VLOOKUP($A169,'Annex 2 Designated EHV charges'!$A:$P,10,FALSE)=0,"",VLOOKUP($A169,'Annex 2 Designated EHV charges'!$A:$P,10,FALSE)),"")</f>
        <v/>
      </c>
      <c r="G169" s="103" t="str">
        <f>IFERROR(IF(VLOOKUP($A169,'Annex 2 Designated EHV charges'!$A:$P,11,FALSE)=0,"",VLOOKUP($A169,'Annex 2 Designated EHV charges'!$A:$P,11,FALSE)),"")</f>
        <v/>
      </c>
      <c r="H169" s="103" t="str">
        <f>IFERROR(IF(VLOOKUP($A169,'Annex 2 Designated EHV charges'!$A:$P,12,FALSE)=0,"",VLOOKUP($A169,'Annex 2 Designated EHV charges'!$A:$P,12,FALSE)),"")</f>
        <v/>
      </c>
    </row>
    <row r="170" spans="1:8" x14ac:dyDescent="0.25">
      <c r="A170" s="96" t="str">
        <f t="array" ref="A170">IFERROR(INDEX('Annex 2 Designated EHV charges'!$A$11:$A$13, MATCH(0, IF(ISBLANK('Annex 2 Designated EHV charges'!$A$11:$A$13),1, COUNTIF(A$4:$A169, 'Annex 2 Designated EHV charges'!$A$11:$A$13)), 0)),"")</f>
        <v/>
      </c>
      <c r="B170" s="96" t="str">
        <f>IF($A170="","",VLOOKUP($A170,'Annex 2 Designated EHV charges'!$A:$O,2,0))</f>
        <v/>
      </c>
      <c r="C170" s="97" t="str">
        <f>IF($A170="","",VLOOKUP($A170,'Annex 2 Designated EHV charges'!$A:$O,3,0))</f>
        <v/>
      </c>
      <c r="D170" s="96" t="str">
        <f>IF($A170="","",VLOOKUP($A170,'Annex 2 Designated EHV charges'!$A:$O,7,0))</f>
        <v/>
      </c>
      <c r="E170" s="101" t="str">
        <f>IFERROR(IF(VLOOKUP($A170,'Annex 2 Designated EHV charges'!$A:$P,9,FALSE)=0,"",VLOOKUP($A170,'Annex 2 Designated EHV charges'!$A:$P,9,FALSE)),"")</f>
        <v/>
      </c>
      <c r="F170" s="102" t="str">
        <f>IFERROR(IF(VLOOKUP($A170,'Annex 2 Designated EHV charges'!$A:$P,10,FALSE)=0,"",VLOOKUP($A170,'Annex 2 Designated EHV charges'!$A:$P,10,FALSE)),"")</f>
        <v/>
      </c>
      <c r="G170" s="103" t="str">
        <f>IFERROR(IF(VLOOKUP($A170,'Annex 2 Designated EHV charges'!$A:$P,11,FALSE)=0,"",VLOOKUP($A170,'Annex 2 Designated EHV charges'!$A:$P,11,FALSE)),"")</f>
        <v/>
      </c>
      <c r="H170" s="103" t="str">
        <f>IFERROR(IF(VLOOKUP($A170,'Annex 2 Designated EHV charges'!$A:$P,12,FALSE)=0,"",VLOOKUP($A170,'Annex 2 Designated EHV charges'!$A:$P,12,FALSE)),"")</f>
        <v/>
      </c>
    </row>
    <row r="171" spans="1:8" x14ac:dyDescent="0.25">
      <c r="A171" s="96" t="str">
        <f t="array" ref="A171">IFERROR(INDEX('Annex 2 Designated EHV charges'!$A$11:$A$13, MATCH(0, IF(ISBLANK('Annex 2 Designated EHV charges'!$A$11:$A$13),1, COUNTIF(A$4:$A170, 'Annex 2 Designated EHV charges'!$A$11:$A$13)), 0)),"")</f>
        <v/>
      </c>
      <c r="B171" s="96" t="str">
        <f>IF($A171="","",VLOOKUP($A171,'Annex 2 Designated EHV charges'!$A:$O,2,0))</f>
        <v/>
      </c>
      <c r="C171" s="97" t="str">
        <f>IF($A171="","",VLOOKUP($A171,'Annex 2 Designated EHV charges'!$A:$O,3,0))</f>
        <v/>
      </c>
      <c r="D171" s="96" t="str">
        <f>IF($A171="","",VLOOKUP($A171,'Annex 2 Designated EHV charges'!$A:$O,7,0))</f>
        <v/>
      </c>
      <c r="E171" s="101" t="str">
        <f>IFERROR(IF(VLOOKUP($A171,'Annex 2 Designated EHV charges'!$A:$P,9,FALSE)=0,"",VLOOKUP($A171,'Annex 2 Designated EHV charges'!$A:$P,9,FALSE)),"")</f>
        <v/>
      </c>
      <c r="F171" s="102" t="str">
        <f>IFERROR(IF(VLOOKUP($A171,'Annex 2 Designated EHV charges'!$A:$P,10,FALSE)=0,"",VLOOKUP($A171,'Annex 2 Designated EHV charges'!$A:$P,10,FALSE)),"")</f>
        <v/>
      </c>
      <c r="G171" s="103" t="str">
        <f>IFERROR(IF(VLOOKUP($A171,'Annex 2 Designated EHV charges'!$A:$P,11,FALSE)=0,"",VLOOKUP($A171,'Annex 2 Designated EHV charges'!$A:$P,11,FALSE)),"")</f>
        <v/>
      </c>
      <c r="H171" s="103" t="str">
        <f>IFERROR(IF(VLOOKUP($A171,'Annex 2 Designated EHV charges'!$A:$P,12,FALSE)=0,"",VLOOKUP($A171,'Annex 2 Designated EHV charges'!$A:$P,12,FALSE)),"")</f>
        <v/>
      </c>
    </row>
    <row r="172" spans="1:8" x14ac:dyDescent="0.25">
      <c r="A172" s="96" t="str">
        <f t="array" ref="A172">IFERROR(INDEX('Annex 2 Designated EHV charges'!$A$11:$A$13, MATCH(0, IF(ISBLANK('Annex 2 Designated EHV charges'!$A$11:$A$13),1, COUNTIF(A$4:$A171, 'Annex 2 Designated EHV charges'!$A$11:$A$13)), 0)),"")</f>
        <v/>
      </c>
      <c r="B172" s="96" t="str">
        <f>IF($A172="","",VLOOKUP($A172,'Annex 2 Designated EHV charges'!$A:$O,2,0))</f>
        <v/>
      </c>
      <c r="C172" s="97" t="str">
        <f>IF($A172="","",VLOOKUP($A172,'Annex 2 Designated EHV charges'!$A:$O,3,0))</f>
        <v/>
      </c>
      <c r="D172" s="96" t="str">
        <f>IF($A172="","",VLOOKUP($A172,'Annex 2 Designated EHV charges'!$A:$O,7,0))</f>
        <v/>
      </c>
      <c r="E172" s="101" t="str">
        <f>IFERROR(IF(VLOOKUP($A172,'Annex 2 Designated EHV charges'!$A:$P,9,FALSE)=0,"",VLOOKUP($A172,'Annex 2 Designated EHV charges'!$A:$P,9,FALSE)),"")</f>
        <v/>
      </c>
      <c r="F172" s="102" t="str">
        <f>IFERROR(IF(VLOOKUP($A172,'Annex 2 Designated EHV charges'!$A:$P,10,FALSE)=0,"",VLOOKUP($A172,'Annex 2 Designated EHV charges'!$A:$P,10,FALSE)),"")</f>
        <v/>
      </c>
      <c r="G172" s="103" t="str">
        <f>IFERROR(IF(VLOOKUP($A172,'Annex 2 Designated EHV charges'!$A:$P,11,FALSE)=0,"",VLOOKUP($A172,'Annex 2 Designated EHV charges'!$A:$P,11,FALSE)),"")</f>
        <v/>
      </c>
      <c r="H172" s="103" t="str">
        <f>IFERROR(IF(VLOOKUP($A172,'Annex 2 Designated EHV charges'!$A:$P,12,FALSE)=0,"",VLOOKUP($A172,'Annex 2 Designated EHV charges'!$A:$P,12,FALSE)),"")</f>
        <v/>
      </c>
    </row>
    <row r="173" spans="1:8" x14ac:dyDescent="0.25">
      <c r="A173" s="96" t="str">
        <f t="array" ref="A173">IFERROR(INDEX('Annex 2 Designated EHV charges'!$A$11:$A$13, MATCH(0, IF(ISBLANK('Annex 2 Designated EHV charges'!$A$11:$A$13),1, COUNTIF(A$4:$A172, 'Annex 2 Designated EHV charges'!$A$11:$A$13)), 0)),"")</f>
        <v/>
      </c>
      <c r="B173" s="96" t="str">
        <f>IF($A173="","",VLOOKUP($A173,'Annex 2 Designated EHV charges'!$A:$O,2,0))</f>
        <v/>
      </c>
      <c r="C173" s="97" t="str">
        <f>IF($A173="","",VLOOKUP($A173,'Annex 2 Designated EHV charges'!$A:$O,3,0))</f>
        <v/>
      </c>
      <c r="D173" s="96" t="str">
        <f>IF($A173="","",VLOOKUP($A173,'Annex 2 Designated EHV charges'!$A:$O,7,0))</f>
        <v/>
      </c>
      <c r="E173" s="101" t="str">
        <f>IFERROR(IF(VLOOKUP($A173,'Annex 2 Designated EHV charges'!$A:$P,9,FALSE)=0,"",VLOOKUP($A173,'Annex 2 Designated EHV charges'!$A:$P,9,FALSE)),"")</f>
        <v/>
      </c>
      <c r="F173" s="102" t="str">
        <f>IFERROR(IF(VLOOKUP($A173,'Annex 2 Designated EHV charges'!$A:$P,10,FALSE)=0,"",VLOOKUP($A173,'Annex 2 Designated EHV charges'!$A:$P,10,FALSE)),"")</f>
        <v/>
      </c>
      <c r="G173" s="103" t="str">
        <f>IFERROR(IF(VLOOKUP($A173,'Annex 2 Designated EHV charges'!$A:$P,11,FALSE)=0,"",VLOOKUP($A173,'Annex 2 Designated EHV charges'!$A:$P,11,FALSE)),"")</f>
        <v/>
      </c>
      <c r="H173" s="103" t="str">
        <f>IFERROR(IF(VLOOKUP($A173,'Annex 2 Designated EHV charges'!$A:$P,12,FALSE)=0,"",VLOOKUP($A173,'Annex 2 Designated EHV charges'!$A:$P,12,FALSE)),"")</f>
        <v/>
      </c>
    </row>
    <row r="174" spans="1:8" x14ac:dyDescent="0.25">
      <c r="A174" s="96" t="str">
        <f t="array" ref="A174">IFERROR(INDEX('Annex 2 Designated EHV charges'!$A$11:$A$13, MATCH(0, IF(ISBLANK('Annex 2 Designated EHV charges'!$A$11:$A$13),1, COUNTIF(A$4:$A173, 'Annex 2 Designated EHV charges'!$A$11:$A$13)), 0)),"")</f>
        <v/>
      </c>
      <c r="B174" s="96" t="str">
        <f>IF($A174="","",VLOOKUP($A174,'Annex 2 Designated EHV charges'!$A:$O,2,0))</f>
        <v/>
      </c>
      <c r="C174" s="97" t="str">
        <f>IF($A174="","",VLOOKUP($A174,'Annex 2 Designated EHV charges'!$A:$O,3,0))</f>
        <v/>
      </c>
      <c r="D174" s="96" t="str">
        <f>IF($A174="","",VLOOKUP($A174,'Annex 2 Designated EHV charges'!$A:$O,7,0))</f>
        <v/>
      </c>
      <c r="E174" s="101" t="str">
        <f>IFERROR(IF(VLOOKUP($A174,'Annex 2 Designated EHV charges'!$A:$P,9,FALSE)=0,"",VLOOKUP($A174,'Annex 2 Designated EHV charges'!$A:$P,9,FALSE)),"")</f>
        <v/>
      </c>
      <c r="F174" s="102" t="str">
        <f>IFERROR(IF(VLOOKUP($A174,'Annex 2 Designated EHV charges'!$A:$P,10,FALSE)=0,"",VLOOKUP($A174,'Annex 2 Designated EHV charges'!$A:$P,10,FALSE)),"")</f>
        <v/>
      </c>
      <c r="G174" s="103" t="str">
        <f>IFERROR(IF(VLOOKUP($A174,'Annex 2 Designated EHV charges'!$A:$P,11,FALSE)=0,"",VLOOKUP($A174,'Annex 2 Designated EHV charges'!$A:$P,11,FALSE)),"")</f>
        <v/>
      </c>
      <c r="H174" s="103" t="str">
        <f>IFERROR(IF(VLOOKUP($A174,'Annex 2 Designated EHV charges'!$A:$P,12,FALSE)=0,"",VLOOKUP($A174,'Annex 2 Designated EHV charges'!$A:$P,12,FALSE)),"")</f>
        <v/>
      </c>
    </row>
    <row r="175" spans="1:8" x14ac:dyDescent="0.25">
      <c r="A175" s="96" t="str">
        <f t="array" ref="A175">IFERROR(INDEX('Annex 2 Designated EHV charges'!$A$11:$A$13, MATCH(0, IF(ISBLANK('Annex 2 Designated EHV charges'!$A$11:$A$13),1, COUNTIF(A$4:$A174, 'Annex 2 Designated EHV charges'!$A$11:$A$13)), 0)),"")</f>
        <v/>
      </c>
      <c r="B175" s="96" t="str">
        <f>IF($A175="","",VLOOKUP($A175,'Annex 2 Designated EHV charges'!$A:$O,2,0))</f>
        <v/>
      </c>
      <c r="C175" s="97" t="str">
        <f>IF($A175="","",VLOOKUP($A175,'Annex 2 Designated EHV charges'!$A:$O,3,0))</f>
        <v/>
      </c>
      <c r="D175" s="96" t="str">
        <f>IF($A175="","",VLOOKUP($A175,'Annex 2 Designated EHV charges'!$A:$O,7,0))</f>
        <v/>
      </c>
      <c r="E175" s="101" t="str">
        <f>IFERROR(IF(VLOOKUP($A175,'Annex 2 Designated EHV charges'!$A:$P,9,FALSE)=0,"",VLOOKUP($A175,'Annex 2 Designated EHV charges'!$A:$P,9,FALSE)),"")</f>
        <v/>
      </c>
      <c r="F175" s="102" t="str">
        <f>IFERROR(IF(VLOOKUP($A175,'Annex 2 Designated EHV charges'!$A:$P,10,FALSE)=0,"",VLOOKUP($A175,'Annex 2 Designated EHV charges'!$A:$P,10,FALSE)),"")</f>
        <v/>
      </c>
      <c r="G175" s="103" t="str">
        <f>IFERROR(IF(VLOOKUP($A175,'Annex 2 Designated EHV charges'!$A:$P,11,FALSE)=0,"",VLOOKUP($A175,'Annex 2 Designated EHV charges'!$A:$P,11,FALSE)),"")</f>
        <v/>
      </c>
      <c r="H175" s="103" t="str">
        <f>IFERROR(IF(VLOOKUP($A175,'Annex 2 Designated EHV charges'!$A:$P,12,FALSE)=0,"",VLOOKUP($A175,'Annex 2 Designated EHV charges'!$A:$P,12,FALSE)),"")</f>
        <v/>
      </c>
    </row>
    <row r="176" spans="1:8" x14ac:dyDescent="0.25">
      <c r="A176" s="96" t="str">
        <f t="array" ref="A176">IFERROR(INDEX('Annex 2 Designated EHV charges'!$A$11:$A$13, MATCH(0, IF(ISBLANK('Annex 2 Designated EHV charges'!$A$11:$A$13),1, COUNTIF(A$4:$A175, 'Annex 2 Designated EHV charges'!$A$11:$A$13)), 0)),"")</f>
        <v/>
      </c>
      <c r="B176" s="96" t="str">
        <f>IF($A176="","",VLOOKUP($A176,'Annex 2 Designated EHV charges'!$A:$O,2,0))</f>
        <v/>
      </c>
      <c r="C176" s="97" t="str">
        <f>IF($A176="","",VLOOKUP($A176,'Annex 2 Designated EHV charges'!$A:$O,3,0))</f>
        <v/>
      </c>
      <c r="D176" s="96" t="str">
        <f>IF($A176="","",VLOOKUP($A176,'Annex 2 Designated EHV charges'!$A:$O,7,0))</f>
        <v/>
      </c>
      <c r="E176" s="101" t="str">
        <f>IFERROR(IF(VLOOKUP($A176,'Annex 2 Designated EHV charges'!$A:$P,9,FALSE)=0,"",VLOOKUP($A176,'Annex 2 Designated EHV charges'!$A:$P,9,FALSE)),"")</f>
        <v/>
      </c>
      <c r="F176" s="102" t="str">
        <f>IFERROR(IF(VLOOKUP($A176,'Annex 2 Designated EHV charges'!$A:$P,10,FALSE)=0,"",VLOOKUP($A176,'Annex 2 Designated EHV charges'!$A:$P,10,FALSE)),"")</f>
        <v/>
      </c>
      <c r="G176" s="103" t="str">
        <f>IFERROR(IF(VLOOKUP($A176,'Annex 2 Designated EHV charges'!$A:$P,11,FALSE)=0,"",VLOOKUP($A176,'Annex 2 Designated EHV charges'!$A:$P,11,FALSE)),"")</f>
        <v/>
      </c>
      <c r="H176" s="103" t="str">
        <f>IFERROR(IF(VLOOKUP($A176,'Annex 2 Designated EHV charges'!$A:$P,12,FALSE)=0,"",VLOOKUP($A176,'Annex 2 Designated EHV charges'!$A:$P,12,FALSE)),"")</f>
        <v/>
      </c>
    </row>
    <row r="177" spans="1:8" x14ac:dyDescent="0.25">
      <c r="A177" s="96" t="str">
        <f t="array" ref="A177">IFERROR(INDEX('Annex 2 Designated EHV charges'!$A$11:$A$13, MATCH(0, IF(ISBLANK('Annex 2 Designated EHV charges'!$A$11:$A$13),1, COUNTIF(A$4:$A176, 'Annex 2 Designated EHV charges'!$A$11:$A$13)), 0)),"")</f>
        <v/>
      </c>
      <c r="B177" s="96" t="str">
        <f>IF($A177="","",VLOOKUP($A177,'Annex 2 Designated EHV charges'!$A:$O,2,0))</f>
        <v/>
      </c>
      <c r="C177" s="97" t="str">
        <f>IF($A177="","",VLOOKUP($A177,'Annex 2 Designated EHV charges'!$A:$O,3,0))</f>
        <v/>
      </c>
      <c r="D177" s="96" t="str">
        <f>IF($A177="","",VLOOKUP($A177,'Annex 2 Designated EHV charges'!$A:$O,7,0))</f>
        <v/>
      </c>
      <c r="E177" s="101" t="str">
        <f>IFERROR(IF(VLOOKUP($A177,'Annex 2 Designated EHV charges'!$A:$P,9,FALSE)=0,"",VLOOKUP($A177,'Annex 2 Designated EHV charges'!$A:$P,9,FALSE)),"")</f>
        <v/>
      </c>
      <c r="F177" s="102" t="str">
        <f>IFERROR(IF(VLOOKUP($A177,'Annex 2 Designated EHV charges'!$A:$P,10,FALSE)=0,"",VLOOKUP($A177,'Annex 2 Designated EHV charges'!$A:$P,10,FALSE)),"")</f>
        <v/>
      </c>
      <c r="G177" s="103" t="str">
        <f>IFERROR(IF(VLOOKUP($A177,'Annex 2 Designated EHV charges'!$A:$P,11,FALSE)=0,"",VLOOKUP($A177,'Annex 2 Designated EHV charges'!$A:$P,11,FALSE)),"")</f>
        <v/>
      </c>
      <c r="H177" s="103" t="str">
        <f>IFERROR(IF(VLOOKUP($A177,'Annex 2 Designated EHV charges'!$A:$P,12,FALSE)=0,"",VLOOKUP($A177,'Annex 2 Designated EHV charges'!$A:$P,12,FALSE)),"")</f>
        <v/>
      </c>
    </row>
    <row r="178" spans="1:8" x14ac:dyDescent="0.25">
      <c r="A178" s="96" t="str">
        <f t="array" ref="A178">IFERROR(INDEX('Annex 2 Designated EHV charges'!$A$11:$A$13, MATCH(0, IF(ISBLANK('Annex 2 Designated EHV charges'!$A$11:$A$13),1, COUNTIF(A$4:$A177, 'Annex 2 Designated EHV charges'!$A$11:$A$13)), 0)),"")</f>
        <v/>
      </c>
      <c r="B178" s="96" t="str">
        <f>IF($A178="","",VLOOKUP($A178,'Annex 2 Designated EHV charges'!$A:$O,2,0))</f>
        <v/>
      </c>
      <c r="C178" s="97" t="str">
        <f>IF($A178="","",VLOOKUP($A178,'Annex 2 Designated EHV charges'!$A:$O,3,0))</f>
        <v/>
      </c>
      <c r="D178" s="96" t="str">
        <f>IF($A178="","",VLOOKUP($A178,'Annex 2 Designated EHV charges'!$A:$O,7,0))</f>
        <v/>
      </c>
      <c r="E178" s="101" t="str">
        <f>IFERROR(IF(VLOOKUP($A178,'Annex 2 Designated EHV charges'!$A:$P,9,FALSE)=0,"",VLOOKUP($A178,'Annex 2 Designated EHV charges'!$A:$P,9,FALSE)),"")</f>
        <v/>
      </c>
      <c r="F178" s="102" t="str">
        <f>IFERROR(IF(VLOOKUP($A178,'Annex 2 Designated EHV charges'!$A:$P,10,FALSE)=0,"",VLOOKUP($A178,'Annex 2 Designated EHV charges'!$A:$P,10,FALSE)),"")</f>
        <v/>
      </c>
      <c r="G178" s="103" t="str">
        <f>IFERROR(IF(VLOOKUP($A178,'Annex 2 Designated EHV charges'!$A:$P,11,FALSE)=0,"",VLOOKUP($A178,'Annex 2 Designated EHV charges'!$A:$P,11,FALSE)),"")</f>
        <v/>
      </c>
      <c r="H178" s="103" t="str">
        <f>IFERROR(IF(VLOOKUP($A178,'Annex 2 Designated EHV charges'!$A:$P,12,FALSE)=0,"",VLOOKUP($A178,'Annex 2 Designated EHV charges'!$A:$P,12,FALSE)),"")</f>
        <v/>
      </c>
    </row>
    <row r="179" spans="1:8" x14ac:dyDescent="0.25">
      <c r="A179" s="96" t="str">
        <f t="array" ref="A179">IFERROR(INDEX('Annex 2 Designated EHV charges'!$A$11:$A$13, MATCH(0, IF(ISBLANK('Annex 2 Designated EHV charges'!$A$11:$A$13),1, COUNTIF(A$4:$A178, 'Annex 2 Designated EHV charges'!$A$11:$A$13)), 0)),"")</f>
        <v/>
      </c>
      <c r="B179" s="96" t="str">
        <f>IF($A179="","",VLOOKUP($A179,'Annex 2 Designated EHV charges'!$A:$O,2,0))</f>
        <v/>
      </c>
      <c r="C179" s="97" t="str">
        <f>IF($A179="","",VLOOKUP($A179,'Annex 2 Designated EHV charges'!$A:$O,3,0))</f>
        <v/>
      </c>
      <c r="D179" s="96" t="str">
        <f>IF($A179="","",VLOOKUP($A179,'Annex 2 Designated EHV charges'!$A:$O,7,0))</f>
        <v/>
      </c>
      <c r="E179" s="101" t="str">
        <f>IFERROR(IF(VLOOKUP($A179,'Annex 2 Designated EHV charges'!$A:$P,9,FALSE)=0,"",VLOOKUP($A179,'Annex 2 Designated EHV charges'!$A:$P,9,FALSE)),"")</f>
        <v/>
      </c>
      <c r="F179" s="102" t="str">
        <f>IFERROR(IF(VLOOKUP($A179,'Annex 2 Designated EHV charges'!$A:$P,10,FALSE)=0,"",VLOOKUP($A179,'Annex 2 Designated EHV charges'!$A:$P,10,FALSE)),"")</f>
        <v/>
      </c>
      <c r="G179" s="103" t="str">
        <f>IFERROR(IF(VLOOKUP($A179,'Annex 2 Designated EHV charges'!$A:$P,11,FALSE)=0,"",VLOOKUP($A179,'Annex 2 Designated EHV charges'!$A:$P,11,FALSE)),"")</f>
        <v/>
      </c>
      <c r="H179" s="103" t="str">
        <f>IFERROR(IF(VLOOKUP($A179,'Annex 2 Designated EHV charges'!$A:$P,12,FALSE)=0,"",VLOOKUP($A179,'Annex 2 Designated EHV charges'!$A:$P,12,FALSE)),"")</f>
        <v/>
      </c>
    </row>
    <row r="180" spans="1:8" x14ac:dyDescent="0.25">
      <c r="A180" s="96" t="str">
        <f t="array" ref="A180">IFERROR(INDEX('Annex 2 Designated EHV charges'!$A$11:$A$13, MATCH(0, IF(ISBLANK('Annex 2 Designated EHV charges'!$A$11:$A$13),1, COUNTIF(A$4:$A179, 'Annex 2 Designated EHV charges'!$A$11:$A$13)), 0)),"")</f>
        <v/>
      </c>
      <c r="B180" s="96" t="str">
        <f>IF($A180="","",VLOOKUP($A180,'Annex 2 Designated EHV charges'!$A:$O,2,0))</f>
        <v/>
      </c>
      <c r="C180" s="97" t="str">
        <f>IF($A180="","",VLOOKUP($A180,'Annex 2 Designated EHV charges'!$A:$O,3,0))</f>
        <v/>
      </c>
      <c r="D180" s="96" t="str">
        <f>IF($A180="","",VLOOKUP($A180,'Annex 2 Designated EHV charges'!$A:$O,7,0))</f>
        <v/>
      </c>
      <c r="E180" s="101" t="str">
        <f>IFERROR(IF(VLOOKUP($A180,'Annex 2 Designated EHV charges'!$A:$P,9,FALSE)=0,"",VLOOKUP($A180,'Annex 2 Designated EHV charges'!$A:$P,9,FALSE)),"")</f>
        <v/>
      </c>
      <c r="F180" s="102" t="str">
        <f>IFERROR(IF(VLOOKUP($A180,'Annex 2 Designated EHV charges'!$A:$P,10,FALSE)=0,"",VLOOKUP($A180,'Annex 2 Designated EHV charges'!$A:$P,10,FALSE)),"")</f>
        <v/>
      </c>
      <c r="G180" s="103" t="str">
        <f>IFERROR(IF(VLOOKUP($A180,'Annex 2 Designated EHV charges'!$A:$P,11,FALSE)=0,"",VLOOKUP($A180,'Annex 2 Designated EHV charges'!$A:$P,11,FALSE)),"")</f>
        <v/>
      </c>
      <c r="H180" s="103" t="str">
        <f>IFERROR(IF(VLOOKUP($A180,'Annex 2 Designated EHV charges'!$A:$P,12,FALSE)=0,"",VLOOKUP($A180,'Annex 2 Designated EHV charges'!$A:$P,12,FALSE)),"")</f>
        <v/>
      </c>
    </row>
    <row r="181" spans="1:8" x14ac:dyDescent="0.25">
      <c r="A181" s="96" t="str">
        <f t="array" ref="A181">IFERROR(INDEX('Annex 2 Designated EHV charges'!$A$11:$A$13, MATCH(0, IF(ISBLANK('Annex 2 Designated EHV charges'!$A$11:$A$13),1, COUNTIF(A$4:$A180, 'Annex 2 Designated EHV charges'!$A$11:$A$13)), 0)),"")</f>
        <v/>
      </c>
      <c r="B181" s="96" t="str">
        <f>IF($A181="","",VLOOKUP($A181,'Annex 2 Designated EHV charges'!$A:$O,2,0))</f>
        <v/>
      </c>
      <c r="C181" s="97" t="str">
        <f>IF($A181="","",VLOOKUP($A181,'Annex 2 Designated EHV charges'!$A:$O,3,0))</f>
        <v/>
      </c>
      <c r="D181" s="96" t="str">
        <f>IF($A181="","",VLOOKUP($A181,'Annex 2 Designated EHV charges'!$A:$O,7,0))</f>
        <v/>
      </c>
      <c r="E181" s="101" t="str">
        <f>IFERROR(IF(VLOOKUP($A181,'Annex 2 Designated EHV charges'!$A:$P,9,FALSE)=0,"",VLOOKUP($A181,'Annex 2 Designated EHV charges'!$A:$P,9,FALSE)),"")</f>
        <v/>
      </c>
      <c r="F181" s="102" t="str">
        <f>IFERROR(IF(VLOOKUP($A181,'Annex 2 Designated EHV charges'!$A:$P,10,FALSE)=0,"",VLOOKUP($A181,'Annex 2 Designated EHV charges'!$A:$P,10,FALSE)),"")</f>
        <v/>
      </c>
      <c r="G181" s="103" t="str">
        <f>IFERROR(IF(VLOOKUP($A181,'Annex 2 Designated EHV charges'!$A:$P,11,FALSE)=0,"",VLOOKUP($A181,'Annex 2 Designated EHV charges'!$A:$P,11,FALSE)),"")</f>
        <v/>
      </c>
      <c r="H181" s="103" t="str">
        <f>IFERROR(IF(VLOOKUP($A181,'Annex 2 Designated EHV charges'!$A:$P,12,FALSE)=0,"",VLOOKUP($A181,'Annex 2 Designated EHV charges'!$A:$P,12,FALSE)),"")</f>
        <v/>
      </c>
    </row>
    <row r="182" spans="1:8" x14ac:dyDescent="0.25">
      <c r="A182" s="96" t="str">
        <f t="array" ref="A182">IFERROR(INDEX('Annex 2 Designated EHV charges'!$A$11:$A$13, MATCH(0, IF(ISBLANK('Annex 2 Designated EHV charges'!$A$11:$A$13),1, COUNTIF(A$4:$A181, 'Annex 2 Designated EHV charges'!$A$11:$A$13)), 0)),"")</f>
        <v/>
      </c>
      <c r="B182" s="96" t="str">
        <f>IF($A182="","",VLOOKUP($A182,'Annex 2 Designated EHV charges'!$A:$O,2,0))</f>
        <v/>
      </c>
      <c r="C182" s="97" t="str">
        <f>IF($A182="","",VLOOKUP($A182,'Annex 2 Designated EHV charges'!$A:$O,3,0))</f>
        <v/>
      </c>
      <c r="D182" s="96" t="str">
        <f>IF($A182="","",VLOOKUP($A182,'Annex 2 Designated EHV charges'!$A:$O,7,0))</f>
        <v/>
      </c>
      <c r="E182" s="101" t="str">
        <f>IFERROR(IF(VLOOKUP($A182,'Annex 2 Designated EHV charges'!$A:$P,9,FALSE)=0,"",VLOOKUP($A182,'Annex 2 Designated EHV charges'!$A:$P,9,FALSE)),"")</f>
        <v/>
      </c>
      <c r="F182" s="102" t="str">
        <f>IFERROR(IF(VLOOKUP($A182,'Annex 2 Designated EHV charges'!$A:$P,10,FALSE)=0,"",VLOOKUP($A182,'Annex 2 Designated EHV charges'!$A:$P,10,FALSE)),"")</f>
        <v/>
      </c>
      <c r="G182" s="103" t="str">
        <f>IFERROR(IF(VLOOKUP($A182,'Annex 2 Designated EHV charges'!$A:$P,11,FALSE)=0,"",VLOOKUP($A182,'Annex 2 Designated EHV charges'!$A:$P,11,FALSE)),"")</f>
        <v/>
      </c>
      <c r="H182" s="103" t="str">
        <f>IFERROR(IF(VLOOKUP($A182,'Annex 2 Designated EHV charges'!$A:$P,12,FALSE)=0,"",VLOOKUP($A182,'Annex 2 Designated EHV charges'!$A:$P,12,FALSE)),"")</f>
        <v/>
      </c>
    </row>
    <row r="183" spans="1:8" x14ac:dyDescent="0.25">
      <c r="A183" s="96" t="str">
        <f t="array" ref="A183">IFERROR(INDEX('Annex 2 Designated EHV charges'!$A$11:$A$13, MATCH(0, IF(ISBLANK('Annex 2 Designated EHV charges'!$A$11:$A$13),1, COUNTIF(A$4:$A182, 'Annex 2 Designated EHV charges'!$A$11:$A$13)), 0)),"")</f>
        <v/>
      </c>
      <c r="B183" s="96" t="str">
        <f>IF($A183="","",VLOOKUP($A183,'Annex 2 Designated EHV charges'!$A:$O,2,0))</f>
        <v/>
      </c>
      <c r="C183" s="97" t="str">
        <f>IF($A183="","",VLOOKUP($A183,'Annex 2 Designated EHV charges'!$A:$O,3,0))</f>
        <v/>
      </c>
      <c r="D183" s="96" t="str">
        <f>IF($A183="","",VLOOKUP($A183,'Annex 2 Designated EHV charges'!$A:$O,7,0))</f>
        <v/>
      </c>
      <c r="E183" s="101" t="str">
        <f>IFERROR(IF(VLOOKUP($A183,'Annex 2 Designated EHV charges'!$A:$P,9,FALSE)=0,"",VLOOKUP($A183,'Annex 2 Designated EHV charges'!$A:$P,9,FALSE)),"")</f>
        <v/>
      </c>
      <c r="F183" s="102" t="str">
        <f>IFERROR(IF(VLOOKUP($A183,'Annex 2 Designated EHV charges'!$A:$P,10,FALSE)=0,"",VLOOKUP($A183,'Annex 2 Designated EHV charges'!$A:$P,10,FALSE)),"")</f>
        <v/>
      </c>
      <c r="G183" s="103" t="str">
        <f>IFERROR(IF(VLOOKUP($A183,'Annex 2 Designated EHV charges'!$A:$P,11,FALSE)=0,"",VLOOKUP($A183,'Annex 2 Designated EHV charges'!$A:$P,11,FALSE)),"")</f>
        <v/>
      </c>
      <c r="H183" s="103" t="str">
        <f>IFERROR(IF(VLOOKUP($A183,'Annex 2 Designated EHV charges'!$A:$P,12,FALSE)=0,"",VLOOKUP($A183,'Annex 2 Designated EHV charges'!$A:$P,12,FALSE)),"")</f>
        <v/>
      </c>
    </row>
    <row r="184" spans="1:8" x14ac:dyDescent="0.25">
      <c r="A184" s="96" t="str">
        <f t="array" ref="A184">IFERROR(INDEX('Annex 2 Designated EHV charges'!$A$11:$A$13, MATCH(0, IF(ISBLANK('Annex 2 Designated EHV charges'!$A$11:$A$13),1, COUNTIF(A$4:$A183, 'Annex 2 Designated EHV charges'!$A$11:$A$13)), 0)),"")</f>
        <v/>
      </c>
      <c r="B184" s="96" t="str">
        <f>IF($A184="","",VLOOKUP($A184,'Annex 2 Designated EHV charges'!$A:$O,2,0))</f>
        <v/>
      </c>
      <c r="C184" s="97" t="str">
        <f>IF($A184="","",VLOOKUP($A184,'Annex 2 Designated EHV charges'!$A:$O,3,0))</f>
        <v/>
      </c>
      <c r="D184" s="96" t="str">
        <f>IF($A184="","",VLOOKUP($A184,'Annex 2 Designated EHV charges'!$A:$O,7,0))</f>
        <v/>
      </c>
      <c r="E184" s="101" t="str">
        <f>IFERROR(IF(VLOOKUP($A184,'Annex 2 Designated EHV charges'!$A:$P,9,FALSE)=0,"",VLOOKUP($A184,'Annex 2 Designated EHV charges'!$A:$P,9,FALSE)),"")</f>
        <v/>
      </c>
      <c r="F184" s="102" t="str">
        <f>IFERROR(IF(VLOOKUP($A184,'Annex 2 Designated EHV charges'!$A:$P,10,FALSE)=0,"",VLOOKUP($A184,'Annex 2 Designated EHV charges'!$A:$P,10,FALSE)),"")</f>
        <v/>
      </c>
      <c r="G184" s="103" t="str">
        <f>IFERROR(IF(VLOOKUP($A184,'Annex 2 Designated EHV charges'!$A:$P,11,FALSE)=0,"",VLOOKUP($A184,'Annex 2 Designated EHV charges'!$A:$P,11,FALSE)),"")</f>
        <v/>
      </c>
      <c r="H184" s="103" t="str">
        <f>IFERROR(IF(VLOOKUP($A184,'Annex 2 Designated EHV charges'!$A:$P,12,FALSE)=0,"",VLOOKUP($A184,'Annex 2 Designated EHV charges'!$A:$P,12,FALSE)),"")</f>
        <v/>
      </c>
    </row>
    <row r="185" spans="1:8" x14ac:dyDescent="0.25">
      <c r="A185" s="96" t="str">
        <f t="array" ref="A185">IFERROR(INDEX('Annex 2 Designated EHV charges'!$A$11:$A$13, MATCH(0, IF(ISBLANK('Annex 2 Designated EHV charges'!$A$11:$A$13),1, COUNTIF(A$4:$A184, 'Annex 2 Designated EHV charges'!$A$11:$A$13)), 0)),"")</f>
        <v/>
      </c>
      <c r="B185" s="96" t="str">
        <f>IF($A185="","",VLOOKUP($A185,'Annex 2 Designated EHV charges'!$A:$O,2,0))</f>
        <v/>
      </c>
      <c r="C185" s="97" t="str">
        <f>IF($A185="","",VLOOKUP($A185,'Annex 2 Designated EHV charges'!$A:$O,3,0))</f>
        <v/>
      </c>
      <c r="D185" s="96" t="str">
        <f>IF($A185="","",VLOOKUP($A185,'Annex 2 Designated EHV charges'!$A:$O,7,0))</f>
        <v/>
      </c>
      <c r="E185" s="101" t="str">
        <f>IFERROR(IF(VLOOKUP($A185,'Annex 2 Designated EHV charges'!$A:$P,9,FALSE)=0,"",VLOOKUP($A185,'Annex 2 Designated EHV charges'!$A:$P,9,FALSE)),"")</f>
        <v/>
      </c>
      <c r="F185" s="102" t="str">
        <f>IFERROR(IF(VLOOKUP($A185,'Annex 2 Designated EHV charges'!$A:$P,10,FALSE)=0,"",VLOOKUP($A185,'Annex 2 Designated EHV charges'!$A:$P,10,FALSE)),"")</f>
        <v/>
      </c>
      <c r="G185" s="103" t="str">
        <f>IFERROR(IF(VLOOKUP($A185,'Annex 2 Designated EHV charges'!$A:$P,11,FALSE)=0,"",VLOOKUP($A185,'Annex 2 Designated EHV charges'!$A:$P,11,FALSE)),"")</f>
        <v/>
      </c>
      <c r="H185" s="103" t="str">
        <f>IFERROR(IF(VLOOKUP($A185,'Annex 2 Designated EHV charges'!$A:$P,12,FALSE)=0,"",VLOOKUP($A185,'Annex 2 Designated EHV charges'!$A:$P,12,FALSE)),"")</f>
        <v/>
      </c>
    </row>
    <row r="186" spans="1:8" x14ac:dyDescent="0.25">
      <c r="A186" s="96" t="str">
        <f t="array" ref="A186">IFERROR(INDEX('Annex 2 Designated EHV charges'!$A$11:$A$13, MATCH(0, IF(ISBLANK('Annex 2 Designated EHV charges'!$A$11:$A$13),1, COUNTIF(A$4:$A185, 'Annex 2 Designated EHV charges'!$A$11:$A$13)), 0)),"")</f>
        <v/>
      </c>
      <c r="B186" s="96" t="str">
        <f>IF($A186="","",VLOOKUP($A186,'Annex 2 Designated EHV charges'!$A:$O,2,0))</f>
        <v/>
      </c>
      <c r="C186" s="97" t="str">
        <f>IF($A186="","",VLOOKUP($A186,'Annex 2 Designated EHV charges'!$A:$O,3,0))</f>
        <v/>
      </c>
      <c r="D186" s="96" t="str">
        <f>IF($A186="","",VLOOKUP($A186,'Annex 2 Designated EHV charges'!$A:$O,7,0))</f>
        <v/>
      </c>
      <c r="E186" s="101" t="str">
        <f>IFERROR(IF(VLOOKUP($A186,'Annex 2 Designated EHV charges'!$A:$P,9,FALSE)=0,"",VLOOKUP($A186,'Annex 2 Designated EHV charges'!$A:$P,9,FALSE)),"")</f>
        <v/>
      </c>
      <c r="F186" s="102" t="str">
        <f>IFERROR(IF(VLOOKUP($A186,'Annex 2 Designated EHV charges'!$A:$P,10,FALSE)=0,"",VLOOKUP($A186,'Annex 2 Designated EHV charges'!$A:$P,10,FALSE)),"")</f>
        <v/>
      </c>
      <c r="G186" s="103" t="str">
        <f>IFERROR(IF(VLOOKUP($A186,'Annex 2 Designated EHV charges'!$A:$P,11,FALSE)=0,"",VLOOKUP($A186,'Annex 2 Designated EHV charges'!$A:$P,11,FALSE)),"")</f>
        <v/>
      </c>
      <c r="H186" s="103" t="str">
        <f>IFERROR(IF(VLOOKUP($A186,'Annex 2 Designated EHV charges'!$A:$P,12,FALSE)=0,"",VLOOKUP($A186,'Annex 2 Designated EHV charges'!$A:$P,12,FALSE)),"")</f>
        <v/>
      </c>
    </row>
    <row r="187" spans="1:8" x14ac:dyDescent="0.25">
      <c r="A187" s="96" t="str">
        <f t="array" ref="A187">IFERROR(INDEX('Annex 2 Designated EHV charges'!$A$11:$A$13, MATCH(0, IF(ISBLANK('Annex 2 Designated EHV charges'!$A$11:$A$13),1, COUNTIF(A$4:$A186, 'Annex 2 Designated EHV charges'!$A$11:$A$13)), 0)),"")</f>
        <v/>
      </c>
      <c r="B187" s="96" t="str">
        <f>IF($A187="","",VLOOKUP($A187,'Annex 2 Designated EHV charges'!$A:$O,2,0))</f>
        <v/>
      </c>
      <c r="C187" s="97" t="str">
        <f>IF($A187="","",VLOOKUP($A187,'Annex 2 Designated EHV charges'!$A:$O,3,0))</f>
        <v/>
      </c>
      <c r="D187" s="96" t="str">
        <f>IF($A187="","",VLOOKUP($A187,'Annex 2 Designated EHV charges'!$A:$O,7,0))</f>
        <v/>
      </c>
      <c r="E187" s="101" t="str">
        <f>IFERROR(IF(VLOOKUP($A187,'Annex 2 Designated EHV charges'!$A:$P,9,FALSE)=0,"",VLOOKUP($A187,'Annex 2 Designated EHV charges'!$A:$P,9,FALSE)),"")</f>
        <v/>
      </c>
      <c r="F187" s="102" t="str">
        <f>IFERROR(IF(VLOOKUP($A187,'Annex 2 Designated EHV charges'!$A:$P,10,FALSE)=0,"",VLOOKUP($A187,'Annex 2 Designated EHV charges'!$A:$P,10,FALSE)),"")</f>
        <v/>
      </c>
      <c r="G187" s="103" t="str">
        <f>IFERROR(IF(VLOOKUP($A187,'Annex 2 Designated EHV charges'!$A:$P,11,FALSE)=0,"",VLOOKUP($A187,'Annex 2 Designated EHV charges'!$A:$P,11,FALSE)),"")</f>
        <v/>
      </c>
      <c r="H187" s="103" t="str">
        <f>IFERROR(IF(VLOOKUP($A187,'Annex 2 Designated EHV charges'!$A:$P,12,FALSE)=0,"",VLOOKUP($A187,'Annex 2 Designated EHV charges'!$A:$P,12,FALSE)),"")</f>
        <v/>
      </c>
    </row>
    <row r="188" spans="1:8" x14ac:dyDescent="0.25">
      <c r="A188" s="96" t="str">
        <f t="array" ref="A188">IFERROR(INDEX('Annex 2 Designated EHV charges'!$A$11:$A$13, MATCH(0, IF(ISBLANK('Annex 2 Designated EHV charges'!$A$11:$A$13),1, COUNTIF(A$4:$A187, 'Annex 2 Designated EHV charges'!$A$11:$A$13)), 0)),"")</f>
        <v/>
      </c>
      <c r="B188" s="96" t="str">
        <f>IF($A188="","",VLOOKUP($A188,'Annex 2 Designated EHV charges'!$A:$O,2,0))</f>
        <v/>
      </c>
      <c r="C188" s="97" t="str">
        <f>IF($A188="","",VLOOKUP($A188,'Annex 2 Designated EHV charges'!$A:$O,3,0))</f>
        <v/>
      </c>
      <c r="D188" s="96" t="str">
        <f>IF($A188="","",VLOOKUP($A188,'Annex 2 Designated EHV charges'!$A:$O,7,0))</f>
        <v/>
      </c>
      <c r="E188" s="101" t="str">
        <f>IFERROR(IF(VLOOKUP($A188,'Annex 2 Designated EHV charges'!$A:$P,9,FALSE)=0,"",VLOOKUP($A188,'Annex 2 Designated EHV charges'!$A:$P,9,FALSE)),"")</f>
        <v/>
      </c>
      <c r="F188" s="102" t="str">
        <f>IFERROR(IF(VLOOKUP($A188,'Annex 2 Designated EHV charges'!$A:$P,10,FALSE)=0,"",VLOOKUP($A188,'Annex 2 Designated EHV charges'!$A:$P,10,FALSE)),"")</f>
        <v/>
      </c>
      <c r="G188" s="103" t="str">
        <f>IFERROR(IF(VLOOKUP($A188,'Annex 2 Designated EHV charges'!$A:$P,11,FALSE)=0,"",VLOOKUP($A188,'Annex 2 Designated EHV charges'!$A:$P,11,FALSE)),"")</f>
        <v/>
      </c>
      <c r="H188" s="103" t="str">
        <f>IFERROR(IF(VLOOKUP($A188,'Annex 2 Designated EHV charges'!$A:$P,12,FALSE)=0,"",VLOOKUP($A188,'Annex 2 Designated EHV charges'!$A:$P,12,FALSE)),"")</f>
        <v/>
      </c>
    </row>
    <row r="189" spans="1:8" x14ac:dyDescent="0.25">
      <c r="A189" s="96" t="str">
        <f t="array" ref="A189">IFERROR(INDEX('Annex 2 Designated EHV charges'!$A$11:$A$13, MATCH(0, IF(ISBLANK('Annex 2 Designated EHV charges'!$A$11:$A$13),1, COUNTIF(A$4:$A188, 'Annex 2 Designated EHV charges'!$A$11:$A$13)), 0)),"")</f>
        <v/>
      </c>
      <c r="B189" s="96" t="str">
        <f>IF($A189="","",VLOOKUP($A189,'Annex 2 Designated EHV charges'!$A:$O,2,0))</f>
        <v/>
      </c>
      <c r="C189" s="97" t="str">
        <f>IF($A189="","",VLOOKUP($A189,'Annex 2 Designated EHV charges'!$A:$O,3,0))</f>
        <v/>
      </c>
      <c r="D189" s="96" t="str">
        <f>IF($A189="","",VLOOKUP($A189,'Annex 2 Designated EHV charges'!$A:$O,7,0))</f>
        <v/>
      </c>
      <c r="E189" s="101" t="str">
        <f>IFERROR(IF(VLOOKUP($A189,'Annex 2 Designated EHV charges'!$A:$P,9,FALSE)=0,"",VLOOKUP($A189,'Annex 2 Designated EHV charges'!$A:$P,9,FALSE)),"")</f>
        <v/>
      </c>
      <c r="F189" s="102" t="str">
        <f>IFERROR(IF(VLOOKUP($A189,'Annex 2 Designated EHV charges'!$A:$P,10,FALSE)=0,"",VLOOKUP($A189,'Annex 2 Designated EHV charges'!$A:$P,10,FALSE)),"")</f>
        <v/>
      </c>
      <c r="G189" s="103" t="str">
        <f>IFERROR(IF(VLOOKUP($A189,'Annex 2 Designated EHV charges'!$A:$P,11,FALSE)=0,"",VLOOKUP($A189,'Annex 2 Designated EHV charges'!$A:$P,11,FALSE)),"")</f>
        <v/>
      </c>
      <c r="H189" s="103" t="str">
        <f>IFERROR(IF(VLOOKUP($A189,'Annex 2 Designated EHV charges'!$A:$P,12,FALSE)=0,"",VLOOKUP($A189,'Annex 2 Designated EHV charges'!$A:$P,12,FALSE)),"")</f>
        <v/>
      </c>
    </row>
    <row r="190" spans="1:8" x14ac:dyDescent="0.25">
      <c r="A190" s="96" t="str">
        <f t="array" ref="A190">IFERROR(INDEX('Annex 2 Designated EHV charges'!$A$11:$A$13, MATCH(0, IF(ISBLANK('Annex 2 Designated EHV charges'!$A$11:$A$13),1, COUNTIF(A$4:$A189, 'Annex 2 Designated EHV charges'!$A$11:$A$13)), 0)),"")</f>
        <v/>
      </c>
      <c r="B190" s="96" t="str">
        <f>IF($A190="","",VLOOKUP($A190,'Annex 2 Designated EHV charges'!$A:$O,2,0))</f>
        <v/>
      </c>
      <c r="C190" s="97" t="str">
        <f>IF($A190="","",VLOOKUP($A190,'Annex 2 Designated EHV charges'!$A:$O,3,0))</f>
        <v/>
      </c>
      <c r="D190" s="96" t="str">
        <f>IF($A190="","",VLOOKUP($A190,'Annex 2 Designated EHV charges'!$A:$O,7,0))</f>
        <v/>
      </c>
      <c r="E190" s="101" t="str">
        <f>IFERROR(IF(VLOOKUP($A190,'Annex 2 Designated EHV charges'!$A:$P,9,FALSE)=0,"",VLOOKUP($A190,'Annex 2 Designated EHV charges'!$A:$P,9,FALSE)),"")</f>
        <v/>
      </c>
      <c r="F190" s="102" t="str">
        <f>IFERROR(IF(VLOOKUP($A190,'Annex 2 Designated EHV charges'!$A:$P,10,FALSE)=0,"",VLOOKUP($A190,'Annex 2 Designated EHV charges'!$A:$P,10,FALSE)),"")</f>
        <v/>
      </c>
      <c r="G190" s="103" t="str">
        <f>IFERROR(IF(VLOOKUP($A190,'Annex 2 Designated EHV charges'!$A:$P,11,FALSE)=0,"",VLOOKUP($A190,'Annex 2 Designated EHV charges'!$A:$P,11,FALSE)),"")</f>
        <v/>
      </c>
      <c r="H190" s="103" t="str">
        <f>IFERROR(IF(VLOOKUP($A190,'Annex 2 Designated EHV charges'!$A:$P,12,FALSE)=0,"",VLOOKUP($A190,'Annex 2 Designated EHV charges'!$A:$P,12,FALSE)),"")</f>
        <v/>
      </c>
    </row>
    <row r="191" spans="1:8" x14ac:dyDescent="0.25">
      <c r="A191" s="96" t="str">
        <f t="array" ref="A191">IFERROR(INDEX('Annex 2 Designated EHV charges'!$A$11:$A$13, MATCH(0, IF(ISBLANK('Annex 2 Designated EHV charges'!$A$11:$A$13),1, COUNTIF(A$4:$A190, 'Annex 2 Designated EHV charges'!$A$11:$A$13)), 0)),"")</f>
        <v/>
      </c>
      <c r="B191" s="96" t="str">
        <f>IF($A191="","",VLOOKUP($A191,'Annex 2 Designated EHV charges'!$A:$O,2,0))</f>
        <v/>
      </c>
      <c r="C191" s="97" t="str">
        <f>IF($A191="","",VLOOKUP($A191,'Annex 2 Designated EHV charges'!$A:$O,3,0))</f>
        <v/>
      </c>
      <c r="D191" s="96" t="str">
        <f>IF($A191="","",VLOOKUP($A191,'Annex 2 Designated EHV charges'!$A:$O,7,0))</f>
        <v/>
      </c>
      <c r="E191" s="101" t="str">
        <f>IFERROR(IF(VLOOKUP($A191,'Annex 2 Designated EHV charges'!$A:$P,9,FALSE)=0,"",VLOOKUP($A191,'Annex 2 Designated EHV charges'!$A:$P,9,FALSE)),"")</f>
        <v/>
      </c>
      <c r="F191" s="102" t="str">
        <f>IFERROR(IF(VLOOKUP($A191,'Annex 2 Designated EHV charges'!$A:$P,10,FALSE)=0,"",VLOOKUP($A191,'Annex 2 Designated EHV charges'!$A:$P,10,FALSE)),"")</f>
        <v/>
      </c>
      <c r="G191" s="103" t="str">
        <f>IFERROR(IF(VLOOKUP($A191,'Annex 2 Designated EHV charges'!$A:$P,11,FALSE)=0,"",VLOOKUP($A191,'Annex 2 Designated EHV charges'!$A:$P,11,FALSE)),"")</f>
        <v/>
      </c>
      <c r="H191" s="103" t="str">
        <f>IFERROR(IF(VLOOKUP($A191,'Annex 2 Designated EHV charges'!$A:$P,12,FALSE)=0,"",VLOOKUP($A191,'Annex 2 Designated EHV charges'!$A:$P,12,FALSE)),"")</f>
        <v/>
      </c>
    </row>
    <row r="192" spans="1:8" x14ac:dyDescent="0.25">
      <c r="A192" s="96" t="str">
        <f t="array" ref="A192">IFERROR(INDEX('Annex 2 Designated EHV charges'!$A$11:$A$13, MATCH(0, IF(ISBLANK('Annex 2 Designated EHV charges'!$A$11:$A$13),1, COUNTIF(A$4:$A191, 'Annex 2 Designated EHV charges'!$A$11:$A$13)), 0)),"")</f>
        <v/>
      </c>
      <c r="B192" s="96" t="str">
        <f>IF($A192="","",VLOOKUP($A192,'Annex 2 Designated EHV charges'!$A:$O,2,0))</f>
        <v/>
      </c>
      <c r="C192" s="97" t="str">
        <f>IF($A192="","",VLOOKUP($A192,'Annex 2 Designated EHV charges'!$A:$O,3,0))</f>
        <v/>
      </c>
      <c r="D192" s="96" t="str">
        <f>IF($A192="","",VLOOKUP($A192,'Annex 2 Designated EHV charges'!$A:$O,7,0))</f>
        <v/>
      </c>
      <c r="E192" s="101" t="str">
        <f>IFERROR(IF(VLOOKUP($A192,'Annex 2 Designated EHV charges'!$A:$P,9,FALSE)=0,"",VLOOKUP($A192,'Annex 2 Designated EHV charges'!$A:$P,9,FALSE)),"")</f>
        <v/>
      </c>
      <c r="F192" s="102" t="str">
        <f>IFERROR(IF(VLOOKUP($A192,'Annex 2 Designated EHV charges'!$A:$P,10,FALSE)=0,"",VLOOKUP($A192,'Annex 2 Designated EHV charges'!$A:$P,10,FALSE)),"")</f>
        <v/>
      </c>
      <c r="G192" s="103" t="str">
        <f>IFERROR(IF(VLOOKUP($A192,'Annex 2 Designated EHV charges'!$A:$P,11,FALSE)=0,"",VLOOKUP($A192,'Annex 2 Designated EHV charges'!$A:$P,11,FALSE)),"")</f>
        <v/>
      </c>
      <c r="H192" s="103" t="str">
        <f>IFERROR(IF(VLOOKUP($A192,'Annex 2 Designated EHV charges'!$A:$P,12,FALSE)=0,"",VLOOKUP($A192,'Annex 2 Designated EHV charges'!$A:$P,12,FALSE)),"")</f>
        <v/>
      </c>
    </row>
    <row r="193" spans="1:8" x14ac:dyDescent="0.25">
      <c r="A193" s="96" t="str">
        <f t="array" ref="A193">IFERROR(INDEX('Annex 2 Designated EHV charges'!$A$11:$A$13, MATCH(0, IF(ISBLANK('Annex 2 Designated EHV charges'!$A$11:$A$13),1, COUNTIF(A$4:$A192, 'Annex 2 Designated EHV charges'!$A$11:$A$13)), 0)),"")</f>
        <v/>
      </c>
      <c r="B193" s="96" t="str">
        <f>IF($A193="","",VLOOKUP($A193,'Annex 2 Designated EHV charges'!$A:$O,2,0))</f>
        <v/>
      </c>
      <c r="C193" s="97" t="str">
        <f>IF($A193="","",VLOOKUP($A193,'Annex 2 Designated EHV charges'!$A:$O,3,0))</f>
        <v/>
      </c>
      <c r="D193" s="96" t="str">
        <f>IF($A193="","",VLOOKUP($A193,'Annex 2 Designated EHV charges'!$A:$O,7,0))</f>
        <v/>
      </c>
      <c r="E193" s="101" t="str">
        <f>IFERROR(IF(VLOOKUP($A193,'Annex 2 Designated EHV charges'!$A:$P,9,FALSE)=0,"",VLOOKUP($A193,'Annex 2 Designated EHV charges'!$A:$P,9,FALSE)),"")</f>
        <v/>
      </c>
      <c r="F193" s="102" t="str">
        <f>IFERROR(IF(VLOOKUP($A193,'Annex 2 Designated EHV charges'!$A:$P,10,FALSE)=0,"",VLOOKUP($A193,'Annex 2 Designated EHV charges'!$A:$P,10,FALSE)),"")</f>
        <v/>
      </c>
      <c r="G193" s="103" t="str">
        <f>IFERROR(IF(VLOOKUP($A193,'Annex 2 Designated EHV charges'!$A:$P,11,FALSE)=0,"",VLOOKUP($A193,'Annex 2 Designated EHV charges'!$A:$P,11,FALSE)),"")</f>
        <v/>
      </c>
      <c r="H193" s="103" t="str">
        <f>IFERROR(IF(VLOOKUP($A193,'Annex 2 Designated EHV charges'!$A:$P,12,FALSE)=0,"",VLOOKUP($A193,'Annex 2 Designated EHV charges'!$A:$P,12,FALSE)),"")</f>
        <v/>
      </c>
    </row>
    <row r="194" spans="1:8" x14ac:dyDescent="0.25">
      <c r="A194" s="96" t="str">
        <f t="array" ref="A194">IFERROR(INDEX('Annex 2 Designated EHV charges'!$A$11:$A$13, MATCH(0, IF(ISBLANK('Annex 2 Designated EHV charges'!$A$11:$A$13),1, COUNTIF(A$4:$A193, 'Annex 2 Designated EHV charges'!$A$11:$A$13)), 0)),"")</f>
        <v/>
      </c>
      <c r="B194" s="96" t="str">
        <f>IF($A194="","",VLOOKUP($A194,'Annex 2 Designated EHV charges'!$A:$O,2,0))</f>
        <v/>
      </c>
      <c r="C194" s="97" t="str">
        <f>IF($A194="","",VLOOKUP($A194,'Annex 2 Designated EHV charges'!$A:$O,3,0))</f>
        <v/>
      </c>
      <c r="D194" s="96" t="str">
        <f>IF($A194="","",VLOOKUP($A194,'Annex 2 Designated EHV charges'!$A:$O,7,0))</f>
        <v/>
      </c>
      <c r="E194" s="101" t="str">
        <f>IFERROR(IF(VLOOKUP($A194,'Annex 2 Designated EHV charges'!$A:$P,9,FALSE)=0,"",VLOOKUP($A194,'Annex 2 Designated EHV charges'!$A:$P,9,FALSE)),"")</f>
        <v/>
      </c>
      <c r="F194" s="102" t="str">
        <f>IFERROR(IF(VLOOKUP($A194,'Annex 2 Designated EHV charges'!$A:$P,10,FALSE)=0,"",VLOOKUP($A194,'Annex 2 Designated EHV charges'!$A:$P,10,FALSE)),"")</f>
        <v/>
      </c>
      <c r="G194" s="103" t="str">
        <f>IFERROR(IF(VLOOKUP($A194,'Annex 2 Designated EHV charges'!$A:$P,11,FALSE)=0,"",VLOOKUP($A194,'Annex 2 Designated EHV charges'!$A:$P,11,FALSE)),"")</f>
        <v/>
      </c>
      <c r="H194" s="103" t="str">
        <f>IFERROR(IF(VLOOKUP($A194,'Annex 2 Designated EHV charges'!$A:$P,12,FALSE)=0,"",VLOOKUP($A194,'Annex 2 Designated EHV charges'!$A:$P,12,FALSE)),"")</f>
        <v/>
      </c>
    </row>
    <row r="195" spans="1:8" x14ac:dyDescent="0.25">
      <c r="A195" s="96" t="str">
        <f t="array" ref="A195">IFERROR(INDEX('Annex 2 Designated EHV charges'!$A$11:$A$13, MATCH(0, IF(ISBLANK('Annex 2 Designated EHV charges'!$A$11:$A$13),1, COUNTIF(A$4:$A194, 'Annex 2 Designated EHV charges'!$A$11:$A$13)), 0)),"")</f>
        <v/>
      </c>
      <c r="B195" s="96" t="str">
        <f>IF($A195="","",VLOOKUP($A195,'Annex 2 Designated EHV charges'!$A:$O,2,0))</f>
        <v/>
      </c>
      <c r="C195" s="97" t="str">
        <f>IF($A195="","",VLOOKUP($A195,'Annex 2 Designated EHV charges'!$A:$O,3,0))</f>
        <v/>
      </c>
      <c r="D195" s="96" t="str">
        <f>IF($A195="","",VLOOKUP($A195,'Annex 2 Designated EHV charges'!$A:$O,7,0))</f>
        <v/>
      </c>
      <c r="E195" s="101" t="str">
        <f>IFERROR(IF(VLOOKUP($A195,'Annex 2 Designated EHV charges'!$A:$P,9,FALSE)=0,"",VLOOKUP($A195,'Annex 2 Designated EHV charges'!$A:$P,9,FALSE)),"")</f>
        <v/>
      </c>
      <c r="F195" s="102" t="str">
        <f>IFERROR(IF(VLOOKUP($A195,'Annex 2 Designated EHV charges'!$A:$P,10,FALSE)=0,"",VLOOKUP($A195,'Annex 2 Designated EHV charges'!$A:$P,10,FALSE)),"")</f>
        <v/>
      </c>
      <c r="G195" s="103" t="str">
        <f>IFERROR(IF(VLOOKUP($A195,'Annex 2 Designated EHV charges'!$A:$P,11,FALSE)=0,"",VLOOKUP($A195,'Annex 2 Designated EHV charges'!$A:$P,11,FALSE)),"")</f>
        <v/>
      </c>
      <c r="H195" s="103" t="str">
        <f>IFERROR(IF(VLOOKUP($A195,'Annex 2 Designated EHV charges'!$A:$P,12,FALSE)=0,"",VLOOKUP($A195,'Annex 2 Designated EHV charges'!$A:$P,12,FALSE)),"")</f>
        <v/>
      </c>
    </row>
    <row r="196" spans="1:8" x14ac:dyDescent="0.25">
      <c r="A196" s="96" t="str">
        <f t="array" ref="A196">IFERROR(INDEX('Annex 2 Designated EHV charges'!$A$11:$A$13, MATCH(0, IF(ISBLANK('Annex 2 Designated EHV charges'!$A$11:$A$13),1, COUNTIF(A$4:$A195, 'Annex 2 Designated EHV charges'!$A$11:$A$13)), 0)),"")</f>
        <v/>
      </c>
      <c r="B196" s="96" t="str">
        <f>IF($A196="","",VLOOKUP($A196,'Annex 2 Designated EHV charges'!$A:$O,2,0))</f>
        <v/>
      </c>
      <c r="C196" s="97" t="str">
        <f>IF($A196="","",VLOOKUP($A196,'Annex 2 Designated EHV charges'!$A:$O,3,0))</f>
        <v/>
      </c>
      <c r="D196" s="96" t="str">
        <f>IF($A196="","",VLOOKUP($A196,'Annex 2 Designated EHV charges'!$A:$O,7,0))</f>
        <v/>
      </c>
      <c r="E196" s="101" t="str">
        <f>IFERROR(IF(VLOOKUP($A196,'Annex 2 Designated EHV charges'!$A:$P,9,FALSE)=0,"",VLOOKUP($A196,'Annex 2 Designated EHV charges'!$A:$P,9,FALSE)),"")</f>
        <v/>
      </c>
      <c r="F196" s="102" t="str">
        <f>IFERROR(IF(VLOOKUP($A196,'Annex 2 Designated EHV charges'!$A:$P,10,FALSE)=0,"",VLOOKUP($A196,'Annex 2 Designated EHV charges'!$A:$P,10,FALSE)),"")</f>
        <v/>
      </c>
      <c r="G196" s="103" t="str">
        <f>IFERROR(IF(VLOOKUP($A196,'Annex 2 Designated EHV charges'!$A:$P,11,FALSE)=0,"",VLOOKUP($A196,'Annex 2 Designated EHV charges'!$A:$P,11,FALSE)),"")</f>
        <v/>
      </c>
      <c r="H196" s="103" t="str">
        <f>IFERROR(IF(VLOOKUP($A196,'Annex 2 Designated EHV charges'!$A:$P,12,FALSE)=0,"",VLOOKUP($A196,'Annex 2 Designated EHV charges'!$A:$P,12,FALSE)),"")</f>
        <v/>
      </c>
    </row>
    <row r="197" spans="1:8" x14ac:dyDescent="0.25">
      <c r="A197" s="96" t="str">
        <f t="array" ref="A197">IFERROR(INDEX('Annex 2 Designated EHV charges'!$A$11:$A$13, MATCH(0, IF(ISBLANK('Annex 2 Designated EHV charges'!$A$11:$A$13),1, COUNTIF(A$4:$A196, 'Annex 2 Designated EHV charges'!$A$11:$A$13)), 0)),"")</f>
        <v/>
      </c>
      <c r="B197" s="96" t="str">
        <f>IF($A197="","",VLOOKUP($A197,'Annex 2 Designated EHV charges'!$A:$O,2,0))</f>
        <v/>
      </c>
      <c r="C197" s="97" t="str">
        <f>IF($A197="","",VLOOKUP($A197,'Annex 2 Designated EHV charges'!$A:$O,3,0))</f>
        <v/>
      </c>
      <c r="D197" s="96" t="str">
        <f>IF($A197="","",VLOOKUP($A197,'Annex 2 Designated EHV charges'!$A:$O,7,0))</f>
        <v/>
      </c>
      <c r="E197" s="101" t="str">
        <f>IFERROR(IF(VLOOKUP($A197,'Annex 2 Designated EHV charges'!$A:$P,9,FALSE)=0,"",VLOOKUP($A197,'Annex 2 Designated EHV charges'!$A:$P,9,FALSE)),"")</f>
        <v/>
      </c>
      <c r="F197" s="102" t="str">
        <f>IFERROR(IF(VLOOKUP($A197,'Annex 2 Designated EHV charges'!$A:$P,10,FALSE)=0,"",VLOOKUP($A197,'Annex 2 Designated EHV charges'!$A:$P,10,FALSE)),"")</f>
        <v/>
      </c>
      <c r="G197" s="103" t="str">
        <f>IFERROR(IF(VLOOKUP($A197,'Annex 2 Designated EHV charges'!$A:$P,11,FALSE)=0,"",VLOOKUP($A197,'Annex 2 Designated EHV charges'!$A:$P,11,FALSE)),"")</f>
        <v/>
      </c>
      <c r="H197" s="103" t="str">
        <f>IFERROR(IF(VLOOKUP($A197,'Annex 2 Designated EHV charges'!$A:$P,12,FALSE)=0,"",VLOOKUP($A197,'Annex 2 Designated EHV charges'!$A:$P,12,FALSE)),"")</f>
        <v/>
      </c>
    </row>
    <row r="198" spans="1:8" x14ac:dyDescent="0.25">
      <c r="A198" s="96" t="str">
        <f t="array" ref="A198">IFERROR(INDEX('Annex 2 Designated EHV charges'!$A$11:$A$13, MATCH(0, IF(ISBLANK('Annex 2 Designated EHV charges'!$A$11:$A$13),1, COUNTIF(A$4:$A197, 'Annex 2 Designated EHV charges'!$A$11:$A$13)), 0)),"")</f>
        <v/>
      </c>
      <c r="B198" s="96" t="str">
        <f>IF($A198="","",VLOOKUP($A198,'Annex 2 Designated EHV charges'!$A:$O,2,0))</f>
        <v/>
      </c>
      <c r="C198" s="97" t="str">
        <f>IF($A198="","",VLOOKUP($A198,'Annex 2 Designated EHV charges'!$A:$O,3,0))</f>
        <v/>
      </c>
      <c r="D198" s="96" t="str">
        <f>IF($A198="","",VLOOKUP($A198,'Annex 2 Designated EHV charges'!$A:$O,7,0))</f>
        <v/>
      </c>
      <c r="E198" s="101" t="str">
        <f>IFERROR(IF(VLOOKUP($A198,'Annex 2 Designated EHV charges'!$A:$P,9,FALSE)=0,"",VLOOKUP($A198,'Annex 2 Designated EHV charges'!$A:$P,9,FALSE)),"")</f>
        <v/>
      </c>
      <c r="F198" s="102" t="str">
        <f>IFERROR(IF(VLOOKUP($A198,'Annex 2 Designated EHV charges'!$A:$P,10,FALSE)=0,"",VLOOKUP($A198,'Annex 2 Designated EHV charges'!$A:$P,10,FALSE)),"")</f>
        <v/>
      </c>
      <c r="G198" s="103" t="str">
        <f>IFERROR(IF(VLOOKUP($A198,'Annex 2 Designated EHV charges'!$A:$P,11,FALSE)=0,"",VLOOKUP($A198,'Annex 2 Designated EHV charges'!$A:$P,11,FALSE)),"")</f>
        <v/>
      </c>
      <c r="H198" s="103" t="str">
        <f>IFERROR(IF(VLOOKUP($A198,'Annex 2 Designated EHV charges'!$A:$P,12,FALSE)=0,"",VLOOKUP($A198,'Annex 2 Designated EHV charges'!$A:$P,12,FALSE)),"")</f>
        <v/>
      </c>
    </row>
    <row r="199" spans="1:8" x14ac:dyDescent="0.25">
      <c r="A199" s="96" t="str">
        <f t="array" ref="A199">IFERROR(INDEX('Annex 2 Designated EHV charges'!$A$11:$A$13, MATCH(0, IF(ISBLANK('Annex 2 Designated EHV charges'!$A$11:$A$13),1, COUNTIF(A$4:$A198, 'Annex 2 Designated EHV charges'!$A$11:$A$13)), 0)),"")</f>
        <v/>
      </c>
      <c r="B199" s="96" t="str">
        <f>IF($A199="","",VLOOKUP($A199,'Annex 2 Designated EHV charges'!$A:$O,2,0))</f>
        <v/>
      </c>
      <c r="C199" s="97" t="str">
        <f>IF($A199="","",VLOOKUP($A199,'Annex 2 Designated EHV charges'!$A:$O,3,0))</f>
        <v/>
      </c>
      <c r="D199" s="96" t="str">
        <f>IF($A199="","",VLOOKUP($A199,'Annex 2 Designated EHV charges'!$A:$O,7,0))</f>
        <v/>
      </c>
      <c r="E199" s="101" t="str">
        <f>IFERROR(IF(VLOOKUP($A199,'Annex 2 Designated EHV charges'!$A:$P,9,FALSE)=0,"",VLOOKUP($A199,'Annex 2 Designated EHV charges'!$A:$P,9,FALSE)),"")</f>
        <v/>
      </c>
      <c r="F199" s="102" t="str">
        <f>IFERROR(IF(VLOOKUP($A199,'Annex 2 Designated EHV charges'!$A:$P,10,FALSE)=0,"",VLOOKUP($A199,'Annex 2 Designated EHV charges'!$A:$P,10,FALSE)),"")</f>
        <v/>
      </c>
      <c r="G199" s="103" t="str">
        <f>IFERROR(IF(VLOOKUP($A199,'Annex 2 Designated EHV charges'!$A:$P,11,FALSE)=0,"",VLOOKUP($A199,'Annex 2 Designated EHV charges'!$A:$P,11,FALSE)),"")</f>
        <v/>
      </c>
      <c r="H199" s="103" t="str">
        <f>IFERROR(IF(VLOOKUP($A199,'Annex 2 Designated EHV charges'!$A:$P,12,FALSE)=0,"",VLOOKUP($A199,'Annex 2 Designated EHV charges'!$A:$P,12,FALSE)),"")</f>
        <v/>
      </c>
    </row>
    <row r="200" spans="1:8" x14ac:dyDescent="0.25">
      <c r="A200" s="96" t="str">
        <f t="array" ref="A200">IFERROR(INDEX('Annex 2 Designated EHV charges'!$A$11:$A$13, MATCH(0, IF(ISBLANK('Annex 2 Designated EHV charges'!$A$11:$A$13),1, COUNTIF(A$4:$A199, 'Annex 2 Designated EHV charges'!$A$11:$A$13)), 0)),"")</f>
        <v/>
      </c>
      <c r="B200" s="96" t="str">
        <f>IF($A200="","",VLOOKUP($A200,'Annex 2 Designated EHV charges'!$A:$O,2,0))</f>
        <v/>
      </c>
      <c r="C200" s="97" t="str">
        <f>IF($A200="","",VLOOKUP($A200,'Annex 2 Designated EHV charges'!$A:$O,3,0))</f>
        <v/>
      </c>
      <c r="D200" s="96" t="str">
        <f>IF($A200="","",VLOOKUP($A200,'Annex 2 Designated EHV charges'!$A:$O,7,0))</f>
        <v/>
      </c>
      <c r="E200" s="101" t="str">
        <f>IFERROR(IF(VLOOKUP($A200,'Annex 2 Designated EHV charges'!$A:$P,9,FALSE)=0,"",VLOOKUP($A200,'Annex 2 Designated EHV charges'!$A:$P,9,FALSE)),"")</f>
        <v/>
      </c>
      <c r="F200" s="102" t="str">
        <f>IFERROR(IF(VLOOKUP($A200,'Annex 2 Designated EHV charges'!$A:$P,10,FALSE)=0,"",VLOOKUP($A200,'Annex 2 Designated EHV charges'!$A:$P,10,FALSE)),"")</f>
        <v/>
      </c>
      <c r="G200" s="103" t="str">
        <f>IFERROR(IF(VLOOKUP($A200,'Annex 2 Designated EHV charges'!$A:$P,11,FALSE)=0,"",VLOOKUP($A200,'Annex 2 Designated EHV charges'!$A:$P,11,FALSE)),"")</f>
        <v/>
      </c>
      <c r="H200" s="103" t="str">
        <f>IFERROR(IF(VLOOKUP($A200,'Annex 2 Designated EHV charges'!$A:$P,12,FALSE)=0,"",VLOOKUP($A200,'Annex 2 Designated EHV charges'!$A:$P,12,FALSE)),"")</f>
        <v/>
      </c>
    </row>
    <row r="201" spans="1:8" x14ac:dyDescent="0.25">
      <c r="A201" s="96" t="str">
        <f t="array" ref="A201">IFERROR(INDEX('Annex 2 Designated EHV charges'!$A$11:$A$13, MATCH(0, IF(ISBLANK('Annex 2 Designated EHV charges'!$A$11:$A$13),1, COUNTIF(A$4:$A200, 'Annex 2 Designated EHV charges'!$A$11:$A$13)), 0)),"")</f>
        <v/>
      </c>
      <c r="B201" s="96" t="str">
        <f>IF($A201="","",VLOOKUP($A201,'Annex 2 Designated EHV charges'!$A:$O,2,0))</f>
        <v/>
      </c>
      <c r="C201" s="97" t="str">
        <f>IF($A201="","",VLOOKUP($A201,'Annex 2 Designated EHV charges'!$A:$O,3,0))</f>
        <v/>
      </c>
      <c r="D201" s="96" t="str">
        <f>IF($A201="","",VLOOKUP($A201,'Annex 2 Designated EHV charges'!$A:$O,7,0))</f>
        <v/>
      </c>
      <c r="E201" s="101" t="str">
        <f>IFERROR(IF(VLOOKUP($A201,'Annex 2 Designated EHV charges'!$A:$P,9,FALSE)=0,"",VLOOKUP($A201,'Annex 2 Designated EHV charges'!$A:$P,9,FALSE)),"")</f>
        <v/>
      </c>
      <c r="F201" s="102" t="str">
        <f>IFERROR(IF(VLOOKUP($A201,'Annex 2 Designated EHV charges'!$A:$P,10,FALSE)=0,"",VLOOKUP($A201,'Annex 2 Designated EHV charges'!$A:$P,10,FALSE)),"")</f>
        <v/>
      </c>
      <c r="G201" s="103" t="str">
        <f>IFERROR(IF(VLOOKUP($A201,'Annex 2 Designated EHV charges'!$A:$P,11,FALSE)=0,"",VLOOKUP($A201,'Annex 2 Designated EHV charges'!$A:$P,11,FALSE)),"")</f>
        <v/>
      </c>
      <c r="H201" s="103" t="str">
        <f>IFERROR(IF(VLOOKUP($A201,'Annex 2 Designated EHV charges'!$A:$P,12,FALSE)=0,"",VLOOKUP($A201,'Annex 2 Designated EHV charges'!$A:$P,12,FALSE)),"")</f>
        <v/>
      </c>
    </row>
    <row r="202" spans="1:8" x14ac:dyDescent="0.25">
      <c r="A202" s="96" t="str">
        <f t="array" ref="A202">IFERROR(INDEX('Annex 2 Designated EHV charges'!$A$11:$A$13, MATCH(0, IF(ISBLANK('Annex 2 Designated EHV charges'!$A$11:$A$13),1, COUNTIF(A$4:$A201, 'Annex 2 Designated EHV charges'!$A$11:$A$13)), 0)),"")</f>
        <v/>
      </c>
      <c r="B202" s="96" t="str">
        <f>IF($A202="","",VLOOKUP($A202,'Annex 2 Designated EHV charges'!$A:$O,2,0))</f>
        <v/>
      </c>
      <c r="C202" s="97" t="str">
        <f>IF($A202="","",VLOOKUP($A202,'Annex 2 Designated EHV charges'!$A:$O,3,0))</f>
        <v/>
      </c>
      <c r="D202" s="96" t="str">
        <f>IF($A202="","",VLOOKUP($A202,'Annex 2 Designated EHV charges'!$A:$O,7,0))</f>
        <v/>
      </c>
      <c r="E202" s="101" t="str">
        <f>IFERROR(IF(VLOOKUP($A202,'Annex 2 Designated EHV charges'!$A:$P,9,FALSE)=0,"",VLOOKUP($A202,'Annex 2 Designated EHV charges'!$A:$P,9,FALSE)),"")</f>
        <v/>
      </c>
      <c r="F202" s="102" t="str">
        <f>IFERROR(IF(VLOOKUP($A202,'Annex 2 Designated EHV charges'!$A:$P,10,FALSE)=0,"",VLOOKUP($A202,'Annex 2 Designated EHV charges'!$A:$P,10,FALSE)),"")</f>
        <v/>
      </c>
      <c r="G202" s="103" t="str">
        <f>IFERROR(IF(VLOOKUP($A202,'Annex 2 Designated EHV charges'!$A:$P,11,FALSE)=0,"",VLOOKUP($A202,'Annex 2 Designated EHV charges'!$A:$P,11,FALSE)),"")</f>
        <v/>
      </c>
      <c r="H202" s="103" t="str">
        <f>IFERROR(IF(VLOOKUP($A202,'Annex 2 Designated EHV charges'!$A:$P,12,FALSE)=0,"",VLOOKUP($A202,'Annex 2 Designated EHV charges'!$A:$P,12,FALSE)),"")</f>
        <v/>
      </c>
    </row>
    <row r="203" spans="1:8" x14ac:dyDescent="0.25">
      <c r="A203" s="96" t="str">
        <f t="array" ref="A203">IFERROR(INDEX('Annex 2 Designated EHV charges'!$A$11:$A$13, MATCH(0, IF(ISBLANK('Annex 2 Designated EHV charges'!$A$11:$A$13),1, COUNTIF(A$4:$A202, 'Annex 2 Designated EHV charges'!$A$11:$A$13)), 0)),"")</f>
        <v/>
      </c>
      <c r="B203" s="96" t="str">
        <f>IF($A203="","",VLOOKUP($A203,'Annex 2 Designated EHV charges'!$A:$O,2,0))</f>
        <v/>
      </c>
      <c r="C203" s="97" t="str">
        <f>IF($A203="","",VLOOKUP($A203,'Annex 2 Designated EHV charges'!$A:$O,3,0))</f>
        <v/>
      </c>
      <c r="D203" s="96" t="str">
        <f>IF($A203="","",VLOOKUP($A203,'Annex 2 Designated EHV charges'!$A:$O,7,0))</f>
        <v/>
      </c>
      <c r="E203" s="101" t="str">
        <f>IFERROR(IF(VLOOKUP($A203,'Annex 2 Designated EHV charges'!$A:$P,9,FALSE)=0,"",VLOOKUP($A203,'Annex 2 Designated EHV charges'!$A:$P,9,FALSE)),"")</f>
        <v/>
      </c>
      <c r="F203" s="102" t="str">
        <f>IFERROR(IF(VLOOKUP($A203,'Annex 2 Designated EHV charges'!$A:$P,10,FALSE)=0,"",VLOOKUP($A203,'Annex 2 Designated EHV charges'!$A:$P,10,FALSE)),"")</f>
        <v/>
      </c>
      <c r="G203" s="103" t="str">
        <f>IFERROR(IF(VLOOKUP($A203,'Annex 2 Designated EHV charges'!$A:$P,11,FALSE)=0,"",VLOOKUP($A203,'Annex 2 Designated EHV charges'!$A:$P,11,FALSE)),"")</f>
        <v/>
      </c>
      <c r="H203" s="103" t="str">
        <f>IFERROR(IF(VLOOKUP($A203,'Annex 2 Designated EHV charges'!$A:$P,12,FALSE)=0,"",VLOOKUP($A203,'Annex 2 Designated EHV charges'!$A:$P,12,FALSE)),"")</f>
        <v/>
      </c>
    </row>
    <row r="204" spans="1:8" x14ac:dyDescent="0.25">
      <c r="A204" s="96" t="str">
        <f t="array" ref="A204">IFERROR(INDEX('Annex 2 Designated EHV charges'!$A$11:$A$13, MATCH(0, IF(ISBLANK('Annex 2 Designated EHV charges'!$A$11:$A$13),1, COUNTIF(A$4:$A203, 'Annex 2 Designated EHV charges'!$A$11:$A$13)), 0)),"")</f>
        <v/>
      </c>
      <c r="B204" s="96" t="str">
        <f>IF($A204="","",VLOOKUP($A204,'Annex 2 Designated EHV charges'!$A:$O,2,0))</f>
        <v/>
      </c>
      <c r="C204" s="97" t="str">
        <f>IF($A204="","",VLOOKUP($A204,'Annex 2 Designated EHV charges'!$A:$O,3,0))</f>
        <v/>
      </c>
      <c r="D204" s="96" t="str">
        <f>IF($A204="","",VLOOKUP($A204,'Annex 2 Designated EHV charges'!$A:$O,7,0))</f>
        <v/>
      </c>
      <c r="E204" s="101" t="str">
        <f>IFERROR(IF(VLOOKUP($A204,'Annex 2 Designated EHV charges'!$A:$P,9,FALSE)=0,"",VLOOKUP($A204,'Annex 2 Designated EHV charges'!$A:$P,9,FALSE)),"")</f>
        <v/>
      </c>
      <c r="F204" s="102" t="str">
        <f>IFERROR(IF(VLOOKUP($A204,'Annex 2 Designated EHV charges'!$A:$P,10,FALSE)=0,"",VLOOKUP($A204,'Annex 2 Designated EHV charges'!$A:$P,10,FALSE)),"")</f>
        <v/>
      </c>
      <c r="G204" s="103" t="str">
        <f>IFERROR(IF(VLOOKUP($A204,'Annex 2 Designated EHV charges'!$A:$P,11,FALSE)=0,"",VLOOKUP($A204,'Annex 2 Designated EHV charges'!$A:$P,11,FALSE)),"")</f>
        <v/>
      </c>
      <c r="H204" s="103" t="str">
        <f>IFERROR(IF(VLOOKUP($A204,'Annex 2 Designated EHV charges'!$A:$P,12,FALSE)=0,"",VLOOKUP($A204,'Annex 2 Designated EHV charges'!$A:$P,12,FALSE)),"")</f>
        <v/>
      </c>
    </row>
    <row r="205" spans="1:8" x14ac:dyDescent="0.25">
      <c r="A205" s="96" t="str">
        <f t="array" ref="A205">IFERROR(INDEX('Annex 2 Designated EHV charges'!$A$11:$A$13, MATCH(0, IF(ISBLANK('Annex 2 Designated EHV charges'!$A$11:$A$13),1, COUNTIF(A$4:$A204, 'Annex 2 Designated EHV charges'!$A$11:$A$13)), 0)),"")</f>
        <v/>
      </c>
      <c r="B205" s="96" t="str">
        <f>IF($A205="","",VLOOKUP($A205,'Annex 2 Designated EHV charges'!$A:$O,2,0))</f>
        <v/>
      </c>
      <c r="C205" s="97" t="str">
        <f>IF($A205="","",VLOOKUP($A205,'Annex 2 Designated EHV charges'!$A:$O,3,0))</f>
        <v/>
      </c>
      <c r="D205" s="96" t="str">
        <f>IF($A205="","",VLOOKUP($A205,'Annex 2 Designated EHV charges'!$A:$O,7,0))</f>
        <v/>
      </c>
      <c r="E205" s="101" t="str">
        <f>IFERROR(IF(VLOOKUP($A205,'Annex 2 Designated EHV charges'!$A:$P,9,FALSE)=0,"",VLOOKUP($A205,'Annex 2 Designated EHV charges'!$A:$P,9,FALSE)),"")</f>
        <v/>
      </c>
      <c r="F205" s="102" t="str">
        <f>IFERROR(IF(VLOOKUP($A205,'Annex 2 Designated EHV charges'!$A:$P,10,FALSE)=0,"",VLOOKUP($A205,'Annex 2 Designated EHV charges'!$A:$P,10,FALSE)),"")</f>
        <v/>
      </c>
      <c r="G205" s="103" t="str">
        <f>IFERROR(IF(VLOOKUP($A205,'Annex 2 Designated EHV charges'!$A:$P,11,FALSE)=0,"",VLOOKUP($A205,'Annex 2 Designated EHV charges'!$A:$P,11,FALSE)),"")</f>
        <v/>
      </c>
      <c r="H205" s="103" t="str">
        <f>IFERROR(IF(VLOOKUP($A205,'Annex 2 Designated EHV charges'!$A:$P,12,FALSE)=0,"",VLOOKUP($A205,'Annex 2 Designated EHV charges'!$A:$P,12,FALSE)),"")</f>
        <v/>
      </c>
    </row>
    <row r="206" spans="1:8" x14ac:dyDescent="0.25">
      <c r="A206" s="96" t="str">
        <f t="array" ref="A206">IFERROR(INDEX('Annex 2 Designated EHV charges'!$A$11:$A$13, MATCH(0, IF(ISBLANK('Annex 2 Designated EHV charges'!$A$11:$A$13),1, COUNTIF(A$4:$A205, 'Annex 2 Designated EHV charges'!$A$11:$A$13)), 0)),"")</f>
        <v/>
      </c>
      <c r="B206" s="96" t="str">
        <f>IF($A206="","",VLOOKUP($A206,'Annex 2 Designated EHV charges'!$A:$O,2,0))</f>
        <v/>
      </c>
      <c r="C206" s="97" t="str">
        <f>IF($A206="","",VLOOKUP($A206,'Annex 2 Designated EHV charges'!$A:$O,3,0))</f>
        <v/>
      </c>
      <c r="D206" s="96" t="str">
        <f>IF($A206="","",VLOOKUP($A206,'Annex 2 Designated EHV charges'!$A:$O,7,0))</f>
        <v/>
      </c>
      <c r="E206" s="101" t="str">
        <f>IFERROR(IF(VLOOKUP($A206,'Annex 2 Designated EHV charges'!$A:$P,9,FALSE)=0,"",VLOOKUP($A206,'Annex 2 Designated EHV charges'!$A:$P,9,FALSE)),"")</f>
        <v/>
      </c>
      <c r="F206" s="102" t="str">
        <f>IFERROR(IF(VLOOKUP($A206,'Annex 2 Designated EHV charges'!$A:$P,10,FALSE)=0,"",VLOOKUP($A206,'Annex 2 Designated EHV charges'!$A:$P,10,FALSE)),"")</f>
        <v/>
      </c>
      <c r="G206" s="103" t="str">
        <f>IFERROR(IF(VLOOKUP($A206,'Annex 2 Designated EHV charges'!$A:$P,11,FALSE)=0,"",VLOOKUP($A206,'Annex 2 Designated EHV charges'!$A:$P,11,FALSE)),"")</f>
        <v/>
      </c>
      <c r="H206" s="103" t="str">
        <f>IFERROR(IF(VLOOKUP($A206,'Annex 2 Designated EHV charges'!$A:$P,12,FALSE)=0,"",VLOOKUP($A206,'Annex 2 Designated EHV charges'!$A:$P,12,FALSE)),"")</f>
        <v/>
      </c>
    </row>
    <row r="207" spans="1:8" x14ac:dyDescent="0.25">
      <c r="A207" s="96" t="str">
        <f t="array" ref="A207">IFERROR(INDEX('Annex 2 Designated EHV charges'!$A$11:$A$13, MATCH(0, IF(ISBLANK('Annex 2 Designated EHV charges'!$A$11:$A$13),1, COUNTIF(A$4:$A206, 'Annex 2 Designated EHV charges'!$A$11:$A$13)), 0)),"")</f>
        <v/>
      </c>
      <c r="B207" s="96" t="str">
        <f>IF($A207="","",VLOOKUP($A207,'Annex 2 Designated EHV charges'!$A:$O,2,0))</f>
        <v/>
      </c>
      <c r="C207" s="97" t="str">
        <f>IF($A207="","",VLOOKUP($A207,'Annex 2 Designated EHV charges'!$A:$O,3,0))</f>
        <v/>
      </c>
      <c r="D207" s="96" t="str">
        <f>IF($A207="","",VLOOKUP($A207,'Annex 2 Designated EHV charges'!$A:$O,7,0))</f>
        <v/>
      </c>
      <c r="E207" s="101" t="str">
        <f>IFERROR(IF(VLOOKUP($A207,'Annex 2 Designated EHV charges'!$A:$P,9,FALSE)=0,"",VLOOKUP($A207,'Annex 2 Designated EHV charges'!$A:$P,9,FALSE)),"")</f>
        <v/>
      </c>
      <c r="F207" s="102" t="str">
        <f>IFERROR(IF(VLOOKUP($A207,'Annex 2 Designated EHV charges'!$A:$P,10,FALSE)=0,"",VLOOKUP($A207,'Annex 2 Designated EHV charges'!$A:$P,10,FALSE)),"")</f>
        <v/>
      </c>
      <c r="G207" s="103" t="str">
        <f>IFERROR(IF(VLOOKUP($A207,'Annex 2 Designated EHV charges'!$A:$P,11,FALSE)=0,"",VLOOKUP($A207,'Annex 2 Designated EHV charges'!$A:$P,11,FALSE)),"")</f>
        <v/>
      </c>
      <c r="H207" s="103" t="str">
        <f>IFERROR(IF(VLOOKUP($A207,'Annex 2 Designated EHV charges'!$A:$P,12,FALSE)=0,"",VLOOKUP($A207,'Annex 2 Designated EHV charges'!$A:$P,12,FALSE)),"")</f>
        <v/>
      </c>
    </row>
    <row r="208" spans="1:8" x14ac:dyDescent="0.25">
      <c r="A208" s="96" t="str">
        <f t="array" ref="A208">IFERROR(INDEX('Annex 2 Designated EHV charges'!$A$11:$A$13, MATCH(0, IF(ISBLANK('Annex 2 Designated EHV charges'!$A$11:$A$13),1, COUNTIF(A$4:$A207, 'Annex 2 Designated EHV charges'!$A$11:$A$13)), 0)),"")</f>
        <v/>
      </c>
      <c r="B208" s="96" t="str">
        <f>IF($A208="","",VLOOKUP($A208,'Annex 2 Designated EHV charges'!$A:$O,2,0))</f>
        <v/>
      </c>
      <c r="C208" s="97" t="str">
        <f>IF($A208="","",VLOOKUP($A208,'Annex 2 Designated EHV charges'!$A:$O,3,0))</f>
        <v/>
      </c>
      <c r="D208" s="96" t="str">
        <f>IF($A208="","",VLOOKUP($A208,'Annex 2 Designated EHV charges'!$A:$O,7,0))</f>
        <v/>
      </c>
      <c r="E208" s="101" t="str">
        <f>IFERROR(IF(VLOOKUP($A208,'Annex 2 Designated EHV charges'!$A:$P,9,FALSE)=0,"",VLOOKUP($A208,'Annex 2 Designated EHV charges'!$A:$P,9,FALSE)),"")</f>
        <v/>
      </c>
      <c r="F208" s="102" t="str">
        <f>IFERROR(IF(VLOOKUP($A208,'Annex 2 Designated EHV charges'!$A:$P,10,FALSE)=0,"",VLOOKUP($A208,'Annex 2 Designated EHV charges'!$A:$P,10,FALSE)),"")</f>
        <v/>
      </c>
      <c r="G208" s="103" t="str">
        <f>IFERROR(IF(VLOOKUP($A208,'Annex 2 Designated EHV charges'!$A:$P,11,FALSE)=0,"",VLOOKUP($A208,'Annex 2 Designated EHV charges'!$A:$P,11,FALSE)),"")</f>
        <v/>
      </c>
      <c r="H208" s="103" t="str">
        <f>IFERROR(IF(VLOOKUP($A208,'Annex 2 Designated EHV charges'!$A:$P,12,FALSE)=0,"",VLOOKUP($A208,'Annex 2 Designated EHV charges'!$A:$P,12,FALSE)),"")</f>
        <v/>
      </c>
    </row>
    <row r="209" spans="1:8" x14ac:dyDescent="0.25">
      <c r="A209" s="96" t="str">
        <f t="array" ref="A209">IFERROR(INDEX('Annex 2 Designated EHV charges'!$A$11:$A$13, MATCH(0, IF(ISBLANK('Annex 2 Designated EHV charges'!$A$11:$A$13),1, COUNTIF(A$4:$A208, 'Annex 2 Designated EHV charges'!$A$11:$A$13)), 0)),"")</f>
        <v/>
      </c>
      <c r="B209" s="96" t="str">
        <f>IF($A209="","",VLOOKUP($A209,'Annex 2 Designated EHV charges'!$A:$O,2,0))</f>
        <v/>
      </c>
      <c r="C209" s="97" t="str">
        <f>IF($A209="","",VLOOKUP($A209,'Annex 2 Designated EHV charges'!$A:$O,3,0))</f>
        <v/>
      </c>
      <c r="D209" s="96" t="str">
        <f>IF($A209="","",VLOOKUP($A209,'Annex 2 Designated EHV charges'!$A:$O,7,0))</f>
        <v/>
      </c>
      <c r="E209" s="101" t="str">
        <f>IFERROR(IF(VLOOKUP($A209,'Annex 2 Designated EHV charges'!$A:$P,9,FALSE)=0,"",VLOOKUP($A209,'Annex 2 Designated EHV charges'!$A:$P,9,FALSE)),"")</f>
        <v/>
      </c>
      <c r="F209" s="102" t="str">
        <f>IFERROR(IF(VLOOKUP($A209,'Annex 2 Designated EHV charges'!$A:$P,10,FALSE)=0,"",VLOOKUP($A209,'Annex 2 Designated EHV charges'!$A:$P,10,FALSE)),"")</f>
        <v/>
      </c>
      <c r="G209" s="103" t="str">
        <f>IFERROR(IF(VLOOKUP($A209,'Annex 2 Designated EHV charges'!$A:$P,11,FALSE)=0,"",VLOOKUP($A209,'Annex 2 Designated EHV charges'!$A:$P,11,FALSE)),"")</f>
        <v/>
      </c>
      <c r="H209" s="103" t="str">
        <f>IFERROR(IF(VLOOKUP($A209,'Annex 2 Designated EHV charges'!$A:$P,12,FALSE)=0,"",VLOOKUP($A209,'Annex 2 Designated EHV charges'!$A:$P,12,FALSE)),"")</f>
        <v/>
      </c>
    </row>
    <row r="210" spans="1:8" x14ac:dyDescent="0.25">
      <c r="A210" s="96" t="str">
        <f t="array" ref="A210">IFERROR(INDEX('Annex 2 Designated EHV charges'!$A$11:$A$13, MATCH(0, IF(ISBLANK('Annex 2 Designated EHV charges'!$A$11:$A$13),1, COUNTIF(A$4:$A209, 'Annex 2 Designated EHV charges'!$A$11:$A$13)), 0)),"")</f>
        <v/>
      </c>
      <c r="B210" s="96" t="str">
        <f>IF($A210="","",VLOOKUP($A210,'Annex 2 Designated EHV charges'!$A:$O,2,0))</f>
        <v/>
      </c>
      <c r="C210" s="97" t="str">
        <f>IF($A210="","",VLOOKUP($A210,'Annex 2 Designated EHV charges'!$A:$O,3,0))</f>
        <v/>
      </c>
      <c r="D210" s="96" t="str">
        <f>IF($A210="","",VLOOKUP($A210,'Annex 2 Designated EHV charges'!$A:$O,7,0))</f>
        <v/>
      </c>
      <c r="E210" s="101" t="str">
        <f>IFERROR(IF(VLOOKUP($A210,'Annex 2 Designated EHV charges'!$A:$P,9,FALSE)=0,"",VLOOKUP($A210,'Annex 2 Designated EHV charges'!$A:$P,9,FALSE)),"")</f>
        <v/>
      </c>
      <c r="F210" s="102" t="str">
        <f>IFERROR(IF(VLOOKUP($A210,'Annex 2 Designated EHV charges'!$A:$P,10,FALSE)=0,"",VLOOKUP($A210,'Annex 2 Designated EHV charges'!$A:$P,10,FALSE)),"")</f>
        <v/>
      </c>
      <c r="G210" s="103" t="str">
        <f>IFERROR(IF(VLOOKUP($A210,'Annex 2 Designated EHV charges'!$A:$P,11,FALSE)=0,"",VLOOKUP($A210,'Annex 2 Designated EHV charges'!$A:$P,11,FALSE)),"")</f>
        <v/>
      </c>
      <c r="H210" s="103" t="str">
        <f>IFERROR(IF(VLOOKUP($A210,'Annex 2 Designated EHV charges'!$A:$P,12,FALSE)=0,"",VLOOKUP($A210,'Annex 2 Designated EHV charges'!$A:$P,12,FALSE)),"")</f>
        <v/>
      </c>
    </row>
    <row r="211" spans="1:8" x14ac:dyDescent="0.25">
      <c r="A211" s="96" t="str">
        <f t="array" ref="A211">IFERROR(INDEX('Annex 2 Designated EHV charges'!$A$11:$A$13, MATCH(0, IF(ISBLANK('Annex 2 Designated EHV charges'!$A$11:$A$13),1, COUNTIF(A$4:$A210, 'Annex 2 Designated EHV charges'!$A$11:$A$13)), 0)),"")</f>
        <v/>
      </c>
      <c r="B211" s="96" t="str">
        <f>IF($A211="","",VLOOKUP($A211,'Annex 2 Designated EHV charges'!$A:$O,2,0))</f>
        <v/>
      </c>
      <c r="C211" s="97" t="str">
        <f>IF($A211="","",VLOOKUP($A211,'Annex 2 Designated EHV charges'!$A:$O,3,0))</f>
        <v/>
      </c>
      <c r="D211" s="96" t="str">
        <f>IF($A211="","",VLOOKUP($A211,'Annex 2 Designated EHV charges'!$A:$O,7,0))</f>
        <v/>
      </c>
      <c r="E211" s="101" t="str">
        <f>IFERROR(IF(VLOOKUP($A211,'Annex 2 Designated EHV charges'!$A:$P,9,FALSE)=0,"",VLOOKUP($A211,'Annex 2 Designated EHV charges'!$A:$P,9,FALSE)),"")</f>
        <v/>
      </c>
      <c r="F211" s="102" t="str">
        <f>IFERROR(IF(VLOOKUP($A211,'Annex 2 Designated EHV charges'!$A:$P,10,FALSE)=0,"",VLOOKUP($A211,'Annex 2 Designated EHV charges'!$A:$P,10,FALSE)),"")</f>
        <v/>
      </c>
      <c r="G211" s="103" t="str">
        <f>IFERROR(IF(VLOOKUP($A211,'Annex 2 Designated EHV charges'!$A:$P,11,FALSE)=0,"",VLOOKUP($A211,'Annex 2 Designated EHV charges'!$A:$P,11,FALSE)),"")</f>
        <v/>
      </c>
      <c r="H211" s="103" t="str">
        <f>IFERROR(IF(VLOOKUP($A211,'Annex 2 Designated EHV charges'!$A:$P,12,FALSE)=0,"",VLOOKUP($A211,'Annex 2 Designated EHV charges'!$A:$P,12,FALSE)),"")</f>
        <v/>
      </c>
    </row>
    <row r="212" spans="1:8" x14ac:dyDescent="0.25">
      <c r="A212" s="96" t="str">
        <f t="array" ref="A212">IFERROR(INDEX('Annex 2 Designated EHV charges'!$A$11:$A$13, MATCH(0, IF(ISBLANK('Annex 2 Designated EHV charges'!$A$11:$A$13),1, COUNTIF(A$4:$A211, 'Annex 2 Designated EHV charges'!$A$11:$A$13)), 0)),"")</f>
        <v/>
      </c>
      <c r="B212" s="96" t="str">
        <f>IF($A212="","",VLOOKUP($A212,'Annex 2 Designated EHV charges'!$A:$O,2,0))</f>
        <v/>
      </c>
      <c r="C212" s="97" t="str">
        <f>IF($A212="","",VLOOKUP($A212,'Annex 2 Designated EHV charges'!$A:$O,3,0))</f>
        <v/>
      </c>
      <c r="D212" s="96" t="str">
        <f>IF($A212="","",VLOOKUP($A212,'Annex 2 Designated EHV charges'!$A:$O,7,0))</f>
        <v/>
      </c>
      <c r="E212" s="101" t="str">
        <f>IFERROR(IF(VLOOKUP($A212,'Annex 2 Designated EHV charges'!$A:$P,9,FALSE)=0,"",VLOOKUP($A212,'Annex 2 Designated EHV charges'!$A:$P,9,FALSE)),"")</f>
        <v/>
      </c>
      <c r="F212" s="102" t="str">
        <f>IFERROR(IF(VLOOKUP($A212,'Annex 2 Designated EHV charges'!$A:$P,10,FALSE)=0,"",VLOOKUP($A212,'Annex 2 Designated EHV charges'!$A:$P,10,FALSE)),"")</f>
        <v/>
      </c>
      <c r="G212" s="103" t="str">
        <f>IFERROR(IF(VLOOKUP($A212,'Annex 2 Designated EHV charges'!$A:$P,11,FALSE)=0,"",VLOOKUP($A212,'Annex 2 Designated EHV charges'!$A:$P,11,FALSE)),"")</f>
        <v/>
      </c>
      <c r="H212" s="103" t="str">
        <f>IFERROR(IF(VLOOKUP($A212,'Annex 2 Designated EHV charges'!$A:$P,12,FALSE)=0,"",VLOOKUP($A212,'Annex 2 Designated EHV charges'!$A:$P,12,FALSE)),"")</f>
        <v/>
      </c>
    </row>
    <row r="213" spans="1:8" x14ac:dyDescent="0.25">
      <c r="A213" s="96" t="str">
        <f t="array" ref="A213">IFERROR(INDEX('Annex 2 Designated EHV charges'!$A$11:$A$13, MATCH(0, IF(ISBLANK('Annex 2 Designated EHV charges'!$A$11:$A$13),1, COUNTIF(A$4:$A212, 'Annex 2 Designated EHV charges'!$A$11:$A$13)), 0)),"")</f>
        <v/>
      </c>
      <c r="B213" s="96" t="str">
        <f>IF($A213="","",VLOOKUP($A213,'Annex 2 Designated EHV charges'!$A:$O,2,0))</f>
        <v/>
      </c>
      <c r="C213" s="97" t="str">
        <f>IF($A213="","",VLOOKUP($A213,'Annex 2 Designated EHV charges'!$A:$O,3,0))</f>
        <v/>
      </c>
      <c r="D213" s="96" t="str">
        <f>IF($A213="","",VLOOKUP($A213,'Annex 2 Designated EHV charges'!$A:$O,7,0))</f>
        <v/>
      </c>
      <c r="E213" s="101" t="str">
        <f>IFERROR(IF(VLOOKUP($A213,'Annex 2 Designated EHV charges'!$A:$P,9,FALSE)=0,"",VLOOKUP($A213,'Annex 2 Designated EHV charges'!$A:$P,9,FALSE)),"")</f>
        <v/>
      </c>
      <c r="F213" s="102" t="str">
        <f>IFERROR(IF(VLOOKUP($A213,'Annex 2 Designated EHV charges'!$A:$P,10,FALSE)=0,"",VLOOKUP($A213,'Annex 2 Designated EHV charges'!$A:$P,10,FALSE)),"")</f>
        <v/>
      </c>
      <c r="G213" s="103" t="str">
        <f>IFERROR(IF(VLOOKUP($A213,'Annex 2 Designated EHV charges'!$A:$P,11,FALSE)=0,"",VLOOKUP($A213,'Annex 2 Designated EHV charges'!$A:$P,11,FALSE)),"")</f>
        <v/>
      </c>
      <c r="H213" s="103" t="str">
        <f>IFERROR(IF(VLOOKUP($A213,'Annex 2 Designated EHV charges'!$A:$P,12,FALSE)=0,"",VLOOKUP($A213,'Annex 2 Designated EHV charges'!$A:$P,12,FALSE)),"")</f>
        <v/>
      </c>
    </row>
    <row r="214" spans="1:8" x14ac:dyDescent="0.25">
      <c r="A214" s="96" t="str">
        <f t="array" ref="A214">IFERROR(INDEX('Annex 2 Designated EHV charges'!$A$11:$A$13, MATCH(0, IF(ISBLANK('Annex 2 Designated EHV charges'!$A$11:$A$13),1, COUNTIF(A$4:$A213, 'Annex 2 Designated EHV charges'!$A$11:$A$13)), 0)),"")</f>
        <v/>
      </c>
      <c r="B214" s="96" t="str">
        <f>IF($A214="","",VLOOKUP($A214,'Annex 2 Designated EHV charges'!$A:$O,2,0))</f>
        <v/>
      </c>
      <c r="C214" s="97" t="str">
        <f>IF($A214="","",VLOOKUP($A214,'Annex 2 Designated EHV charges'!$A:$O,3,0))</f>
        <v/>
      </c>
      <c r="D214" s="96" t="str">
        <f>IF($A214="","",VLOOKUP($A214,'Annex 2 Designated EHV charges'!$A:$O,7,0))</f>
        <v/>
      </c>
      <c r="E214" s="101" t="str">
        <f>IFERROR(IF(VLOOKUP($A214,'Annex 2 Designated EHV charges'!$A:$P,9,FALSE)=0,"",VLOOKUP($A214,'Annex 2 Designated EHV charges'!$A:$P,9,FALSE)),"")</f>
        <v/>
      </c>
      <c r="F214" s="102" t="str">
        <f>IFERROR(IF(VLOOKUP($A214,'Annex 2 Designated EHV charges'!$A:$P,10,FALSE)=0,"",VLOOKUP($A214,'Annex 2 Designated EHV charges'!$A:$P,10,FALSE)),"")</f>
        <v/>
      </c>
      <c r="G214" s="103" t="str">
        <f>IFERROR(IF(VLOOKUP($A214,'Annex 2 Designated EHV charges'!$A:$P,11,FALSE)=0,"",VLOOKUP($A214,'Annex 2 Designated EHV charges'!$A:$P,11,FALSE)),"")</f>
        <v/>
      </c>
      <c r="H214" s="103" t="str">
        <f>IFERROR(IF(VLOOKUP($A214,'Annex 2 Designated EHV charges'!$A:$P,12,FALSE)=0,"",VLOOKUP($A214,'Annex 2 Designated EHV charges'!$A:$P,12,FALSE)),"")</f>
        <v/>
      </c>
    </row>
    <row r="215" spans="1:8" x14ac:dyDescent="0.25">
      <c r="A215" s="96" t="str">
        <f t="array" ref="A215">IFERROR(INDEX('Annex 2 Designated EHV charges'!$A$11:$A$13, MATCH(0, IF(ISBLANK('Annex 2 Designated EHV charges'!$A$11:$A$13),1, COUNTIF(A$4:$A214, 'Annex 2 Designated EHV charges'!$A$11:$A$13)), 0)),"")</f>
        <v/>
      </c>
      <c r="B215" s="96" t="str">
        <f>IF($A215="","",VLOOKUP($A215,'Annex 2 Designated EHV charges'!$A:$O,2,0))</f>
        <v/>
      </c>
      <c r="C215" s="97" t="str">
        <f>IF($A215="","",VLOOKUP($A215,'Annex 2 Designated EHV charges'!$A:$O,3,0))</f>
        <v/>
      </c>
      <c r="D215" s="96" t="str">
        <f>IF($A215="","",VLOOKUP($A215,'Annex 2 Designated EHV charges'!$A:$O,7,0))</f>
        <v/>
      </c>
      <c r="E215" s="101" t="str">
        <f>IFERROR(IF(VLOOKUP($A215,'Annex 2 Designated EHV charges'!$A:$P,9,FALSE)=0,"",VLOOKUP($A215,'Annex 2 Designated EHV charges'!$A:$P,9,FALSE)),"")</f>
        <v/>
      </c>
      <c r="F215" s="102" t="str">
        <f>IFERROR(IF(VLOOKUP($A215,'Annex 2 Designated EHV charges'!$A:$P,10,FALSE)=0,"",VLOOKUP($A215,'Annex 2 Designated EHV charges'!$A:$P,10,FALSE)),"")</f>
        <v/>
      </c>
      <c r="G215" s="103" t="str">
        <f>IFERROR(IF(VLOOKUP($A215,'Annex 2 Designated EHV charges'!$A:$P,11,FALSE)=0,"",VLOOKUP($A215,'Annex 2 Designated EHV charges'!$A:$P,11,FALSE)),"")</f>
        <v/>
      </c>
      <c r="H215" s="103" t="str">
        <f>IFERROR(IF(VLOOKUP($A215,'Annex 2 Designated EHV charges'!$A:$P,12,FALSE)=0,"",VLOOKUP($A215,'Annex 2 Designated EHV charges'!$A:$P,12,FALSE)),"")</f>
        <v/>
      </c>
    </row>
    <row r="216" spans="1:8" x14ac:dyDescent="0.25">
      <c r="A216" s="96" t="str">
        <f t="array" ref="A216">IFERROR(INDEX('Annex 2 Designated EHV charges'!$A$11:$A$13, MATCH(0, IF(ISBLANK('Annex 2 Designated EHV charges'!$A$11:$A$13),1, COUNTIF(A$4:$A215, 'Annex 2 Designated EHV charges'!$A$11:$A$13)), 0)),"")</f>
        <v/>
      </c>
      <c r="B216" s="96" t="str">
        <f>IF($A216="","",VLOOKUP($A216,'Annex 2 Designated EHV charges'!$A:$O,2,0))</f>
        <v/>
      </c>
      <c r="C216" s="97" t="str">
        <f>IF($A216="","",VLOOKUP($A216,'Annex 2 Designated EHV charges'!$A:$O,3,0))</f>
        <v/>
      </c>
      <c r="D216" s="96" t="str">
        <f>IF($A216="","",VLOOKUP($A216,'Annex 2 Designated EHV charges'!$A:$O,7,0))</f>
        <v/>
      </c>
      <c r="E216" s="101" t="str">
        <f>IFERROR(IF(VLOOKUP($A216,'Annex 2 Designated EHV charges'!$A:$P,9,FALSE)=0,"",VLOOKUP($A216,'Annex 2 Designated EHV charges'!$A:$P,9,FALSE)),"")</f>
        <v/>
      </c>
      <c r="F216" s="102" t="str">
        <f>IFERROR(IF(VLOOKUP($A216,'Annex 2 Designated EHV charges'!$A:$P,10,FALSE)=0,"",VLOOKUP($A216,'Annex 2 Designated EHV charges'!$A:$P,10,FALSE)),"")</f>
        <v/>
      </c>
      <c r="G216" s="103" t="str">
        <f>IFERROR(IF(VLOOKUP($A216,'Annex 2 Designated EHV charges'!$A:$P,11,FALSE)=0,"",VLOOKUP($A216,'Annex 2 Designated EHV charges'!$A:$P,11,FALSE)),"")</f>
        <v/>
      </c>
      <c r="H216" s="103" t="str">
        <f>IFERROR(IF(VLOOKUP($A216,'Annex 2 Designated EHV charges'!$A:$P,12,FALSE)=0,"",VLOOKUP($A216,'Annex 2 Designated EHV charges'!$A:$P,12,FALSE)),"")</f>
        <v/>
      </c>
    </row>
    <row r="217" spans="1:8" x14ac:dyDescent="0.25">
      <c r="A217" s="96" t="str">
        <f t="array" ref="A217">IFERROR(INDEX('Annex 2 Designated EHV charges'!$A$11:$A$13, MATCH(0, IF(ISBLANK('Annex 2 Designated EHV charges'!$A$11:$A$13),1, COUNTIF(A$4:$A216, 'Annex 2 Designated EHV charges'!$A$11:$A$13)), 0)),"")</f>
        <v/>
      </c>
      <c r="B217" s="96" t="str">
        <f>IF($A217="","",VLOOKUP($A217,'Annex 2 Designated EHV charges'!$A:$O,2,0))</f>
        <v/>
      </c>
      <c r="C217" s="97" t="str">
        <f>IF($A217="","",VLOOKUP($A217,'Annex 2 Designated EHV charges'!$A:$O,3,0))</f>
        <v/>
      </c>
      <c r="D217" s="96" t="str">
        <f>IF($A217="","",VLOOKUP($A217,'Annex 2 Designated EHV charges'!$A:$O,7,0))</f>
        <v/>
      </c>
      <c r="E217" s="101" t="str">
        <f>IFERROR(IF(VLOOKUP($A217,'Annex 2 Designated EHV charges'!$A:$P,9,FALSE)=0,"",VLOOKUP($A217,'Annex 2 Designated EHV charges'!$A:$P,9,FALSE)),"")</f>
        <v/>
      </c>
      <c r="F217" s="102" t="str">
        <f>IFERROR(IF(VLOOKUP($A217,'Annex 2 Designated EHV charges'!$A:$P,10,FALSE)=0,"",VLOOKUP($A217,'Annex 2 Designated EHV charges'!$A:$P,10,FALSE)),"")</f>
        <v/>
      </c>
      <c r="G217" s="103" t="str">
        <f>IFERROR(IF(VLOOKUP($A217,'Annex 2 Designated EHV charges'!$A:$P,11,FALSE)=0,"",VLOOKUP($A217,'Annex 2 Designated EHV charges'!$A:$P,11,FALSE)),"")</f>
        <v/>
      </c>
      <c r="H217" s="103" t="str">
        <f>IFERROR(IF(VLOOKUP($A217,'Annex 2 Designated EHV charges'!$A:$P,12,FALSE)=0,"",VLOOKUP($A217,'Annex 2 Designated EHV charges'!$A:$P,12,FALSE)),"")</f>
        <v/>
      </c>
    </row>
    <row r="218" spans="1:8" x14ac:dyDescent="0.25">
      <c r="A218" s="96" t="str">
        <f t="array" ref="A218">IFERROR(INDEX('Annex 2 Designated EHV charges'!$A$11:$A$13, MATCH(0, IF(ISBLANK('Annex 2 Designated EHV charges'!$A$11:$A$13),1, COUNTIF(A$4:$A217, 'Annex 2 Designated EHV charges'!$A$11:$A$13)), 0)),"")</f>
        <v/>
      </c>
      <c r="B218" s="96" t="str">
        <f>IF($A218="","",VLOOKUP($A218,'Annex 2 Designated EHV charges'!$A:$O,2,0))</f>
        <v/>
      </c>
      <c r="C218" s="97" t="str">
        <f>IF($A218="","",VLOOKUP($A218,'Annex 2 Designated EHV charges'!$A:$O,3,0))</f>
        <v/>
      </c>
      <c r="D218" s="96" t="str">
        <f>IF($A218="","",VLOOKUP($A218,'Annex 2 Designated EHV charges'!$A:$O,7,0))</f>
        <v/>
      </c>
      <c r="E218" s="101" t="str">
        <f>IFERROR(IF(VLOOKUP($A218,'Annex 2 Designated EHV charges'!$A:$P,9,FALSE)=0,"",VLOOKUP($A218,'Annex 2 Designated EHV charges'!$A:$P,9,FALSE)),"")</f>
        <v/>
      </c>
      <c r="F218" s="102" t="str">
        <f>IFERROR(IF(VLOOKUP($A218,'Annex 2 Designated EHV charges'!$A:$P,10,FALSE)=0,"",VLOOKUP($A218,'Annex 2 Designated EHV charges'!$A:$P,10,FALSE)),"")</f>
        <v/>
      </c>
      <c r="G218" s="103" t="str">
        <f>IFERROR(IF(VLOOKUP($A218,'Annex 2 Designated EHV charges'!$A:$P,11,FALSE)=0,"",VLOOKUP($A218,'Annex 2 Designated EHV charges'!$A:$P,11,FALSE)),"")</f>
        <v/>
      </c>
      <c r="H218" s="103" t="str">
        <f>IFERROR(IF(VLOOKUP($A218,'Annex 2 Designated EHV charges'!$A:$P,12,FALSE)=0,"",VLOOKUP($A218,'Annex 2 Designated EHV charges'!$A:$P,12,FALSE)),"")</f>
        <v/>
      </c>
    </row>
    <row r="219" spans="1:8" x14ac:dyDescent="0.25">
      <c r="A219" s="96" t="str">
        <f t="array" ref="A219">IFERROR(INDEX('Annex 2 Designated EHV charges'!$A$11:$A$13, MATCH(0, IF(ISBLANK('Annex 2 Designated EHV charges'!$A$11:$A$13),1, COUNTIF(A$4:$A218, 'Annex 2 Designated EHV charges'!$A$11:$A$13)), 0)),"")</f>
        <v/>
      </c>
      <c r="B219" s="96" t="str">
        <f>IF($A219="","",VLOOKUP($A219,'Annex 2 Designated EHV charges'!$A:$O,2,0))</f>
        <v/>
      </c>
      <c r="C219" s="97" t="str">
        <f>IF($A219="","",VLOOKUP($A219,'Annex 2 Designated EHV charges'!$A:$O,3,0))</f>
        <v/>
      </c>
      <c r="D219" s="96" t="str">
        <f>IF($A219="","",VLOOKUP($A219,'Annex 2 Designated EHV charges'!$A:$O,7,0))</f>
        <v/>
      </c>
      <c r="E219" s="101" t="str">
        <f>IFERROR(IF(VLOOKUP($A219,'Annex 2 Designated EHV charges'!$A:$P,9,FALSE)=0,"",VLOOKUP($A219,'Annex 2 Designated EHV charges'!$A:$P,9,FALSE)),"")</f>
        <v/>
      </c>
      <c r="F219" s="102" t="str">
        <f>IFERROR(IF(VLOOKUP($A219,'Annex 2 Designated EHV charges'!$A:$P,10,FALSE)=0,"",VLOOKUP($A219,'Annex 2 Designated EHV charges'!$A:$P,10,FALSE)),"")</f>
        <v/>
      </c>
      <c r="G219" s="103" t="str">
        <f>IFERROR(IF(VLOOKUP($A219,'Annex 2 Designated EHV charges'!$A:$P,11,FALSE)=0,"",VLOOKUP($A219,'Annex 2 Designated EHV charges'!$A:$P,11,FALSE)),"")</f>
        <v/>
      </c>
      <c r="H219" s="103" t="str">
        <f>IFERROR(IF(VLOOKUP($A219,'Annex 2 Designated EHV charges'!$A:$P,12,FALSE)=0,"",VLOOKUP($A219,'Annex 2 Designated EHV charges'!$A:$P,12,FALSE)),"")</f>
        <v/>
      </c>
    </row>
    <row r="220" spans="1:8" x14ac:dyDescent="0.25">
      <c r="A220" s="96" t="str">
        <f t="array" ref="A220">IFERROR(INDEX('Annex 2 Designated EHV charges'!$A$11:$A$13, MATCH(0, IF(ISBLANK('Annex 2 Designated EHV charges'!$A$11:$A$13),1, COUNTIF(A$4:$A219, 'Annex 2 Designated EHV charges'!$A$11:$A$13)), 0)),"")</f>
        <v/>
      </c>
      <c r="B220" s="96" t="str">
        <f>IF($A220="","",VLOOKUP($A220,'Annex 2 Designated EHV charges'!$A:$O,2,0))</f>
        <v/>
      </c>
      <c r="C220" s="97" t="str">
        <f>IF($A220="","",VLOOKUP($A220,'Annex 2 Designated EHV charges'!$A:$O,3,0))</f>
        <v/>
      </c>
      <c r="D220" s="96" t="str">
        <f>IF($A220="","",VLOOKUP($A220,'Annex 2 Designated EHV charges'!$A:$O,7,0))</f>
        <v/>
      </c>
      <c r="E220" s="101" t="str">
        <f>IFERROR(IF(VLOOKUP($A220,'Annex 2 Designated EHV charges'!$A:$P,9,FALSE)=0,"",VLOOKUP($A220,'Annex 2 Designated EHV charges'!$A:$P,9,FALSE)),"")</f>
        <v/>
      </c>
      <c r="F220" s="102" t="str">
        <f>IFERROR(IF(VLOOKUP($A220,'Annex 2 Designated EHV charges'!$A:$P,10,FALSE)=0,"",VLOOKUP($A220,'Annex 2 Designated EHV charges'!$A:$P,10,FALSE)),"")</f>
        <v/>
      </c>
      <c r="G220" s="103" t="str">
        <f>IFERROR(IF(VLOOKUP($A220,'Annex 2 Designated EHV charges'!$A:$P,11,FALSE)=0,"",VLOOKUP($A220,'Annex 2 Designated EHV charges'!$A:$P,11,FALSE)),"")</f>
        <v/>
      </c>
      <c r="H220" s="103" t="str">
        <f>IFERROR(IF(VLOOKUP($A220,'Annex 2 Designated EHV charges'!$A:$P,12,FALSE)=0,"",VLOOKUP($A220,'Annex 2 Designated EHV charges'!$A:$P,12,FALSE)),"")</f>
        <v/>
      </c>
    </row>
    <row r="221" spans="1:8" x14ac:dyDescent="0.25">
      <c r="A221" s="96" t="str">
        <f t="array" ref="A221">IFERROR(INDEX('Annex 2 Designated EHV charges'!$A$11:$A$13, MATCH(0, IF(ISBLANK('Annex 2 Designated EHV charges'!$A$11:$A$13),1, COUNTIF(A$4:$A220, 'Annex 2 Designated EHV charges'!$A$11:$A$13)), 0)),"")</f>
        <v/>
      </c>
      <c r="B221" s="96" t="str">
        <f>IF($A221="","",VLOOKUP($A221,'Annex 2 Designated EHV charges'!$A:$O,2,0))</f>
        <v/>
      </c>
      <c r="C221" s="97" t="str">
        <f>IF($A221="","",VLOOKUP($A221,'Annex 2 Designated EHV charges'!$A:$O,3,0))</f>
        <v/>
      </c>
      <c r="D221" s="96" t="str">
        <f>IF($A221="","",VLOOKUP($A221,'Annex 2 Designated EHV charges'!$A:$O,7,0))</f>
        <v/>
      </c>
      <c r="E221" s="101" t="str">
        <f>IFERROR(IF(VLOOKUP($A221,'Annex 2 Designated EHV charges'!$A:$P,9,FALSE)=0,"",VLOOKUP($A221,'Annex 2 Designated EHV charges'!$A:$P,9,FALSE)),"")</f>
        <v/>
      </c>
      <c r="F221" s="102" t="str">
        <f>IFERROR(IF(VLOOKUP($A221,'Annex 2 Designated EHV charges'!$A:$P,10,FALSE)=0,"",VLOOKUP($A221,'Annex 2 Designated EHV charges'!$A:$P,10,FALSE)),"")</f>
        <v/>
      </c>
      <c r="G221" s="103" t="str">
        <f>IFERROR(IF(VLOOKUP($A221,'Annex 2 Designated EHV charges'!$A:$P,11,FALSE)=0,"",VLOOKUP($A221,'Annex 2 Designated EHV charges'!$A:$P,11,FALSE)),"")</f>
        <v/>
      </c>
      <c r="H221" s="103" t="str">
        <f>IFERROR(IF(VLOOKUP($A221,'Annex 2 Designated EHV charges'!$A:$P,12,FALSE)=0,"",VLOOKUP($A221,'Annex 2 Designated EHV charges'!$A:$P,12,FALSE)),"")</f>
        <v/>
      </c>
    </row>
    <row r="222" spans="1:8" x14ac:dyDescent="0.25">
      <c r="A222" s="96" t="str">
        <f t="array" ref="A222">IFERROR(INDEX('Annex 2 Designated EHV charges'!$A$11:$A$13, MATCH(0, IF(ISBLANK('Annex 2 Designated EHV charges'!$A$11:$A$13),1, COUNTIF(A$4:$A221, 'Annex 2 Designated EHV charges'!$A$11:$A$13)), 0)),"")</f>
        <v/>
      </c>
      <c r="B222" s="96" t="str">
        <f>IF($A222="","",VLOOKUP($A222,'Annex 2 Designated EHV charges'!$A:$O,2,0))</f>
        <v/>
      </c>
      <c r="C222" s="97" t="str">
        <f>IF($A222="","",VLOOKUP($A222,'Annex 2 Designated EHV charges'!$A:$O,3,0))</f>
        <v/>
      </c>
      <c r="D222" s="96" t="str">
        <f>IF($A222="","",VLOOKUP($A222,'Annex 2 Designated EHV charges'!$A:$O,7,0))</f>
        <v/>
      </c>
      <c r="E222" s="101" t="str">
        <f>IFERROR(IF(VLOOKUP($A222,'Annex 2 Designated EHV charges'!$A:$P,9,FALSE)=0,"",VLOOKUP($A222,'Annex 2 Designated EHV charges'!$A:$P,9,FALSE)),"")</f>
        <v/>
      </c>
      <c r="F222" s="102" t="str">
        <f>IFERROR(IF(VLOOKUP($A222,'Annex 2 Designated EHV charges'!$A:$P,10,FALSE)=0,"",VLOOKUP($A222,'Annex 2 Designated EHV charges'!$A:$P,10,FALSE)),"")</f>
        <v/>
      </c>
      <c r="G222" s="103" t="str">
        <f>IFERROR(IF(VLOOKUP($A222,'Annex 2 Designated EHV charges'!$A:$P,11,FALSE)=0,"",VLOOKUP($A222,'Annex 2 Designated EHV charges'!$A:$P,11,FALSE)),"")</f>
        <v/>
      </c>
      <c r="H222" s="103" t="str">
        <f>IFERROR(IF(VLOOKUP($A222,'Annex 2 Designated EHV charges'!$A:$P,12,FALSE)=0,"",VLOOKUP($A222,'Annex 2 Designated EHV charges'!$A:$P,12,FALSE)),"")</f>
        <v/>
      </c>
    </row>
    <row r="223" spans="1:8" x14ac:dyDescent="0.25">
      <c r="A223" s="96" t="str">
        <f t="array" ref="A223">IFERROR(INDEX('Annex 2 Designated EHV charges'!$A$11:$A$13, MATCH(0, IF(ISBLANK('Annex 2 Designated EHV charges'!$A$11:$A$13),1, COUNTIF(A$4:$A222, 'Annex 2 Designated EHV charges'!$A$11:$A$13)), 0)),"")</f>
        <v/>
      </c>
      <c r="B223" s="96" t="str">
        <f>IF($A223="","",VLOOKUP($A223,'Annex 2 Designated EHV charges'!$A:$O,2,0))</f>
        <v/>
      </c>
      <c r="C223" s="97" t="str">
        <f>IF($A223="","",VLOOKUP($A223,'Annex 2 Designated EHV charges'!$A:$O,3,0))</f>
        <v/>
      </c>
      <c r="D223" s="96" t="str">
        <f>IF($A223="","",VLOOKUP($A223,'Annex 2 Designated EHV charges'!$A:$O,7,0))</f>
        <v/>
      </c>
      <c r="E223" s="101" t="str">
        <f>IFERROR(IF(VLOOKUP($A223,'Annex 2 Designated EHV charges'!$A:$P,9,FALSE)=0,"",VLOOKUP($A223,'Annex 2 Designated EHV charges'!$A:$P,9,FALSE)),"")</f>
        <v/>
      </c>
      <c r="F223" s="102" t="str">
        <f>IFERROR(IF(VLOOKUP($A223,'Annex 2 Designated EHV charges'!$A:$P,10,FALSE)=0,"",VLOOKUP($A223,'Annex 2 Designated EHV charges'!$A:$P,10,FALSE)),"")</f>
        <v/>
      </c>
      <c r="G223" s="103" t="str">
        <f>IFERROR(IF(VLOOKUP($A223,'Annex 2 Designated EHV charges'!$A:$P,11,FALSE)=0,"",VLOOKUP($A223,'Annex 2 Designated EHV charges'!$A:$P,11,FALSE)),"")</f>
        <v/>
      </c>
      <c r="H223" s="103" t="str">
        <f>IFERROR(IF(VLOOKUP($A223,'Annex 2 Designated EHV charges'!$A:$P,12,FALSE)=0,"",VLOOKUP($A223,'Annex 2 Designated EHV charges'!$A:$P,12,FALSE)),"")</f>
        <v/>
      </c>
    </row>
    <row r="224" spans="1:8" x14ac:dyDescent="0.25">
      <c r="A224" s="96" t="str">
        <f t="array" ref="A224">IFERROR(INDEX('Annex 2 Designated EHV charges'!$A$11:$A$13, MATCH(0, IF(ISBLANK('Annex 2 Designated EHV charges'!$A$11:$A$13),1, COUNTIF(A$4:$A223, 'Annex 2 Designated EHV charges'!$A$11:$A$13)), 0)),"")</f>
        <v/>
      </c>
      <c r="B224" s="96" t="str">
        <f>IF($A224="","",VLOOKUP($A224,'Annex 2 Designated EHV charges'!$A:$O,2,0))</f>
        <v/>
      </c>
      <c r="C224" s="97" t="str">
        <f>IF($A224="","",VLOOKUP($A224,'Annex 2 Designated EHV charges'!$A:$O,3,0))</f>
        <v/>
      </c>
      <c r="D224" s="96" t="str">
        <f>IF($A224="","",VLOOKUP($A224,'Annex 2 Designated EHV charges'!$A:$O,7,0))</f>
        <v/>
      </c>
      <c r="E224" s="101" t="str">
        <f>IFERROR(IF(VLOOKUP($A224,'Annex 2 Designated EHV charges'!$A:$P,9,FALSE)=0,"",VLOOKUP($A224,'Annex 2 Designated EHV charges'!$A:$P,9,FALSE)),"")</f>
        <v/>
      </c>
      <c r="F224" s="102" t="str">
        <f>IFERROR(IF(VLOOKUP($A224,'Annex 2 Designated EHV charges'!$A:$P,10,FALSE)=0,"",VLOOKUP($A224,'Annex 2 Designated EHV charges'!$A:$P,10,FALSE)),"")</f>
        <v/>
      </c>
      <c r="G224" s="103" t="str">
        <f>IFERROR(IF(VLOOKUP($A224,'Annex 2 Designated EHV charges'!$A:$P,11,FALSE)=0,"",VLOOKUP($A224,'Annex 2 Designated EHV charges'!$A:$P,11,FALSE)),"")</f>
        <v/>
      </c>
      <c r="H224" s="103" t="str">
        <f>IFERROR(IF(VLOOKUP($A224,'Annex 2 Designated EHV charges'!$A:$P,12,FALSE)=0,"",VLOOKUP($A224,'Annex 2 Designated EHV charges'!$A:$P,12,FALSE)),"")</f>
        <v/>
      </c>
    </row>
    <row r="225" spans="1:8" x14ac:dyDescent="0.25">
      <c r="A225" s="96" t="str">
        <f t="array" ref="A225">IFERROR(INDEX('Annex 2 Designated EHV charges'!$A$11:$A$13, MATCH(0, IF(ISBLANK('Annex 2 Designated EHV charges'!$A$11:$A$13),1, COUNTIF(A$4:$A224, 'Annex 2 Designated EHV charges'!$A$11:$A$13)), 0)),"")</f>
        <v/>
      </c>
      <c r="B225" s="96" t="str">
        <f>IF($A225="","",VLOOKUP($A225,'Annex 2 Designated EHV charges'!$A:$O,2,0))</f>
        <v/>
      </c>
      <c r="C225" s="97" t="str">
        <f>IF($A225="","",VLOOKUP($A225,'Annex 2 Designated EHV charges'!$A:$O,3,0))</f>
        <v/>
      </c>
      <c r="D225" s="96" t="str">
        <f>IF($A225="","",VLOOKUP($A225,'Annex 2 Designated EHV charges'!$A:$O,7,0))</f>
        <v/>
      </c>
      <c r="E225" s="101" t="str">
        <f>IFERROR(IF(VLOOKUP($A225,'Annex 2 Designated EHV charges'!$A:$P,9,FALSE)=0,"",VLOOKUP($A225,'Annex 2 Designated EHV charges'!$A:$P,9,FALSE)),"")</f>
        <v/>
      </c>
      <c r="F225" s="102" t="str">
        <f>IFERROR(IF(VLOOKUP($A225,'Annex 2 Designated EHV charges'!$A:$P,10,FALSE)=0,"",VLOOKUP($A225,'Annex 2 Designated EHV charges'!$A:$P,10,FALSE)),"")</f>
        <v/>
      </c>
      <c r="G225" s="103" t="str">
        <f>IFERROR(IF(VLOOKUP($A225,'Annex 2 Designated EHV charges'!$A:$P,11,FALSE)=0,"",VLOOKUP($A225,'Annex 2 Designated EHV charges'!$A:$P,11,FALSE)),"")</f>
        <v/>
      </c>
      <c r="H225" s="103" t="str">
        <f>IFERROR(IF(VLOOKUP($A225,'Annex 2 Designated EHV charges'!$A:$P,12,FALSE)=0,"",VLOOKUP($A225,'Annex 2 Designated EHV charges'!$A:$P,12,FALSE)),"")</f>
        <v/>
      </c>
    </row>
    <row r="226" spans="1:8" x14ac:dyDescent="0.25">
      <c r="A226" s="96" t="str">
        <f t="array" ref="A226">IFERROR(INDEX('Annex 2 Designated EHV charges'!$A$11:$A$13, MATCH(0, IF(ISBLANK('Annex 2 Designated EHV charges'!$A$11:$A$13),1, COUNTIF(A$4:$A225, 'Annex 2 Designated EHV charges'!$A$11:$A$13)), 0)),"")</f>
        <v/>
      </c>
      <c r="B226" s="96" t="str">
        <f>IF($A226="","",VLOOKUP($A226,'Annex 2 Designated EHV charges'!$A:$O,2,0))</f>
        <v/>
      </c>
      <c r="C226" s="97" t="str">
        <f>IF($A226="","",VLOOKUP($A226,'Annex 2 Designated EHV charges'!$A:$O,3,0))</f>
        <v/>
      </c>
      <c r="D226" s="96" t="str">
        <f>IF($A226="","",VLOOKUP($A226,'Annex 2 Designated EHV charges'!$A:$O,7,0))</f>
        <v/>
      </c>
      <c r="E226" s="101" t="str">
        <f>IFERROR(IF(VLOOKUP($A226,'Annex 2 Designated EHV charges'!$A:$P,9,FALSE)=0,"",VLOOKUP($A226,'Annex 2 Designated EHV charges'!$A:$P,9,FALSE)),"")</f>
        <v/>
      </c>
      <c r="F226" s="102" t="str">
        <f>IFERROR(IF(VLOOKUP($A226,'Annex 2 Designated EHV charges'!$A:$P,10,FALSE)=0,"",VLOOKUP($A226,'Annex 2 Designated EHV charges'!$A:$P,10,FALSE)),"")</f>
        <v/>
      </c>
      <c r="G226" s="103" t="str">
        <f>IFERROR(IF(VLOOKUP($A226,'Annex 2 Designated EHV charges'!$A:$P,11,FALSE)=0,"",VLOOKUP($A226,'Annex 2 Designated EHV charges'!$A:$P,11,FALSE)),"")</f>
        <v/>
      </c>
      <c r="H226" s="103" t="str">
        <f>IFERROR(IF(VLOOKUP($A226,'Annex 2 Designated EHV charges'!$A:$P,12,FALSE)=0,"",VLOOKUP($A226,'Annex 2 Designated EHV charges'!$A:$P,12,FALSE)),"")</f>
        <v/>
      </c>
    </row>
    <row r="227" spans="1:8" x14ac:dyDescent="0.25">
      <c r="A227" s="96" t="str">
        <f t="array" ref="A227">IFERROR(INDEX('Annex 2 Designated EHV charges'!$A$11:$A$13, MATCH(0, IF(ISBLANK('Annex 2 Designated EHV charges'!$A$11:$A$13),1, COUNTIF(A$4:$A226, 'Annex 2 Designated EHV charges'!$A$11:$A$13)), 0)),"")</f>
        <v/>
      </c>
      <c r="B227" s="96" t="str">
        <f>IF($A227="","",VLOOKUP($A227,'Annex 2 Designated EHV charges'!$A:$O,2,0))</f>
        <v/>
      </c>
      <c r="C227" s="97" t="str">
        <f>IF($A227="","",VLOOKUP($A227,'Annex 2 Designated EHV charges'!$A:$O,3,0))</f>
        <v/>
      </c>
      <c r="D227" s="96" t="str">
        <f>IF($A227="","",VLOOKUP($A227,'Annex 2 Designated EHV charges'!$A:$O,7,0))</f>
        <v/>
      </c>
      <c r="E227" s="101" t="str">
        <f>IFERROR(IF(VLOOKUP($A227,'Annex 2 Designated EHV charges'!$A:$P,9,FALSE)=0,"",VLOOKUP($A227,'Annex 2 Designated EHV charges'!$A:$P,9,FALSE)),"")</f>
        <v/>
      </c>
      <c r="F227" s="102" t="str">
        <f>IFERROR(IF(VLOOKUP($A227,'Annex 2 Designated EHV charges'!$A:$P,10,FALSE)=0,"",VLOOKUP($A227,'Annex 2 Designated EHV charges'!$A:$P,10,FALSE)),"")</f>
        <v/>
      </c>
      <c r="G227" s="103" t="str">
        <f>IFERROR(IF(VLOOKUP($A227,'Annex 2 Designated EHV charges'!$A:$P,11,FALSE)=0,"",VLOOKUP($A227,'Annex 2 Designated EHV charges'!$A:$P,11,FALSE)),"")</f>
        <v/>
      </c>
      <c r="H227" s="103" t="str">
        <f>IFERROR(IF(VLOOKUP($A227,'Annex 2 Designated EHV charges'!$A:$P,12,FALSE)=0,"",VLOOKUP($A227,'Annex 2 Designated EHV charges'!$A:$P,12,FALSE)),"")</f>
        <v/>
      </c>
    </row>
    <row r="228" spans="1:8" x14ac:dyDescent="0.25">
      <c r="A228" s="96" t="str">
        <f t="array" ref="A228">IFERROR(INDEX('Annex 2 Designated EHV charges'!$A$11:$A$13, MATCH(0, IF(ISBLANK('Annex 2 Designated EHV charges'!$A$11:$A$13),1, COUNTIF(A$4:$A227, 'Annex 2 Designated EHV charges'!$A$11:$A$13)), 0)),"")</f>
        <v/>
      </c>
      <c r="B228" s="96" t="str">
        <f>IF($A228="","",VLOOKUP($A228,'Annex 2 Designated EHV charges'!$A:$O,2,0))</f>
        <v/>
      </c>
      <c r="C228" s="97" t="str">
        <f>IF($A228="","",VLOOKUP($A228,'Annex 2 Designated EHV charges'!$A:$O,3,0))</f>
        <v/>
      </c>
      <c r="D228" s="96" t="str">
        <f>IF($A228="","",VLOOKUP($A228,'Annex 2 Designated EHV charges'!$A:$O,7,0))</f>
        <v/>
      </c>
      <c r="E228" s="101" t="str">
        <f>IFERROR(IF(VLOOKUP($A228,'Annex 2 Designated EHV charges'!$A:$P,9,FALSE)=0,"",VLOOKUP($A228,'Annex 2 Designated EHV charges'!$A:$P,9,FALSE)),"")</f>
        <v/>
      </c>
      <c r="F228" s="102" t="str">
        <f>IFERROR(IF(VLOOKUP($A228,'Annex 2 Designated EHV charges'!$A:$P,10,FALSE)=0,"",VLOOKUP($A228,'Annex 2 Designated EHV charges'!$A:$P,10,FALSE)),"")</f>
        <v/>
      </c>
      <c r="G228" s="103" t="str">
        <f>IFERROR(IF(VLOOKUP($A228,'Annex 2 Designated EHV charges'!$A:$P,11,FALSE)=0,"",VLOOKUP($A228,'Annex 2 Designated EHV charges'!$A:$P,11,FALSE)),"")</f>
        <v/>
      </c>
      <c r="H228" s="103" t="str">
        <f>IFERROR(IF(VLOOKUP($A228,'Annex 2 Designated EHV charges'!$A:$P,12,FALSE)=0,"",VLOOKUP($A228,'Annex 2 Designated EHV charges'!$A:$P,12,FALSE)),"")</f>
        <v/>
      </c>
    </row>
    <row r="229" spans="1:8" x14ac:dyDescent="0.25">
      <c r="A229" s="96" t="str">
        <f t="array" ref="A229">IFERROR(INDEX('Annex 2 Designated EHV charges'!$A$11:$A$13, MATCH(0, IF(ISBLANK('Annex 2 Designated EHV charges'!$A$11:$A$13),1, COUNTIF(A$4:$A228, 'Annex 2 Designated EHV charges'!$A$11:$A$13)), 0)),"")</f>
        <v/>
      </c>
      <c r="B229" s="96" t="str">
        <f>IF($A229="","",VLOOKUP($A229,'Annex 2 Designated EHV charges'!$A:$O,2,0))</f>
        <v/>
      </c>
      <c r="C229" s="97" t="str">
        <f>IF($A229="","",VLOOKUP($A229,'Annex 2 Designated EHV charges'!$A:$O,3,0))</f>
        <v/>
      </c>
      <c r="D229" s="96" t="str">
        <f>IF($A229="","",VLOOKUP($A229,'Annex 2 Designated EHV charges'!$A:$O,7,0))</f>
        <v/>
      </c>
      <c r="E229" s="101" t="str">
        <f>IFERROR(IF(VLOOKUP($A229,'Annex 2 Designated EHV charges'!$A:$P,9,FALSE)=0,"",VLOOKUP($A229,'Annex 2 Designated EHV charges'!$A:$P,9,FALSE)),"")</f>
        <v/>
      </c>
      <c r="F229" s="102" t="str">
        <f>IFERROR(IF(VLOOKUP($A229,'Annex 2 Designated EHV charges'!$A:$P,10,FALSE)=0,"",VLOOKUP($A229,'Annex 2 Designated EHV charges'!$A:$P,10,FALSE)),"")</f>
        <v/>
      </c>
      <c r="G229" s="103" t="str">
        <f>IFERROR(IF(VLOOKUP($A229,'Annex 2 Designated EHV charges'!$A:$P,11,FALSE)=0,"",VLOOKUP($A229,'Annex 2 Designated EHV charges'!$A:$P,11,FALSE)),"")</f>
        <v/>
      </c>
      <c r="H229" s="103" t="str">
        <f>IFERROR(IF(VLOOKUP($A229,'Annex 2 Designated EHV charges'!$A:$P,12,FALSE)=0,"",VLOOKUP($A229,'Annex 2 Designated EHV charges'!$A:$P,12,FALSE)),"")</f>
        <v/>
      </c>
    </row>
    <row r="230" spans="1:8" x14ac:dyDescent="0.25">
      <c r="A230" s="96" t="str">
        <f t="array" ref="A230">IFERROR(INDEX('Annex 2 Designated EHV charges'!$A$11:$A$13, MATCH(0, IF(ISBLANK('Annex 2 Designated EHV charges'!$A$11:$A$13),1, COUNTIF(A$4:$A229, 'Annex 2 Designated EHV charges'!$A$11:$A$13)), 0)),"")</f>
        <v/>
      </c>
      <c r="B230" s="96" t="str">
        <f>IF($A230="","",VLOOKUP($A230,'Annex 2 Designated EHV charges'!$A:$O,2,0))</f>
        <v/>
      </c>
      <c r="C230" s="97" t="str">
        <f>IF($A230="","",VLOOKUP($A230,'Annex 2 Designated EHV charges'!$A:$O,3,0))</f>
        <v/>
      </c>
      <c r="D230" s="96" t="str">
        <f>IF($A230="","",VLOOKUP($A230,'Annex 2 Designated EHV charges'!$A:$O,7,0))</f>
        <v/>
      </c>
      <c r="E230" s="101" t="str">
        <f>IFERROR(IF(VLOOKUP($A230,'Annex 2 Designated EHV charges'!$A:$P,9,FALSE)=0,"",VLOOKUP($A230,'Annex 2 Designated EHV charges'!$A:$P,9,FALSE)),"")</f>
        <v/>
      </c>
      <c r="F230" s="102" t="str">
        <f>IFERROR(IF(VLOOKUP($A230,'Annex 2 Designated EHV charges'!$A:$P,10,FALSE)=0,"",VLOOKUP($A230,'Annex 2 Designated EHV charges'!$A:$P,10,FALSE)),"")</f>
        <v/>
      </c>
      <c r="G230" s="103" t="str">
        <f>IFERROR(IF(VLOOKUP($A230,'Annex 2 Designated EHV charges'!$A:$P,11,FALSE)=0,"",VLOOKUP($A230,'Annex 2 Designated EHV charges'!$A:$P,11,FALSE)),"")</f>
        <v/>
      </c>
      <c r="H230" s="103" t="str">
        <f>IFERROR(IF(VLOOKUP($A230,'Annex 2 Designated EHV charges'!$A:$P,12,FALSE)=0,"",VLOOKUP($A230,'Annex 2 Designated EHV charges'!$A:$P,12,FALSE)),"")</f>
        <v/>
      </c>
    </row>
    <row r="231" spans="1:8" x14ac:dyDescent="0.25">
      <c r="A231" s="96" t="str">
        <f t="array" ref="A231">IFERROR(INDEX('Annex 2 Designated EHV charges'!$A$11:$A$13, MATCH(0, IF(ISBLANK('Annex 2 Designated EHV charges'!$A$11:$A$13),1, COUNTIF(A$4:$A230, 'Annex 2 Designated EHV charges'!$A$11:$A$13)), 0)),"")</f>
        <v/>
      </c>
      <c r="B231" s="96" t="str">
        <f>IF($A231="","",VLOOKUP($A231,'Annex 2 Designated EHV charges'!$A:$O,2,0))</f>
        <v/>
      </c>
      <c r="C231" s="97" t="str">
        <f>IF($A231="","",VLOOKUP($A231,'Annex 2 Designated EHV charges'!$A:$O,3,0))</f>
        <v/>
      </c>
      <c r="D231" s="96" t="str">
        <f>IF($A231="","",VLOOKUP($A231,'Annex 2 Designated EHV charges'!$A:$O,7,0))</f>
        <v/>
      </c>
      <c r="E231" s="101" t="str">
        <f>IFERROR(IF(VLOOKUP($A231,'Annex 2 Designated EHV charges'!$A:$P,9,FALSE)=0,"",VLOOKUP($A231,'Annex 2 Designated EHV charges'!$A:$P,9,FALSE)),"")</f>
        <v/>
      </c>
      <c r="F231" s="102" t="str">
        <f>IFERROR(IF(VLOOKUP($A231,'Annex 2 Designated EHV charges'!$A:$P,10,FALSE)=0,"",VLOOKUP($A231,'Annex 2 Designated EHV charges'!$A:$P,10,FALSE)),"")</f>
        <v/>
      </c>
      <c r="G231" s="103" t="str">
        <f>IFERROR(IF(VLOOKUP($A231,'Annex 2 Designated EHV charges'!$A:$P,11,FALSE)=0,"",VLOOKUP($A231,'Annex 2 Designated EHV charges'!$A:$P,11,FALSE)),"")</f>
        <v/>
      </c>
      <c r="H231" s="103" t="str">
        <f>IFERROR(IF(VLOOKUP($A231,'Annex 2 Designated EHV charges'!$A:$P,12,FALSE)=0,"",VLOOKUP($A231,'Annex 2 Designated EHV charges'!$A:$P,12,FALSE)),"")</f>
        <v/>
      </c>
    </row>
    <row r="232" spans="1:8" x14ac:dyDescent="0.25">
      <c r="A232" s="96" t="str">
        <f t="array" ref="A232">IFERROR(INDEX('Annex 2 Designated EHV charges'!$A$11:$A$13, MATCH(0, IF(ISBLANK('Annex 2 Designated EHV charges'!$A$11:$A$13),1, COUNTIF(A$4:$A231, 'Annex 2 Designated EHV charges'!$A$11:$A$13)), 0)),"")</f>
        <v/>
      </c>
      <c r="B232" s="96" t="str">
        <f>IF($A232="","",VLOOKUP($A232,'Annex 2 Designated EHV charges'!$A:$O,2,0))</f>
        <v/>
      </c>
      <c r="C232" s="97" t="str">
        <f>IF($A232="","",VLOOKUP($A232,'Annex 2 Designated EHV charges'!$A:$O,3,0))</f>
        <v/>
      </c>
      <c r="D232" s="96" t="str">
        <f>IF($A232="","",VLOOKUP($A232,'Annex 2 Designated EHV charges'!$A:$O,7,0))</f>
        <v/>
      </c>
      <c r="E232" s="101" t="str">
        <f>IFERROR(IF(VLOOKUP($A232,'Annex 2 Designated EHV charges'!$A:$P,9,FALSE)=0,"",VLOOKUP($A232,'Annex 2 Designated EHV charges'!$A:$P,9,FALSE)),"")</f>
        <v/>
      </c>
      <c r="F232" s="102" t="str">
        <f>IFERROR(IF(VLOOKUP($A232,'Annex 2 Designated EHV charges'!$A:$P,10,FALSE)=0,"",VLOOKUP($A232,'Annex 2 Designated EHV charges'!$A:$P,10,FALSE)),"")</f>
        <v/>
      </c>
      <c r="G232" s="103" t="str">
        <f>IFERROR(IF(VLOOKUP($A232,'Annex 2 Designated EHV charges'!$A:$P,11,FALSE)=0,"",VLOOKUP($A232,'Annex 2 Designated EHV charges'!$A:$P,11,FALSE)),"")</f>
        <v/>
      </c>
      <c r="H232" s="103" t="str">
        <f>IFERROR(IF(VLOOKUP($A232,'Annex 2 Designated EHV charges'!$A:$P,12,FALSE)=0,"",VLOOKUP($A232,'Annex 2 Designated EHV charges'!$A:$P,12,FALSE)),"")</f>
        <v/>
      </c>
    </row>
    <row r="233" spans="1:8" x14ac:dyDescent="0.25">
      <c r="A233" s="96" t="str">
        <f t="array" ref="A233">IFERROR(INDEX('Annex 2 Designated EHV charges'!$A$11:$A$13, MATCH(0, IF(ISBLANK('Annex 2 Designated EHV charges'!$A$11:$A$13),1, COUNTIF(A$4:$A232, 'Annex 2 Designated EHV charges'!$A$11:$A$13)), 0)),"")</f>
        <v/>
      </c>
      <c r="B233" s="96" t="str">
        <f>IF($A233="","",VLOOKUP($A233,'Annex 2 Designated EHV charges'!$A:$O,2,0))</f>
        <v/>
      </c>
      <c r="C233" s="97" t="str">
        <f>IF($A233="","",VLOOKUP($A233,'Annex 2 Designated EHV charges'!$A:$O,3,0))</f>
        <v/>
      </c>
      <c r="D233" s="96" t="str">
        <f>IF($A233="","",VLOOKUP($A233,'Annex 2 Designated EHV charges'!$A:$O,7,0))</f>
        <v/>
      </c>
      <c r="E233" s="101" t="str">
        <f>IFERROR(IF(VLOOKUP($A233,'Annex 2 Designated EHV charges'!$A:$P,9,FALSE)=0,"",VLOOKUP($A233,'Annex 2 Designated EHV charges'!$A:$P,9,FALSE)),"")</f>
        <v/>
      </c>
      <c r="F233" s="102" t="str">
        <f>IFERROR(IF(VLOOKUP($A233,'Annex 2 Designated EHV charges'!$A:$P,10,FALSE)=0,"",VLOOKUP($A233,'Annex 2 Designated EHV charges'!$A:$P,10,FALSE)),"")</f>
        <v/>
      </c>
      <c r="G233" s="103" t="str">
        <f>IFERROR(IF(VLOOKUP($A233,'Annex 2 Designated EHV charges'!$A:$P,11,FALSE)=0,"",VLOOKUP($A233,'Annex 2 Designated EHV charges'!$A:$P,11,FALSE)),"")</f>
        <v/>
      </c>
      <c r="H233" s="103" t="str">
        <f>IFERROR(IF(VLOOKUP($A233,'Annex 2 Designated EHV charges'!$A:$P,12,FALSE)=0,"",VLOOKUP($A233,'Annex 2 Designated EHV charges'!$A:$P,12,FALSE)),"")</f>
        <v/>
      </c>
    </row>
    <row r="234" spans="1:8" x14ac:dyDescent="0.25">
      <c r="A234" s="96" t="str">
        <f t="array" ref="A234">IFERROR(INDEX('Annex 2 Designated EHV charges'!$A$11:$A$13, MATCH(0, IF(ISBLANK('Annex 2 Designated EHV charges'!$A$11:$A$13),1, COUNTIF(A$4:$A233, 'Annex 2 Designated EHV charges'!$A$11:$A$13)), 0)),"")</f>
        <v/>
      </c>
      <c r="B234" s="96" t="str">
        <f>IF($A234="","",VLOOKUP($A234,'Annex 2 Designated EHV charges'!$A:$O,2,0))</f>
        <v/>
      </c>
      <c r="C234" s="97" t="str">
        <f>IF($A234="","",VLOOKUP($A234,'Annex 2 Designated EHV charges'!$A:$O,3,0))</f>
        <v/>
      </c>
      <c r="D234" s="96" t="str">
        <f>IF($A234="","",VLOOKUP($A234,'Annex 2 Designated EHV charges'!$A:$O,7,0))</f>
        <v/>
      </c>
      <c r="E234" s="101" t="str">
        <f>IFERROR(IF(VLOOKUP($A234,'Annex 2 Designated EHV charges'!$A:$P,9,FALSE)=0,"",VLOOKUP($A234,'Annex 2 Designated EHV charges'!$A:$P,9,FALSE)),"")</f>
        <v/>
      </c>
      <c r="F234" s="102" t="str">
        <f>IFERROR(IF(VLOOKUP($A234,'Annex 2 Designated EHV charges'!$A:$P,10,FALSE)=0,"",VLOOKUP($A234,'Annex 2 Designated EHV charges'!$A:$P,10,FALSE)),"")</f>
        <v/>
      </c>
      <c r="G234" s="103" t="str">
        <f>IFERROR(IF(VLOOKUP($A234,'Annex 2 Designated EHV charges'!$A:$P,11,FALSE)=0,"",VLOOKUP($A234,'Annex 2 Designated EHV charges'!$A:$P,11,FALSE)),"")</f>
        <v/>
      </c>
      <c r="H234" s="103" t="str">
        <f>IFERROR(IF(VLOOKUP($A234,'Annex 2 Designated EHV charges'!$A:$P,12,FALSE)=0,"",VLOOKUP($A234,'Annex 2 Designated EHV charges'!$A:$P,12,FALSE)),"")</f>
        <v/>
      </c>
    </row>
    <row r="235" spans="1:8" x14ac:dyDescent="0.25">
      <c r="A235" s="96" t="str">
        <f t="array" ref="A235">IFERROR(INDEX('Annex 2 Designated EHV charges'!$A$11:$A$13, MATCH(0, IF(ISBLANK('Annex 2 Designated EHV charges'!$A$11:$A$13),1, COUNTIF(A$4:$A234, 'Annex 2 Designated EHV charges'!$A$11:$A$13)), 0)),"")</f>
        <v/>
      </c>
      <c r="B235" s="96" t="str">
        <f>IF($A235="","",VLOOKUP($A235,'Annex 2 Designated EHV charges'!$A:$O,2,0))</f>
        <v/>
      </c>
      <c r="C235" s="97" t="str">
        <f>IF($A235="","",VLOOKUP($A235,'Annex 2 Designated EHV charges'!$A:$O,3,0))</f>
        <v/>
      </c>
      <c r="D235" s="96" t="str">
        <f>IF($A235="","",VLOOKUP($A235,'Annex 2 Designated EHV charges'!$A:$O,7,0))</f>
        <v/>
      </c>
      <c r="E235" s="101" t="str">
        <f>IFERROR(IF(VLOOKUP($A235,'Annex 2 Designated EHV charges'!$A:$P,9,FALSE)=0,"",VLOOKUP($A235,'Annex 2 Designated EHV charges'!$A:$P,9,FALSE)),"")</f>
        <v/>
      </c>
      <c r="F235" s="102" t="str">
        <f>IFERROR(IF(VLOOKUP($A235,'Annex 2 Designated EHV charges'!$A:$P,10,FALSE)=0,"",VLOOKUP($A235,'Annex 2 Designated EHV charges'!$A:$P,10,FALSE)),"")</f>
        <v/>
      </c>
      <c r="G235" s="103" t="str">
        <f>IFERROR(IF(VLOOKUP($A235,'Annex 2 Designated EHV charges'!$A:$P,11,FALSE)=0,"",VLOOKUP($A235,'Annex 2 Designated EHV charges'!$A:$P,11,FALSE)),"")</f>
        <v/>
      </c>
      <c r="H235" s="103" t="str">
        <f>IFERROR(IF(VLOOKUP($A235,'Annex 2 Designated EHV charges'!$A:$P,12,FALSE)=0,"",VLOOKUP($A235,'Annex 2 Designated EHV charges'!$A:$P,12,FALSE)),"")</f>
        <v/>
      </c>
    </row>
    <row r="236" spans="1:8" x14ac:dyDescent="0.25">
      <c r="A236" s="96" t="str">
        <f t="array" ref="A236">IFERROR(INDEX('Annex 2 Designated EHV charges'!$A$11:$A$13, MATCH(0, IF(ISBLANK('Annex 2 Designated EHV charges'!$A$11:$A$13),1, COUNTIF(A$4:$A235, 'Annex 2 Designated EHV charges'!$A$11:$A$13)), 0)),"")</f>
        <v/>
      </c>
      <c r="B236" s="96" t="str">
        <f>IF($A236="","",VLOOKUP($A236,'Annex 2 Designated EHV charges'!$A:$O,2,0))</f>
        <v/>
      </c>
      <c r="C236" s="97" t="str">
        <f>IF($A236="","",VLOOKUP($A236,'Annex 2 Designated EHV charges'!$A:$O,3,0))</f>
        <v/>
      </c>
      <c r="D236" s="96" t="str">
        <f>IF($A236="","",VLOOKUP($A236,'Annex 2 Designated EHV charges'!$A:$O,7,0))</f>
        <v/>
      </c>
      <c r="E236" s="101" t="str">
        <f>IFERROR(IF(VLOOKUP($A236,'Annex 2 Designated EHV charges'!$A:$P,9,FALSE)=0,"",VLOOKUP($A236,'Annex 2 Designated EHV charges'!$A:$P,9,FALSE)),"")</f>
        <v/>
      </c>
      <c r="F236" s="102" t="str">
        <f>IFERROR(IF(VLOOKUP($A236,'Annex 2 Designated EHV charges'!$A:$P,10,FALSE)=0,"",VLOOKUP($A236,'Annex 2 Designated EHV charges'!$A:$P,10,FALSE)),"")</f>
        <v/>
      </c>
      <c r="G236" s="103" t="str">
        <f>IFERROR(IF(VLOOKUP($A236,'Annex 2 Designated EHV charges'!$A:$P,11,FALSE)=0,"",VLOOKUP($A236,'Annex 2 Designated EHV charges'!$A:$P,11,FALSE)),"")</f>
        <v/>
      </c>
      <c r="H236" s="103" t="str">
        <f>IFERROR(IF(VLOOKUP($A236,'Annex 2 Designated EHV charges'!$A:$P,12,FALSE)=0,"",VLOOKUP($A236,'Annex 2 Designated EHV charges'!$A:$P,12,FALSE)),"")</f>
        <v/>
      </c>
    </row>
    <row r="237" spans="1:8" x14ac:dyDescent="0.25">
      <c r="A237" s="96" t="str">
        <f t="array" ref="A237">IFERROR(INDEX('Annex 2 Designated EHV charges'!$A$11:$A$13, MATCH(0, IF(ISBLANK('Annex 2 Designated EHV charges'!$A$11:$A$13),1, COUNTIF(A$4:$A236, 'Annex 2 Designated EHV charges'!$A$11:$A$13)), 0)),"")</f>
        <v/>
      </c>
      <c r="B237" s="96" t="str">
        <f>IF($A237="","",VLOOKUP($A237,'Annex 2 Designated EHV charges'!$A:$O,2,0))</f>
        <v/>
      </c>
      <c r="C237" s="97" t="str">
        <f>IF($A237="","",VLOOKUP($A237,'Annex 2 Designated EHV charges'!$A:$O,3,0))</f>
        <v/>
      </c>
      <c r="D237" s="96" t="str">
        <f>IF($A237="","",VLOOKUP($A237,'Annex 2 Designated EHV charges'!$A:$O,7,0))</f>
        <v/>
      </c>
      <c r="E237" s="101" t="str">
        <f>IFERROR(IF(VLOOKUP($A237,'Annex 2 Designated EHV charges'!$A:$P,9,FALSE)=0,"",VLOOKUP($A237,'Annex 2 Designated EHV charges'!$A:$P,9,FALSE)),"")</f>
        <v/>
      </c>
      <c r="F237" s="102" t="str">
        <f>IFERROR(IF(VLOOKUP($A237,'Annex 2 Designated EHV charges'!$A:$P,10,FALSE)=0,"",VLOOKUP($A237,'Annex 2 Designated EHV charges'!$A:$P,10,FALSE)),"")</f>
        <v/>
      </c>
      <c r="G237" s="103" t="str">
        <f>IFERROR(IF(VLOOKUP($A237,'Annex 2 Designated EHV charges'!$A:$P,11,FALSE)=0,"",VLOOKUP($A237,'Annex 2 Designated EHV charges'!$A:$P,11,FALSE)),"")</f>
        <v/>
      </c>
      <c r="H237" s="103" t="str">
        <f>IFERROR(IF(VLOOKUP($A237,'Annex 2 Designated EHV charges'!$A:$P,12,FALSE)=0,"",VLOOKUP($A237,'Annex 2 Designated EHV charges'!$A:$P,12,FALSE)),"")</f>
        <v/>
      </c>
    </row>
    <row r="238" spans="1:8" x14ac:dyDescent="0.25">
      <c r="A238" s="96" t="str">
        <f t="array" ref="A238">IFERROR(INDEX('Annex 2 Designated EHV charges'!$A$11:$A$13, MATCH(0, IF(ISBLANK('Annex 2 Designated EHV charges'!$A$11:$A$13),1, COUNTIF(A$4:$A237, 'Annex 2 Designated EHV charges'!$A$11:$A$13)), 0)),"")</f>
        <v/>
      </c>
      <c r="B238" s="96" t="str">
        <f>IF($A238="","",VLOOKUP($A238,'Annex 2 Designated EHV charges'!$A:$O,2,0))</f>
        <v/>
      </c>
      <c r="C238" s="97" t="str">
        <f>IF($A238="","",VLOOKUP($A238,'Annex 2 Designated EHV charges'!$A:$O,3,0))</f>
        <v/>
      </c>
      <c r="D238" s="96" t="str">
        <f>IF($A238="","",VLOOKUP($A238,'Annex 2 Designated EHV charges'!$A:$O,7,0))</f>
        <v/>
      </c>
      <c r="E238" s="101" t="str">
        <f>IFERROR(IF(VLOOKUP($A238,'Annex 2 Designated EHV charges'!$A:$P,9,FALSE)=0,"",VLOOKUP($A238,'Annex 2 Designated EHV charges'!$A:$P,9,FALSE)),"")</f>
        <v/>
      </c>
      <c r="F238" s="102" t="str">
        <f>IFERROR(IF(VLOOKUP($A238,'Annex 2 Designated EHV charges'!$A:$P,10,FALSE)=0,"",VLOOKUP($A238,'Annex 2 Designated EHV charges'!$A:$P,10,FALSE)),"")</f>
        <v/>
      </c>
      <c r="G238" s="103" t="str">
        <f>IFERROR(IF(VLOOKUP($A238,'Annex 2 Designated EHV charges'!$A:$P,11,FALSE)=0,"",VLOOKUP($A238,'Annex 2 Designated EHV charges'!$A:$P,11,FALSE)),"")</f>
        <v/>
      </c>
      <c r="H238" s="103" t="str">
        <f>IFERROR(IF(VLOOKUP($A238,'Annex 2 Designated EHV charges'!$A:$P,12,FALSE)=0,"",VLOOKUP($A238,'Annex 2 Designated EHV charges'!$A:$P,12,FALSE)),"")</f>
        <v/>
      </c>
    </row>
    <row r="239" spans="1:8" x14ac:dyDescent="0.25">
      <c r="A239" s="96" t="str">
        <f t="array" ref="A239">IFERROR(INDEX('Annex 2 Designated EHV charges'!$A$11:$A$13, MATCH(0, IF(ISBLANK('Annex 2 Designated EHV charges'!$A$11:$A$13),1, COUNTIF(A$4:$A238, 'Annex 2 Designated EHV charges'!$A$11:$A$13)), 0)),"")</f>
        <v/>
      </c>
      <c r="B239" s="96" t="str">
        <f>IF($A239="","",VLOOKUP($A239,'Annex 2 Designated EHV charges'!$A:$O,2,0))</f>
        <v/>
      </c>
      <c r="C239" s="97" t="str">
        <f>IF($A239="","",VLOOKUP($A239,'Annex 2 Designated EHV charges'!$A:$O,3,0))</f>
        <v/>
      </c>
      <c r="D239" s="96" t="str">
        <f>IF($A239="","",VLOOKUP($A239,'Annex 2 Designated EHV charges'!$A:$O,7,0))</f>
        <v/>
      </c>
      <c r="E239" s="101" t="str">
        <f>IFERROR(IF(VLOOKUP($A239,'Annex 2 Designated EHV charges'!$A:$P,9,FALSE)=0,"",VLOOKUP($A239,'Annex 2 Designated EHV charges'!$A:$P,9,FALSE)),"")</f>
        <v/>
      </c>
      <c r="F239" s="102" t="str">
        <f>IFERROR(IF(VLOOKUP($A239,'Annex 2 Designated EHV charges'!$A:$P,10,FALSE)=0,"",VLOOKUP($A239,'Annex 2 Designated EHV charges'!$A:$P,10,FALSE)),"")</f>
        <v/>
      </c>
      <c r="G239" s="103" t="str">
        <f>IFERROR(IF(VLOOKUP($A239,'Annex 2 Designated EHV charges'!$A:$P,11,FALSE)=0,"",VLOOKUP($A239,'Annex 2 Designated EHV charges'!$A:$P,11,FALSE)),"")</f>
        <v/>
      </c>
      <c r="H239" s="103" t="str">
        <f>IFERROR(IF(VLOOKUP($A239,'Annex 2 Designated EHV charges'!$A:$P,12,FALSE)=0,"",VLOOKUP($A239,'Annex 2 Designated EHV charges'!$A:$P,12,FALSE)),"")</f>
        <v/>
      </c>
    </row>
    <row r="240" spans="1:8" x14ac:dyDescent="0.25">
      <c r="A240" s="96" t="str">
        <f t="array" ref="A240">IFERROR(INDEX('Annex 2 Designated EHV charges'!$A$11:$A$13, MATCH(0, IF(ISBLANK('Annex 2 Designated EHV charges'!$A$11:$A$13),1, COUNTIF(A$4:$A239, 'Annex 2 Designated EHV charges'!$A$11:$A$13)), 0)),"")</f>
        <v/>
      </c>
      <c r="B240" s="96" t="str">
        <f>IF($A240="","",VLOOKUP($A240,'Annex 2 Designated EHV charges'!$A:$O,2,0))</f>
        <v/>
      </c>
      <c r="C240" s="97" t="str">
        <f>IF($A240="","",VLOOKUP($A240,'Annex 2 Designated EHV charges'!$A:$O,3,0))</f>
        <v/>
      </c>
      <c r="D240" s="96" t="str">
        <f>IF($A240="","",VLOOKUP($A240,'Annex 2 Designated EHV charges'!$A:$O,7,0))</f>
        <v/>
      </c>
      <c r="E240" s="101" t="str">
        <f>IFERROR(IF(VLOOKUP($A240,'Annex 2 Designated EHV charges'!$A:$P,9,FALSE)=0,"",VLOOKUP($A240,'Annex 2 Designated EHV charges'!$A:$P,9,FALSE)),"")</f>
        <v/>
      </c>
      <c r="F240" s="102" t="str">
        <f>IFERROR(IF(VLOOKUP($A240,'Annex 2 Designated EHV charges'!$A:$P,10,FALSE)=0,"",VLOOKUP($A240,'Annex 2 Designated EHV charges'!$A:$P,10,FALSE)),"")</f>
        <v/>
      </c>
      <c r="G240" s="103" t="str">
        <f>IFERROR(IF(VLOOKUP($A240,'Annex 2 Designated EHV charges'!$A:$P,11,FALSE)=0,"",VLOOKUP($A240,'Annex 2 Designated EHV charges'!$A:$P,11,FALSE)),"")</f>
        <v/>
      </c>
      <c r="H240" s="103" t="str">
        <f>IFERROR(IF(VLOOKUP($A240,'Annex 2 Designated EHV charges'!$A:$P,12,FALSE)=0,"",VLOOKUP($A240,'Annex 2 Designated EHV charges'!$A:$P,12,FALSE)),"")</f>
        <v/>
      </c>
    </row>
    <row r="241" spans="1:8" x14ac:dyDescent="0.25">
      <c r="A241" s="96" t="str">
        <f t="array" ref="A241">IFERROR(INDEX('Annex 2 Designated EHV charges'!$A$11:$A$13, MATCH(0, IF(ISBLANK('Annex 2 Designated EHV charges'!$A$11:$A$13),1, COUNTIF(A$4:$A240, 'Annex 2 Designated EHV charges'!$A$11:$A$13)), 0)),"")</f>
        <v/>
      </c>
      <c r="B241" s="96" t="str">
        <f>IF($A241="","",VLOOKUP($A241,'Annex 2 Designated EHV charges'!$A:$O,2,0))</f>
        <v/>
      </c>
      <c r="C241" s="97" t="str">
        <f>IF($A241="","",VLOOKUP($A241,'Annex 2 Designated EHV charges'!$A:$O,3,0))</f>
        <v/>
      </c>
      <c r="D241" s="96" t="str">
        <f>IF($A241="","",VLOOKUP($A241,'Annex 2 Designated EHV charges'!$A:$O,7,0))</f>
        <v/>
      </c>
      <c r="E241" s="101" t="str">
        <f>IFERROR(IF(VLOOKUP($A241,'Annex 2 Designated EHV charges'!$A:$P,9,FALSE)=0,"",VLOOKUP($A241,'Annex 2 Designated EHV charges'!$A:$P,9,FALSE)),"")</f>
        <v/>
      </c>
      <c r="F241" s="102" t="str">
        <f>IFERROR(IF(VLOOKUP($A241,'Annex 2 Designated EHV charges'!$A:$P,10,FALSE)=0,"",VLOOKUP($A241,'Annex 2 Designated EHV charges'!$A:$P,10,FALSE)),"")</f>
        <v/>
      </c>
      <c r="G241" s="103" t="str">
        <f>IFERROR(IF(VLOOKUP($A241,'Annex 2 Designated EHV charges'!$A:$P,11,FALSE)=0,"",VLOOKUP($A241,'Annex 2 Designated EHV charges'!$A:$P,11,FALSE)),"")</f>
        <v/>
      </c>
      <c r="H241" s="103" t="str">
        <f>IFERROR(IF(VLOOKUP($A241,'Annex 2 Designated EHV charges'!$A:$P,12,FALSE)=0,"",VLOOKUP($A241,'Annex 2 Designated EHV charges'!$A:$P,12,FALSE)),"")</f>
        <v/>
      </c>
    </row>
    <row r="242" spans="1:8" x14ac:dyDescent="0.25">
      <c r="A242" s="96" t="str">
        <f t="array" ref="A242">IFERROR(INDEX('Annex 2 Designated EHV charges'!$A$11:$A$13, MATCH(0, IF(ISBLANK('Annex 2 Designated EHV charges'!$A$11:$A$13),1, COUNTIF(A$4:$A241, 'Annex 2 Designated EHV charges'!$A$11:$A$13)), 0)),"")</f>
        <v/>
      </c>
      <c r="B242" s="96" t="str">
        <f>IF($A242="","",VLOOKUP($A242,'Annex 2 Designated EHV charges'!$A:$O,2,0))</f>
        <v/>
      </c>
      <c r="C242" s="97" t="str">
        <f>IF($A242="","",VLOOKUP($A242,'Annex 2 Designated EHV charges'!$A:$O,3,0))</f>
        <v/>
      </c>
      <c r="D242" s="96" t="str">
        <f>IF($A242="","",VLOOKUP($A242,'Annex 2 Designated EHV charges'!$A:$O,7,0))</f>
        <v/>
      </c>
      <c r="E242" s="101" t="str">
        <f>IFERROR(IF(VLOOKUP($A242,'Annex 2 Designated EHV charges'!$A:$P,9,FALSE)=0,"",VLOOKUP($A242,'Annex 2 Designated EHV charges'!$A:$P,9,FALSE)),"")</f>
        <v/>
      </c>
      <c r="F242" s="102" t="str">
        <f>IFERROR(IF(VLOOKUP($A242,'Annex 2 Designated EHV charges'!$A:$P,10,FALSE)=0,"",VLOOKUP($A242,'Annex 2 Designated EHV charges'!$A:$P,10,FALSE)),"")</f>
        <v/>
      </c>
      <c r="G242" s="103" t="str">
        <f>IFERROR(IF(VLOOKUP($A242,'Annex 2 Designated EHV charges'!$A:$P,11,FALSE)=0,"",VLOOKUP($A242,'Annex 2 Designated EHV charges'!$A:$P,11,FALSE)),"")</f>
        <v/>
      </c>
      <c r="H242" s="103" t="str">
        <f>IFERROR(IF(VLOOKUP($A242,'Annex 2 Designated EHV charges'!$A:$P,12,FALSE)=0,"",VLOOKUP($A242,'Annex 2 Designated EHV charges'!$A:$P,12,FALSE)),"")</f>
        <v/>
      </c>
    </row>
    <row r="243" spans="1:8" x14ac:dyDescent="0.25">
      <c r="A243" s="96" t="str">
        <f t="array" ref="A243">IFERROR(INDEX('Annex 2 Designated EHV charges'!$A$11:$A$13, MATCH(0, IF(ISBLANK('Annex 2 Designated EHV charges'!$A$11:$A$13),1, COUNTIF(A$4:$A242, 'Annex 2 Designated EHV charges'!$A$11:$A$13)), 0)),"")</f>
        <v/>
      </c>
      <c r="B243" s="96" t="str">
        <f>IF($A243="","",VLOOKUP($A243,'Annex 2 Designated EHV charges'!$A:$O,2,0))</f>
        <v/>
      </c>
      <c r="C243" s="97" t="str">
        <f>IF($A243="","",VLOOKUP($A243,'Annex 2 Designated EHV charges'!$A:$O,3,0))</f>
        <v/>
      </c>
      <c r="D243" s="96" t="str">
        <f>IF($A243="","",VLOOKUP($A243,'Annex 2 Designated EHV charges'!$A:$O,7,0))</f>
        <v/>
      </c>
      <c r="E243" s="101" t="str">
        <f>IFERROR(IF(VLOOKUP($A243,'Annex 2 Designated EHV charges'!$A:$P,9,FALSE)=0,"",VLOOKUP($A243,'Annex 2 Designated EHV charges'!$A:$P,9,FALSE)),"")</f>
        <v/>
      </c>
      <c r="F243" s="102" t="str">
        <f>IFERROR(IF(VLOOKUP($A243,'Annex 2 Designated EHV charges'!$A:$P,10,FALSE)=0,"",VLOOKUP($A243,'Annex 2 Designated EHV charges'!$A:$P,10,FALSE)),"")</f>
        <v/>
      </c>
      <c r="G243" s="103" t="str">
        <f>IFERROR(IF(VLOOKUP($A243,'Annex 2 Designated EHV charges'!$A:$P,11,FALSE)=0,"",VLOOKUP($A243,'Annex 2 Designated EHV charges'!$A:$P,11,FALSE)),"")</f>
        <v/>
      </c>
      <c r="H243" s="103" t="str">
        <f>IFERROR(IF(VLOOKUP($A243,'Annex 2 Designated EHV charges'!$A:$P,12,FALSE)=0,"",VLOOKUP($A243,'Annex 2 Designated EHV charges'!$A:$P,12,FALSE)),"")</f>
        <v/>
      </c>
    </row>
    <row r="244" spans="1:8" x14ac:dyDescent="0.25">
      <c r="A244" s="96" t="str">
        <f t="array" ref="A244">IFERROR(INDEX('Annex 2 Designated EHV charges'!$A$11:$A$13, MATCH(0, IF(ISBLANK('Annex 2 Designated EHV charges'!$A$11:$A$13),1, COUNTIF(A$4:$A243, 'Annex 2 Designated EHV charges'!$A$11:$A$13)), 0)),"")</f>
        <v/>
      </c>
      <c r="B244" s="96" t="str">
        <f>IF($A244="","",VLOOKUP($A244,'Annex 2 Designated EHV charges'!$A:$O,2,0))</f>
        <v/>
      </c>
      <c r="C244" s="97" t="str">
        <f>IF($A244="","",VLOOKUP($A244,'Annex 2 Designated EHV charges'!$A:$O,3,0))</f>
        <v/>
      </c>
      <c r="D244" s="96" t="str">
        <f>IF($A244="","",VLOOKUP($A244,'Annex 2 Designated EHV charges'!$A:$O,7,0))</f>
        <v/>
      </c>
      <c r="E244" s="101" t="str">
        <f>IFERROR(IF(VLOOKUP($A244,'Annex 2 Designated EHV charges'!$A:$P,9,FALSE)=0,"",VLOOKUP($A244,'Annex 2 Designated EHV charges'!$A:$P,9,FALSE)),"")</f>
        <v/>
      </c>
      <c r="F244" s="102" t="str">
        <f>IFERROR(IF(VLOOKUP($A244,'Annex 2 Designated EHV charges'!$A:$P,10,FALSE)=0,"",VLOOKUP($A244,'Annex 2 Designated EHV charges'!$A:$P,10,FALSE)),"")</f>
        <v/>
      </c>
      <c r="G244" s="103" t="str">
        <f>IFERROR(IF(VLOOKUP($A244,'Annex 2 Designated EHV charges'!$A:$P,11,FALSE)=0,"",VLOOKUP($A244,'Annex 2 Designated EHV charges'!$A:$P,11,FALSE)),"")</f>
        <v/>
      </c>
      <c r="H244" s="103" t="str">
        <f>IFERROR(IF(VLOOKUP($A244,'Annex 2 Designated EHV charges'!$A:$P,12,FALSE)=0,"",VLOOKUP($A244,'Annex 2 Designated EHV charges'!$A:$P,12,FALSE)),"")</f>
        <v/>
      </c>
    </row>
    <row r="245" spans="1:8" x14ac:dyDescent="0.25">
      <c r="A245" s="96" t="str">
        <f t="array" ref="A245">IFERROR(INDEX('Annex 2 Designated EHV charges'!$A$11:$A$13, MATCH(0, IF(ISBLANK('Annex 2 Designated EHV charges'!$A$11:$A$13),1, COUNTIF(A$4:$A244, 'Annex 2 Designated EHV charges'!$A$11:$A$13)), 0)),"")</f>
        <v/>
      </c>
      <c r="B245" s="96" t="str">
        <f>IF($A245="","",VLOOKUP($A245,'Annex 2 Designated EHV charges'!$A:$O,2,0))</f>
        <v/>
      </c>
      <c r="C245" s="97" t="str">
        <f>IF($A245="","",VLOOKUP($A245,'Annex 2 Designated EHV charges'!$A:$O,3,0))</f>
        <v/>
      </c>
      <c r="D245" s="96" t="str">
        <f>IF($A245="","",VLOOKUP($A245,'Annex 2 Designated EHV charges'!$A:$O,7,0))</f>
        <v/>
      </c>
      <c r="E245" s="101" t="str">
        <f>IFERROR(IF(VLOOKUP($A245,'Annex 2 Designated EHV charges'!$A:$P,9,FALSE)=0,"",VLOOKUP($A245,'Annex 2 Designated EHV charges'!$A:$P,9,FALSE)),"")</f>
        <v/>
      </c>
      <c r="F245" s="102" t="str">
        <f>IFERROR(IF(VLOOKUP($A245,'Annex 2 Designated EHV charges'!$A:$P,10,FALSE)=0,"",VLOOKUP($A245,'Annex 2 Designated EHV charges'!$A:$P,10,FALSE)),"")</f>
        <v/>
      </c>
      <c r="G245" s="103" t="str">
        <f>IFERROR(IF(VLOOKUP($A245,'Annex 2 Designated EHV charges'!$A:$P,11,FALSE)=0,"",VLOOKUP($A245,'Annex 2 Designated EHV charges'!$A:$P,11,FALSE)),"")</f>
        <v/>
      </c>
      <c r="H245" s="103" t="str">
        <f>IFERROR(IF(VLOOKUP($A245,'Annex 2 Designated EHV charges'!$A:$P,12,FALSE)=0,"",VLOOKUP($A245,'Annex 2 Designated EHV charges'!$A:$P,12,FALSE)),"")</f>
        <v/>
      </c>
    </row>
    <row r="246" spans="1:8" x14ac:dyDescent="0.25">
      <c r="A246" s="96" t="str">
        <f t="array" ref="A246">IFERROR(INDEX('Annex 2 Designated EHV charges'!$A$11:$A$13, MATCH(0, IF(ISBLANK('Annex 2 Designated EHV charges'!$A$11:$A$13),1, COUNTIF(A$4:$A245, 'Annex 2 Designated EHV charges'!$A$11:$A$13)), 0)),"")</f>
        <v/>
      </c>
      <c r="B246" s="96" t="str">
        <f>IF($A246="","",VLOOKUP($A246,'Annex 2 Designated EHV charges'!$A:$O,2,0))</f>
        <v/>
      </c>
      <c r="C246" s="97" t="str">
        <f>IF($A246="","",VLOOKUP($A246,'Annex 2 Designated EHV charges'!$A:$O,3,0))</f>
        <v/>
      </c>
      <c r="D246" s="96" t="str">
        <f>IF($A246="","",VLOOKUP($A246,'Annex 2 Designated EHV charges'!$A:$O,7,0))</f>
        <v/>
      </c>
      <c r="E246" s="101" t="str">
        <f>IFERROR(IF(VLOOKUP($A246,'Annex 2 Designated EHV charges'!$A:$P,9,FALSE)=0,"",VLOOKUP($A246,'Annex 2 Designated EHV charges'!$A:$P,9,FALSE)),"")</f>
        <v/>
      </c>
      <c r="F246" s="102" t="str">
        <f>IFERROR(IF(VLOOKUP($A246,'Annex 2 Designated EHV charges'!$A:$P,10,FALSE)=0,"",VLOOKUP($A246,'Annex 2 Designated EHV charges'!$A:$P,10,FALSE)),"")</f>
        <v/>
      </c>
      <c r="G246" s="103" t="str">
        <f>IFERROR(IF(VLOOKUP($A246,'Annex 2 Designated EHV charges'!$A:$P,11,FALSE)=0,"",VLOOKUP($A246,'Annex 2 Designated EHV charges'!$A:$P,11,FALSE)),"")</f>
        <v/>
      </c>
      <c r="H246" s="103" t="str">
        <f>IFERROR(IF(VLOOKUP($A246,'Annex 2 Designated EHV charges'!$A:$P,12,FALSE)=0,"",VLOOKUP($A246,'Annex 2 Designated EHV charges'!$A:$P,12,FALSE)),"")</f>
        <v/>
      </c>
    </row>
    <row r="247" spans="1:8" x14ac:dyDescent="0.25">
      <c r="A247" s="96" t="str">
        <f t="array" ref="A247">IFERROR(INDEX('Annex 2 Designated EHV charges'!$A$11:$A$13, MATCH(0, IF(ISBLANK('Annex 2 Designated EHV charges'!$A$11:$A$13),1, COUNTIF(A$4:$A246, 'Annex 2 Designated EHV charges'!$A$11:$A$13)), 0)),"")</f>
        <v/>
      </c>
      <c r="B247" s="96" t="str">
        <f>IF($A247="","",VLOOKUP($A247,'Annex 2 Designated EHV charges'!$A:$O,2,0))</f>
        <v/>
      </c>
      <c r="C247" s="97" t="str">
        <f>IF($A247="","",VLOOKUP($A247,'Annex 2 Designated EHV charges'!$A:$O,3,0))</f>
        <v/>
      </c>
      <c r="D247" s="96" t="str">
        <f>IF($A247="","",VLOOKUP($A247,'Annex 2 Designated EHV charges'!$A:$O,7,0))</f>
        <v/>
      </c>
      <c r="E247" s="101" t="str">
        <f>IFERROR(IF(VLOOKUP($A247,'Annex 2 Designated EHV charges'!$A:$P,9,FALSE)=0,"",VLOOKUP($A247,'Annex 2 Designated EHV charges'!$A:$P,9,FALSE)),"")</f>
        <v/>
      </c>
      <c r="F247" s="102" t="str">
        <f>IFERROR(IF(VLOOKUP($A247,'Annex 2 Designated EHV charges'!$A:$P,10,FALSE)=0,"",VLOOKUP($A247,'Annex 2 Designated EHV charges'!$A:$P,10,FALSE)),"")</f>
        <v/>
      </c>
      <c r="G247" s="103" t="str">
        <f>IFERROR(IF(VLOOKUP($A247,'Annex 2 Designated EHV charges'!$A:$P,11,FALSE)=0,"",VLOOKUP($A247,'Annex 2 Designated EHV charges'!$A:$P,11,FALSE)),"")</f>
        <v/>
      </c>
      <c r="H247" s="103" t="str">
        <f>IFERROR(IF(VLOOKUP($A247,'Annex 2 Designated EHV charges'!$A:$P,12,FALSE)=0,"",VLOOKUP($A247,'Annex 2 Designated EHV charges'!$A:$P,12,FALSE)),"")</f>
        <v/>
      </c>
    </row>
    <row r="248" spans="1:8" x14ac:dyDescent="0.25">
      <c r="A248" s="96" t="str">
        <f t="array" ref="A248">IFERROR(INDEX('Annex 2 Designated EHV charges'!$A$11:$A$13, MATCH(0, IF(ISBLANK('Annex 2 Designated EHV charges'!$A$11:$A$13),1, COUNTIF(A$4:$A247, 'Annex 2 Designated EHV charges'!$A$11:$A$13)), 0)),"")</f>
        <v/>
      </c>
      <c r="B248" s="96" t="str">
        <f>IF($A248="","",VLOOKUP($A248,'Annex 2 Designated EHV charges'!$A:$O,2,0))</f>
        <v/>
      </c>
      <c r="C248" s="97" t="str">
        <f>IF($A248="","",VLOOKUP($A248,'Annex 2 Designated EHV charges'!$A:$O,3,0))</f>
        <v/>
      </c>
      <c r="D248" s="96" t="str">
        <f>IF($A248="","",VLOOKUP($A248,'Annex 2 Designated EHV charges'!$A:$O,7,0))</f>
        <v/>
      </c>
      <c r="E248" s="101" t="str">
        <f>IFERROR(IF(VLOOKUP($A248,'Annex 2 Designated EHV charges'!$A:$P,9,FALSE)=0,"",VLOOKUP($A248,'Annex 2 Designated EHV charges'!$A:$P,9,FALSE)),"")</f>
        <v/>
      </c>
      <c r="F248" s="102" t="str">
        <f>IFERROR(IF(VLOOKUP($A248,'Annex 2 Designated EHV charges'!$A:$P,10,FALSE)=0,"",VLOOKUP($A248,'Annex 2 Designated EHV charges'!$A:$P,10,FALSE)),"")</f>
        <v/>
      </c>
      <c r="G248" s="103" t="str">
        <f>IFERROR(IF(VLOOKUP($A248,'Annex 2 Designated EHV charges'!$A:$P,11,FALSE)=0,"",VLOOKUP($A248,'Annex 2 Designated EHV charges'!$A:$P,11,FALSE)),"")</f>
        <v/>
      </c>
      <c r="H248" s="103" t="str">
        <f>IFERROR(IF(VLOOKUP($A248,'Annex 2 Designated EHV charges'!$A:$P,12,FALSE)=0,"",VLOOKUP($A248,'Annex 2 Designated EHV charges'!$A:$P,12,FALSE)),"")</f>
        <v/>
      </c>
    </row>
    <row r="249" spans="1:8" x14ac:dyDescent="0.25">
      <c r="A249" s="96" t="str">
        <f t="array" ref="A249">IFERROR(INDEX('Annex 2 Designated EHV charges'!$A$11:$A$13, MATCH(0, IF(ISBLANK('Annex 2 Designated EHV charges'!$A$11:$A$13),1, COUNTIF(A$4:$A248, 'Annex 2 Designated EHV charges'!$A$11:$A$13)), 0)),"")</f>
        <v/>
      </c>
      <c r="B249" s="96" t="str">
        <f>IF($A249="","",VLOOKUP($A249,'Annex 2 Designated EHV charges'!$A:$O,2,0))</f>
        <v/>
      </c>
      <c r="C249" s="97" t="str">
        <f>IF($A249="","",VLOOKUP($A249,'Annex 2 Designated EHV charges'!$A:$O,3,0))</f>
        <v/>
      </c>
      <c r="D249" s="96" t="str">
        <f>IF($A249="","",VLOOKUP($A249,'Annex 2 Designated EHV charges'!$A:$O,7,0))</f>
        <v/>
      </c>
      <c r="E249" s="101" t="str">
        <f>IFERROR(IF(VLOOKUP($A249,'Annex 2 Designated EHV charges'!$A:$P,9,FALSE)=0,"",VLOOKUP($A249,'Annex 2 Designated EHV charges'!$A:$P,9,FALSE)),"")</f>
        <v/>
      </c>
      <c r="F249" s="102" t="str">
        <f>IFERROR(IF(VLOOKUP($A249,'Annex 2 Designated EHV charges'!$A:$P,10,FALSE)=0,"",VLOOKUP($A249,'Annex 2 Designated EHV charges'!$A:$P,10,FALSE)),"")</f>
        <v/>
      </c>
      <c r="G249" s="103" t="str">
        <f>IFERROR(IF(VLOOKUP($A249,'Annex 2 Designated EHV charges'!$A:$P,11,FALSE)=0,"",VLOOKUP($A249,'Annex 2 Designated EHV charges'!$A:$P,11,FALSE)),"")</f>
        <v/>
      </c>
      <c r="H249" s="103" t="str">
        <f>IFERROR(IF(VLOOKUP($A249,'Annex 2 Designated EHV charges'!$A:$P,12,FALSE)=0,"",VLOOKUP($A249,'Annex 2 Designated EHV charges'!$A:$P,12,FALSE)),"")</f>
        <v/>
      </c>
    </row>
    <row r="250" spans="1:8" x14ac:dyDescent="0.25">
      <c r="A250" s="96" t="str">
        <f t="array" ref="A250">IFERROR(INDEX('Annex 2 Designated EHV charges'!$A$11:$A$13, MATCH(0, IF(ISBLANK('Annex 2 Designated EHV charges'!$A$11:$A$13),1, COUNTIF(A$4:$A249, 'Annex 2 Designated EHV charges'!$A$11:$A$13)), 0)),"")</f>
        <v/>
      </c>
      <c r="B250" s="96" t="str">
        <f>IF($A250="","",VLOOKUP($A250,'Annex 2 Designated EHV charges'!$A:$O,2,0))</f>
        <v/>
      </c>
      <c r="C250" s="97" t="str">
        <f>IF($A250="","",VLOOKUP($A250,'Annex 2 Designated EHV charges'!$A:$O,3,0))</f>
        <v/>
      </c>
      <c r="D250" s="96" t="str">
        <f>IF($A250="","",VLOOKUP($A250,'Annex 2 Designated EHV charges'!$A:$O,7,0))</f>
        <v/>
      </c>
      <c r="E250" s="101" t="str">
        <f>IFERROR(IF(VLOOKUP($A250,'Annex 2 Designated EHV charges'!$A:$P,9,FALSE)=0,"",VLOOKUP($A250,'Annex 2 Designated EHV charges'!$A:$P,9,FALSE)),"")</f>
        <v/>
      </c>
      <c r="F250" s="102" t="str">
        <f>IFERROR(IF(VLOOKUP($A250,'Annex 2 Designated EHV charges'!$A:$P,10,FALSE)=0,"",VLOOKUP($A250,'Annex 2 Designated EHV charges'!$A:$P,10,FALSE)),"")</f>
        <v/>
      </c>
      <c r="G250" s="103" t="str">
        <f>IFERROR(IF(VLOOKUP($A250,'Annex 2 Designated EHV charges'!$A:$P,11,FALSE)=0,"",VLOOKUP($A250,'Annex 2 Designated EHV charges'!$A:$P,11,FALSE)),"")</f>
        <v/>
      </c>
      <c r="H250" s="103" t="str">
        <f>IFERROR(IF(VLOOKUP($A250,'Annex 2 Designated EHV charges'!$A:$P,12,FALSE)=0,"",VLOOKUP($A250,'Annex 2 Designated EHV charges'!$A:$P,12,FALSE)),"")</f>
        <v/>
      </c>
    </row>
    <row r="251" spans="1:8" x14ac:dyDescent="0.25">
      <c r="A251" s="96" t="str">
        <f t="array" ref="A251">IFERROR(INDEX('Annex 2 Designated EHV charges'!$A$11:$A$13, MATCH(0, IF(ISBLANK('Annex 2 Designated EHV charges'!$A$11:$A$13),1, COUNTIF(A$4:$A250, 'Annex 2 Designated EHV charges'!$A$11:$A$13)), 0)),"")</f>
        <v/>
      </c>
      <c r="B251" s="96" t="str">
        <f>IF($A251="","",VLOOKUP($A251,'Annex 2 Designated EHV charges'!$A:$O,2,0))</f>
        <v/>
      </c>
      <c r="C251" s="97" t="str">
        <f>IF($A251="","",VLOOKUP($A251,'Annex 2 Designated EHV charges'!$A:$O,3,0))</f>
        <v/>
      </c>
      <c r="D251" s="96" t="str">
        <f>IF($A251="","",VLOOKUP($A251,'Annex 2 Designated EHV charges'!$A:$O,7,0))</f>
        <v/>
      </c>
      <c r="E251" s="101" t="str">
        <f>IFERROR(IF(VLOOKUP($A251,'Annex 2 Designated EHV charges'!$A:$P,9,FALSE)=0,"",VLOOKUP($A251,'Annex 2 Designated EHV charges'!$A:$P,9,FALSE)),"")</f>
        <v/>
      </c>
      <c r="F251" s="102" t="str">
        <f>IFERROR(IF(VLOOKUP($A251,'Annex 2 Designated EHV charges'!$A:$P,10,FALSE)=0,"",VLOOKUP($A251,'Annex 2 Designated EHV charges'!$A:$P,10,FALSE)),"")</f>
        <v/>
      </c>
      <c r="G251" s="103" t="str">
        <f>IFERROR(IF(VLOOKUP($A251,'Annex 2 Designated EHV charges'!$A:$P,11,FALSE)=0,"",VLOOKUP($A251,'Annex 2 Designated EHV charges'!$A:$P,11,FALSE)),"")</f>
        <v/>
      </c>
      <c r="H251" s="103" t="str">
        <f>IFERROR(IF(VLOOKUP($A251,'Annex 2 Designated EHV charges'!$A:$P,12,FALSE)=0,"",VLOOKUP($A251,'Annex 2 Designated EHV charges'!$A:$P,12,FALSE)),"")</f>
        <v/>
      </c>
    </row>
    <row r="252" spans="1:8" x14ac:dyDescent="0.25">
      <c r="A252" s="96" t="str">
        <f t="array" ref="A252">IFERROR(INDEX('Annex 2 Designated EHV charges'!$A$11:$A$13, MATCH(0, IF(ISBLANK('Annex 2 Designated EHV charges'!$A$11:$A$13),1, COUNTIF(A$4:$A251, 'Annex 2 Designated EHV charges'!$A$11:$A$13)), 0)),"")</f>
        <v/>
      </c>
      <c r="B252" s="96" t="str">
        <f>IF($A252="","",VLOOKUP($A252,'Annex 2 Designated EHV charges'!$A:$O,2,0))</f>
        <v/>
      </c>
      <c r="C252" s="97" t="str">
        <f>IF($A252="","",VLOOKUP($A252,'Annex 2 Designated EHV charges'!$A:$O,3,0))</f>
        <v/>
      </c>
      <c r="D252" s="96" t="str">
        <f>IF($A252="","",VLOOKUP($A252,'Annex 2 Designated EHV charges'!$A:$O,7,0))</f>
        <v/>
      </c>
      <c r="E252" s="101" t="str">
        <f>IFERROR(IF(VLOOKUP($A252,'Annex 2 Designated EHV charges'!$A:$P,9,FALSE)=0,"",VLOOKUP($A252,'Annex 2 Designated EHV charges'!$A:$P,9,FALSE)),"")</f>
        <v/>
      </c>
      <c r="F252" s="102" t="str">
        <f>IFERROR(IF(VLOOKUP($A252,'Annex 2 Designated EHV charges'!$A:$P,10,FALSE)=0,"",VLOOKUP($A252,'Annex 2 Designated EHV charges'!$A:$P,10,FALSE)),"")</f>
        <v/>
      </c>
      <c r="G252" s="103" t="str">
        <f>IFERROR(IF(VLOOKUP($A252,'Annex 2 Designated EHV charges'!$A:$P,11,FALSE)=0,"",VLOOKUP($A252,'Annex 2 Designated EHV charges'!$A:$P,11,FALSE)),"")</f>
        <v/>
      </c>
      <c r="H252" s="103" t="str">
        <f>IFERROR(IF(VLOOKUP($A252,'Annex 2 Designated EHV charges'!$A:$P,12,FALSE)=0,"",VLOOKUP($A252,'Annex 2 Designated EHV charges'!$A:$P,12,FALSE)),"")</f>
        <v/>
      </c>
    </row>
    <row r="253" spans="1:8" x14ac:dyDescent="0.25">
      <c r="A253" s="96" t="str">
        <f t="array" ref="A253">IFERROR(INDEX('Annex 2 Designated EHV charges'!$A$11:$A$13, MATCH(0, IF(ISBLANK('Annex 2 Designated EHV charges'!$A$11:$A$13),1, COUNTIF(A$4:$A252, 'Annex 2 Designated EHV charges'!$A$11:$A$13)), 0)),"")</f>
        <v/>
      </c>
      <c r="B253" s="96" t="str">
        <f>IF($A253="","",VLOOKUP($A253,'Annex 2 Designated EHV charges'!$A:$O,2,0))</f>
        <v/>
      </c>
      <c r="C253" s="97" t="str">
        <f>IF($A253="","",VLOOKUP($A253,'Annex 2 Designated EHV charges'!$A:$O,3,0))</f>
        <v/>
      </c>
      <c r="D253" s="96" t="str">
        <f>IF($A253="","",VLOOKUP($A253,'Annex 2 Designated EHV charges'!$A:$O,7,0))</f>
        <v/>
      </c>
      <c r="E253" s="101" t="str">
        <f>IFERROR(IF(VLOOKUP($A253,'Annex 2 Designated EHV charges'!$A:$P,9,FALSE)=0,"",VLOOKUP($A253,'Annex 2 Designated EHV charges'!$A:$P,9,FALSE)),"")</f>
        <v/>
      </c>
      <c r="F253" s="102" t="str">
        <f>IFERROR(IF(VLOOKUP($A253,'Annex 2 Designated EHV charges'!$A:$P,10,FALSE)=0,"",VLOOKUP($A253,'Annex 2 Designated EHV charges'!$A:$P,10,FALSE)),"")</f>
        <v/>
      </c>
      <c r="G253" s="103" t="str">
        <f>IFERROR(IF(VLOOKUP($A253,'Annex 2 Designated EHV charges'!$A:$P,11,FALSE)=0,"",VLOOKUP($A253,'Annex 2 Designated EHV charges'!$A:$P,11,FALSE)),"")</f>
        <v/>
      </c>
      <c r="H253" s="103" t="str">
        <f>IFERROR(IF(VLOOKUP($A253,'Annex 2 Designated EHV charges'!$A:$P,12,FALSE)=0,"",VLOOKUP($A253,'Annex 2 Designated EHV charges'!$A:$P,12,FALSE)),"")</f>
        <v/>
      </c>
    </row>
    <row r="254" spans="1:8" x14ac:dyDescent="0.25">
      <c r="A254" s="96" t="str">
        <f t="array" ref="A254">IFERROR(INDEX('Annex 2 Designated EHV charges'!$A$11:$A$13, MATCH(0, IF(ISBLANK('Annex 2 Designated EHV charges'!$A$11:$A$13),1, COUNTIF(A$4:$A253, 'Annex 2 Designated EHV charges'!$A$11:$A$13)), 0)),"")</f>
        <v/>
      </c>
      <c r="B254" s="96" t="str">
        <f>IF($A254="","",VLOOKUP($A254,'Annex 2 Designated EHV charges'!$A:$O,2,0))</f>
        <v/>
      </c>
      <c r="C254" s="97" t="str">
        <f>IF($A254="","",VLOOKUP($A254,'Annex 2 Designated EHV charges'!$A:$O,3,0))</f>
        <v/>
      </c>
      <c r="D254" s="96" t="str">
        <f>IF($A254="","",VLOOKUP($A254,'Annex 2 Designated EHV charges'!$A:$O,7,0))</f>
        <v/>
      </c>
      <c r="E254" s="101" t="str">
        <f>IFERROR(IF(VLOOKUP($A254,'Annex 2 Designated EHV charges'!$A:$P,9,FALSE)=0,"",VLOOKUP($A254,'Annex 2 Designated EHV charges'!$A:$P,9,FALSE)),"")</f>
        <v/>
      </c>
      <c r="F254" s="102" t="str">
        <f>IFERROR(IF(VLOOKUP($A254,'Annex 2 Designated EHV charges'!$A:$P,10,FALSE)=0,"",VLOOKUP($A254,'Annex 2 Designated EHV charges'!$A:$P,10,FALSE)),"")</f>
        <v/>
      </c>
      <c r="G254" s="103" t="str">
        <f>IFERROR(IF(VLOOKUP($A254,'Annex 2 Designated EHV charges'!$A:$P,11,FALSE)=0,"",VLOOKUP($A254,'Annex 2 Designated EHV charges'!$A:$P,11,FALSE)),"")</f>
        <v/>
      </c>
      <c r="H254" s="103" t="str">
        <f>IFERROR(IF(VLOOKUP($A254,'Annex 2 Designated EHV charges'!$A:$P,12,FALSE)=0,"",VLOOKUP($A254,'Annex 2 Designated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ColWidth="9.109375" defaultRowHeight="13.2" x14ac:dyDescent="0.25"/>
  <cols>
    <col min="1" max="1" width="14.6640625" style="52" customWidth="1"/>
    <col min="2" max="2" width="8.6640625" style="52" customWidth="1"/>
    <col min="3" max="3" width="15.6640625" style="60" bestFit="1" customWidth="1"/>
    <col min="4" max="4" width="50.6640625" style="60" customWidth="1"/>
    <col min="5" max="5" width="14.6640625" style="61" customWidth="1"/>
    <col min="6" max="7" width="14.6640625" style="62" customWidth="1"/>
    <col min="8" max="8" width="14.6640625" style="52" customWidth="1"/>
    <col min="9" max="9" width="15.5546875" style="52" customWidth="1"/>
    <col min="10" max="16384" width="9.109375" style="52"/>
  </cols>
  <sheetData>
    <row r="1" spans="1:15" ht="66.75" customHeight="1" x14ac:dyDescent="0.25">
      <c r="A1" s="237" t="s">
        <v>697</v>
      </c>
      <c r="B1" s="237"/>
      <c r="C1" s="237"/>
      <c r="D1" s="237"/>
      <c r="E1" s="237"/>
      <c r="F1" s="237"/>
      <c r="G1" s="237"/>
      <c r="H1" s="237"/>
    </row>
    <row r="2" spans="1:15" s="53" customFormat="1" ht="25.5" customHeight="1" x14ac:dyDescent="0.25">
      <c r="A2" s="234" t="str">
        <f>Overview!B4&amp; " - Effective from "&amp;Overview!D4&amp;" - "&amp;Overview!E4&amp;" Designated EHV export charges"</f>
        <v>Eclipse Power Distribution Limited - GSP C - Effective from 1 April 2027 - Submitted Designated EHV export charges</v>
      </c>
      <c r="B2" s="235"/>
      <c r="C2" s="235"/>
      <c r="D2" s="235"/>
      <c r="E2" s="235"/>
      <c r="F2" s="235"/>
      <c r="G2" s="235"/>
      <c r="H2" s="236"/>
    </row>
    <row r="3" spans="1:15" s="84" customFormat="1" ht="17.399999999999999" x14ac:dyDescent="0.25">
      <c r="A3" s="88"/>
      <c r="B3" s="88"/>
      <c r="C3" s="88"/>
      <c r="D3" s="89"/>
      <c r="E3" s="90"/>
      <c r="F3" s="90"/>
      <c r="G3" s="91"/>
      <c r="H3" s="91"/>
      <c r="I3" s="83"/>
      <c r="J3" s="83"/>
      <c r="K3" s="83"/>
      <c r="L3" s="83"/>
      <c r="M3" s="83"/>
      <c r="N3" s="83"/>
      <c r="O3" s="83"/>
    </row>
    <row r="4" spans="1:15" ht="60.75" customHeight="1" x14ac:dyDescent="0.25">
      <c r="A4" s="54" t="s">
        <v>47</v>
      </c>
      <c r="B4" s="55" t="s">
        <v>704</v>
      </c>
      <c r="C4" s="54" t="s">
        <v>32</v>
      </c>
      <c r="D4" s="56" t="s">
        <v>26</v>
      </c>
      <c r="E4" s="56" t="str">
        <f>'Annex 2 Designated EHV charges'!M10</f>
        <v>Export
Super Red
unit charge
(p/kWh)</v>
      </c>
      <c r="F4" s="56" t="str">
        <f>'Annex 2 Designated EHV charges'!N10</f>
        <v>Export
fixed charge
(p/day)</v>
      </c>
      <c r="G4" s="56" t="str">
        <f>'Annex 2 Designated EHV charges'!O10</f>
        <v>Export
capacity charge
(p/kVA/day)</v>
      </c>
      <c r="H4" s="56" t="str">
        <f>'Annex 2 Designated EHV charges'!P10</f>
        <v>Export
exceeded capacity charge
(p/kVA/day)</v>
      </c>
    </row>
    <row r="5" spans="1:15" ht="12.75" customHeight="1" x14ac:dyDescent="0.25">
      <c r="A5" s="97" t="str">
        <f t="array" ref="A5">IFERROR(INDEX('Annex 2 Designated EHV charges'!$D$11:$D$13, MATCH(0, IF(ISBLANK('Annex 2 Designated EHV charges'!$D$11:$D$13),1, COUNTIF(A$4:$A4, 'Annex 2 Designated EHV charges'!$D$11:$D$13)), 0)),"")</f>
        <v/>
      </c>
      <c r="B5" s="96" t="str">
        <f>IF($A5="","",VLOOKUP($A5,'Annex 2 Designated EHV charges'!$D:$O,2,0))</f>
        <v/>
      </c>
      <c r="C5" s="97" t="str">
        <f>IF($A5="","",VLOOKUP($A5,'Annex 2 Designated EHV charges'!$D:$O,3,0))</f>
        <v/>
      </c>
      <c r="D5" s="96" t="str">
        <f>IF($A5="","",VLOOKUP($A5,'Annex 2 Designated EHV charges'!$D:$O,4,0))</f>
        <v/>
      </c>
      <c r="E5" s="98" t="str">
        <f>IFERROR(IF(VLOOKUP($A5,'Annex 2 Designated EHV charges'!$D:$P,10,FALSE)=0,"",VLOOKUP($A5,'Annex 2 Designated EHV charges'!$D:$P,10,FALSE)),"")</f>
        <v/>
      </c>
      <c r="F5" s="99" t="str">
        <f>IFERROR(IF(VLOOKUP($A5,'Annex 2 Designated EHV charges'!$D:$P,11,FALSE)=0,"",VLOOKUP($A5,'Annex 2 Designated EHV charges'!$D:$P,11,FALSE)),"")</f>
        <v/>
      </c>
      <c r="G5" s="100" t="str">
        <f>IFERROR(IF(VLOOKUP($A5,'Annex 2 Designated EHV charges'!$D:$P,12,FALSE)=0,"",VLOOKUP($A5,'Annex 2 Designated EHV charges'!$D:$P,12,FALSE)),"")</f>
        <v/>
      </c>
      <c r="H5" s="100" t="str">
        <f>IFERROR(IF(VLOOKUP($A5,'Annex 2 Designated EHV charges'!$D:$P,13,FALSE)=0,"",VLOOKUP($A5,'Annex 2 Designated EHV charges'!$D:$P,13,FALSE)),"")</f>
        <v/>
      </c>
    </row>
    <row r="6" spans="1:15" ht="12.75" customHeight="1" x14ac:dyDescent="0.25">
      <c r="A6" s="97" t="str">
        <f t="array" ref="A6">IFERROR(INDEX('Annex 2 Designated EHV charges'!$D$11:$D$13, MATCH(0, IF(ISBLANK('Annex 2 Designated EHV charges'!$D$11:$D$13),1, COUNTIF(A$4:$A5, 'Annex 2 Designated EHV charges'!$D$11:$D$13)), 0)),"")</f>
        <v/>
      </c>
      <c r="B6" s="96" t="str">
        <f>IF($A6="","",VLOOKUP($A6,'Annex 2 Designated EHV charges'!$D:$O,2,0))</f>
        <v/>
      </c>
      <c r="C6" s="97" t="str">
        <f>IF($A6="","",VLOOKUP($A6,'Annex 2 Designated EHV charges'!$D:$O,3,0))</f>
        <v/>
      </c>
      <c r="D6" s="96" t="str">
        <f>IF($A6="","",VLOOKUP($A6,'Annex 2 Designated EHV charges'!$D:$O,4,0))</f>
        <v/>
      </c>
      <c r="E6" s="98" t="str">
        <f>IFERROR(IF(VLOOKUP($A6,'Annex 2 Designated EHV charges'!$D:$P,10,FALSE)=0,"",VLOOKUP($A6,'Annex 2 Designated EHV charges'!$D:$P,10,FALSE)),"")</f>
        <v/>
      </c>
      <c r="F6" s="99" t="str">
        <f>IFERROR(IF(VLOOKUP($A6,'Annex 2 Designated EHV charges'!$D:$P,11,FALSE)=0,"",VLOOKUP($A6,'Annex 2 Designated EHV charges'!$D:$P,11,FALSE)),"")</f>
        <v/>
      </c>
      <c r="G6" s="100" t="str">
        <f>IFERROR(IF(VLOOKUP($A6,'Annex 2 Designated EHV charges'!$D:$P,12,FALSE)=0,"",VLOOKUP($A6,'Annex 2 Designated EHV charges'!$D:$P,12,FALSE)),"")</f>
        <v/>
      </c>
      <c r="H6" s="100" t="str">
        <f>IFERROR(IF(VLOOKUP($A6,'Annex 2 Designated EHV charges'!$D:$P,13,FALSE)=0,"",VLOOKUP($A6,'Annex 2 Designated EHV charges'!$D:$P,13,FALSE)),"")</f>
        <v/>
      </c>
    </row>
    <row r="7" spans="1:15" ht="12.75" customHeight="1" x14ac:dyDescent="0.25">
      <c r="A7" s="97" t="str">
        <f t="array" ref="A7">IFERROR(INDEX('Annex 2 Designated EHV charges'!$D$11:$D$13, MATCH(0, IF(ISBLANK('Annex 2 Designated EHV charges'!$D$11:$D$13),1, COUNTIF(A$4:$A6, 'Annex 2 Designated EHV charges'!$D$11:$D$13)), 0)),"")</f>
        <v/>
      </c>
      <c r="B7" s="96" t="str">
        <f>IF($A7="","",VLOOKUP($A7,'Annex 2 Designated EHV charges'!$D:$O,2,0))</f>
        <v/>
      </c>
      <c r="C7" s="97" t="str">
        <f>IF($A7="","",VLOOKUP($A7,'Annex 2 Designated EHV charges'!$D:$O,3,0))</f>
        <v/>
      </c>
      <c r="D7" s="96" t="str">
        <f>IF($A7="","",VLOOKUP($A7,'Annex 2 Designated EHV charges'!$D:$O,4,0))</f>
        <v/>
      </c>
      <c r="E7" s="98" t="str">
        <f>IFERROR(IF(VLOOKUP($A7,'Annex 2 Designated EHV charges'!$D:$P,10,FALSE)=0,"",VLOOKUP($A7,'Annex 2 Designated EHV charges'!$D:$P,10,FALSE)),"")</f>
        <v/>
      </c>
      <c r="F7" s="99" t="str">
        <f>IFERROR(IF(VLOOKUP($A7,'Annex 2 Designated EHV charges'!$D:$P,11,FALSE)=0,"",VLOOKUP($A7,'Annex 2 Designated EHV charges'!$D:$P,11,FALSE)),"")</f>
        <v/>
      </c>
      <c r="G7" s="100" t="str">
        <f>IFERROR(IF(VLOOKUP($A7,'Annex 2 Designated EHV charges'!$D:$P,12,FALSE)=0,"",VLOOKUP($A7,'Annex 2 Designated EHV charges'!$D:$P,12,FALSE)),"")</f>
        <v/>
      </c>
      <c r="H7" s="100" t="str">
        <f>IFERROR(IF(VLOOKUP($A7,'Annex 2 Designated EHV charges'!$D:$P,13,FALSE)=0,"",VLOOKUP($A7,'Annex 2 Designated EHV charges'!$D:$P,13,FALSE)),"")</f>
        <v/>
      </c>
    </row>
    <row r="8" spans="1:15" ht="12.75" customHeight="1" x14ac:dyDescent="0.25">
      <c r="A8" s="97" t="str">
        <f t="array" ref="A8">IFERROR(INDEX('Annex 2 Designated EHV charges'!$D$11:$D$13, MATCH(0, IF(ISBLANK('Annex 2 Designated EHV charges'!$D$11:$D$13),1, COUNTIF(A$4:$A7, 'Annex 2 Designated EHV charges'!$D$11:$D$13)), 0)),"")</f>
        <v/>
      </c>
      <c r="B8" s="96" t="str">
        <f>IF($A8="","",VLOOKUP($A8,'Annex 2 Designated EHV charges'!$D:$O,2,0))</f>
        <v/>
      </c>
      <c r="C8" s="97" t="str">
        <f>IF($A8="","",VLOOKUP($A8,'Annex 2 Designated EHV charges'!$D:$O,3,0))</f>
        <v/>
      </c>
      <c r="D8" s="96" t="str">
        <f>IF($A8="","",VLOOKUP($A8,'Annex 2 Designated EHV charges'!$D:$O,4,0))</f>
        <v/>
      </c>
      <c r="E8" s="98" t="str">
        <f>IFERROR(IF(VLOOKUP($A8,'Annex 2 Designated EHV charges'!$D:$P,10,FALSE)=0,"",VLOOKUP($A8,'Annex 2 Designated EHV charges'!$D:$P,10,FALSE)),"")</f>
        <v/>
      </c>
      <c r="F8" s="99" t="str">
        <f>IFERROR(IF(VLOOKUP($A8,'Annex 2 Designated EHV charges'!$D:$P,11,FALSE)=0,"",VLOOKUP($A8,'Annex 2 Designated EHV charges'!$D:$P,11,FALSE)),"")</f>
        <v/>
      </c>
      <c r="G8" s="100" t="str">
        <f>IFERROR(IF(VLOOKUP($A8,'Annex 2 Designated EHV charges'!$D:$P,12,FALSE)=0,"",VLOOKUP($A8,'Annex 2 Designated EHV charges'!$D:$P,12,FALSE)),"")</f>
        <v/>
      </c>
      <c r="H8" s="100" t="str">
        <f>IFERROR(IF(VLOOKUP($A8,'Annex 2 Designated EHV charges'!$D:$P,13,FALSE)=0,"",VLOOKUP($A8,'Annex 2 Designated EHV charges'!$D:$P,13,FALSE)),"")</f>
        <v/>
      </c>
    </row>
    <row r="9" spans="1:15" ht="12.75" customHeight="1" x14ac:dyDescent="0.25">
      <c r="A9" s="97" t="str">
        <f t="array" ref="A9">IFERROR(INDEX('Annex 2 Designated EHV charges'!$D$11:$D$13, MATCH(0, IF(ISBLANK('Annex 2 Designated EHV charges'!$D$11:$D$13),1, COUNTIF(A$4:$A8, 'Annex 2 Designated EHV charges'!$D$11:$D$13)), 0)),"")</f>
        <v/>
      </c>
      <c r="B9" s="96" t="str">
        <f>IF($A9="","",VLOOKUP($A9,'Annex 2 Designated EHV charges'!$D:$O,2,0))</f>
        <v/>
      </c>
      <c r="C9" s="97" t="str">
        <f>IF($A9="","",VLOOKUP($A9,'Annex 2 Designated EHV charges'!$D:$O,3,0))</f>
        <v/>
      </c>
      <c r="D9" s="96" t="str">
        <f>IF($A9="","",VLOOKUP($A9,'Annex 2 Designated EHV charges'!$D:$O,4,0))</f>
        <v/>
      </c>
      <c r="E9" s="98" t="str">
        <f>IFERROR(IF(VLOOKUP($A9,'Annex 2 Designated EHV charges'!$D:$P,10,FALSE)=0,"",VLOOKUP($A9,'Annex 2 Designated EHV charges'!$D:$P,10,FALSE)),"")</f>
        <v/>
      </c>
      <c r="F9" s="99" t="str">
        <f>IFERROR(IF(VLOOKUP($A9,'Annex 2 Designated EHV charges'!$D:$P,11,FALSE)=0,"",VLOOKUP($A9,'Annex 2 Designated EHV charges'!$D:$P,11,FALSE)),"")</f>
        <v/>
      </c>
      <c r="G9" s="100" t="str">
        <f>IFERROR(IF(VLOOKUP($A9,'Annex 2 Designated EHV charges'!$D:$P,12,FALSE)=0,"",VLOOKUP($A9,'Annex 2 Designated EHV charges'!$D:$P,12,FALSE)),"")</f>
        <v/>
      </c>
      <c r="H9" s="100" t="str">
        <f>IFERROR(IF(VLOOKUP($A9,'Annex 2 Designated EHV charges'!$D:$P,13,FALSE)=0,"",VLOOKUP($A9,'Annex 2 Designated EHV charges'!$D:$P,13,FALSE)),"")</f>
        <v/>
      </c>
    </row>
    <row r="10" spans="1:15" ht="12.75" customHeight="1" x14ac:dyDescent="0.25">
      <c r="A10" s="97" t="str">
        <f t="array" ref="A10">IFERROR(INDEX('Annex 2 Designated EHV charges'!$D$11:$D$13, MATCH(0, IF(ISBLANK('Annex 2 Designated EHV charges'!$D$11:$D$13),1, COUNTIF(A$4:$A9, 'Annex 2 Designated EHV charges'!$D$11:$D$13)), 0)),"")</f>
        <v/>
      </c>
      <c r="B10" s="96" t="str">
        <f>IF($A10="","",VLOOKUP($A10,'Annex 2 Designated EHV charges'!$D:$O,2,0))</f>
        <v/>
      </c>
      <c r="C10" s="97" t="str">
        <f>IF($A10="","",VLOOKUP($A10,'Annex 2 Designated EHV charges'!$D:$O,3,0))</f>
        <v/>
      </c>
      <c r="D10" s="96" t="str">
        <f>IF($A10="","",VLOOKUP($A10,'Annex 2 Designated EHV charges'!$D:$O,4,0))</f>
        <v/>
      </c>
      <c r="E10" s="98" t="str">
        <f>IFERROR(IF(VLOOKUP($A10,'Annex 2 Designated EHV charges'!$D:$P,10,FALSE)=0,"",VLOOKUP($A10,'Annex 2 Designated EHV charges'!$D:$P,10,FALSE)),"")</f>
        <v/>
      </c>
      <c r="F10" s="99" t="str">
        <f>IFERROR(IF(VLOOKUP($A10,'Annex 2 Designated EHV charges'!$D:$P,11,FALSE)=0,"",VLOOKUP($A10,'Annex 2 Designated EHV charges'!$D:$P,11,FALSE)),"")</f>
        <v/>
      </c>
      <c r="G10" s="100" t="str">
        <f>IFERROR(IF(VLOOKUP($A10,'Annex 2 Designated EHV charges'!$D:$P,12,FALSE)=0,"",VLOOKUP($A10,'Annex 2 Designated EHV charges'!$D:$P,12,FALSE)),"")</f>
        <v/>
      </c>
      <c r="H10" s="100" t="str">
        <f>IFERROR(IF(VLOOKUP($A10,'Annex 2 Designated EHV charges'!$D:$P,13,FALSE)=0,"",VLOOKUP($A10,'Annex 2 Designated EHV charges'!$D:$P,13,FALSE)),"")</f>
        <v/>
      </c>
    </row>
    <row r="11" spans="1:15" ht="12.75" customHeight="1" x14ac:dyDescent="0.25">
      <c r="A11" s="97" t="str">
        <f t="array" ref="A11">IFERROR(INDEX('Annex 2 Designated EHV charges'!$D$11:$D$13, MATCH(0, IF(ISBLANK('Annex 2 Designated EHV charges'!$D$11:$D$13),1, COUNTIF(A$4:$A10, 'Annex 2 Designated EHV charges'!$D$11:$D$13)), 0)),"")</f>
        <v/>
      </c>
      <c r="B11" s="96" t="str">
        <f>IF($A11="","",VLOOKUP($A11,'Annex 2 Designated EHV charges'!$D:$O,2,0))</f>
        <v/>
      </c>
      <c r="C11" s="97" t="str">
        <f>IF($A11="","",VLOOKUP($A11,'Annex 2 Designated EHV charges'!$D:$O,3,0))</f>
        <v/>
      </c>
      <c r="D11" s="96" t="str">
        <f>IF($A11="","",VLOOKUP($A11,'Annex 2 Designated EHV charges'!$D:$O,4,0))</f>
        <v/>
      </c>
      <c r="E11" s="98" t="str">
        <f>IFERROR(IF(VLOOKUP($A11,'Annex 2 Designated EHV charges'!$D:$P,10,FALSE)=0,"",VLOOKUP($A11,'Annex 2 Designated EHV charges'!$D:$P,10,FALSE)),"")</f>
        <v/>
      </c>
      <c r="F11" s="99" t="str">
        <f>IFERROR(IF(VLOOKUP($A11,'Annex 2 Designated EHV charges'!$D:$P,11,FALSE)=0,"",VLOOKUP($A11,'Annex 2 Designated EHV charges'!$D:$P,11,FALSE)),"")</f>
        <v/>
      </c>
      <c r="G11" s="100" t="str">
        <f>IFERROR(IF(VLOOKUP($A11,'Annex 2 Designated EHV charges'!$D:$P,12,FALSE)=0,"",VLOOKUP($A11,'Annex 2 Designated EHV charges'!$D:$P,12,FALSE)),"")</f>
        <v/>
      </c>
      <c r="H11" s="100" t="str">
        <f>IFERROR(IF(VLOOKUP($A11,'Annex 2 Designated EHV charges'!$D:$P,13,FALSE)=0,"",VLOOKUP($A11,'Annex 2 Designated EHV charges'!$D:$P,13,FALSE)),"")</f>
        <v/>
      </c>
    </row>
    <row r="12" spans="1:15" ht="12.75" customHeight="1" x14ac:dyDescent="0.25">
      <c r="A12" s="97" t="str">
        <f t="array" ref="A12">IFERROR(INDEX('Annex 2 Designated EHV charges'!$D$11:$D$13, MATCH(0, IF(ISBLANK('Annex 2 Designated EHV charges'!$D$11:$D$13),1, COUNTIF(A$4:$A11, 'Annex 2 Designated EHV charges'!$D$11:$D$13)), 0)),"")</f>
        <v/>
      </c>
      <c r="B12" s="96" t="str">
        <f>IF($A12="","",VLOOKUP($A12,'Annex 2 Designated EHV charges'!$D:$O,2,0))</f>
        <v/>
      </c>
      <c r="C12" s="97" t="str">
        <f>IF($A12="","",VLOOKUP($A12,'Annex 2 Designated EHV charges'!$D:$O,3,0))</f>
        <v/>
      </c>
      <c r="D12" s="96" t="str">
        <f>IF($A12="","",VLOOKUP($A12,'Annex 2 Designated EHV charges'!$D:$O,4,0))</f>
        <v/>
      </c>
      <c r="E12" s="98" t="str">
        <f>IFERROR(IF(VLOOKUP($A12,'Annex 2 Designated EHV charges'!$D:$P,10,FALSE)=0,"",VLOOKUP($A12,'Annex 2 Designated EHV charges'!$D:$P,10,FALSE)),"")</f>
        <v/>
      </c>
      <c r="F12" s="99" t="str">
        <f>IFERROR(IF(VLOOKUP($A12,'Annex 2 Designated EHV charges'!$D:$P,11,FALSE)=0,"",VLOOKUP($A12,'Annex 2 Designated EHV charges'!$D:$P,11,FALSE)),"")</f>
        <v/>
      </c>
      <c r="G12" s="100" t="str">
        <f>IFERROR(IF(VLOOKUP($A12,'Annex 2 Designated EHV charges'!$D:$P,12,FALSE)=0,"",VLOOKUP($A12,'Annex 2 Designated EHV charges'!$D:$P,12,FALSE)),"")</f>
        <v/>
      </c>
      <c r="H12" s="100" t="str">
        <f>IFERROR(IF(VLOOKUP($A12,'Annex 2 Designated EHV charges'!$D:$P,13,FALSE)=0,"",VLOOKUP($A12,'Annex 2 Designated EHV charges'!$D:$P,13,FALSE)),"")</f>
        <v/>
      </c>
    </row>
    <row r="13" spans="1:15" ht="12.75" customHeight="1" x14ac:dyDescent="0.25">
      <c r="A13" s="97" t="str">
        <f t="array" ref="A13">IFERROR(INDEX('Annex 2 Designated EHV charges'!$D$11:$D$13, MATCH(0, IF(ISBLANK('Annex 2 Designated EHV charges'!$D$11:$D$13),1, COUNTIF(A$4:$A12, 'Annex 2 Designated EHV charges'!$D$11:$D$13)), 0)),"")</f>
        <v/>
      </c>
      <c r="B13" s="96" t="str">
        <f>IF($A13="","",VLOOKUP($A13,'Annex 2 Designated EHV charges'!$D:$O,2,0))</f>
        <v/>
      </c>
      <c r="C13" s="97" t="str">
        <f>IF($A13="","",VLOOKUP($A13,'Annex 2 Designated EHV charges'!$D:$O,3,0))</f>
        <v/>
      </c>
      <c r="D13" s="96" t="str">
        <f>IF($A13="","",VLOOKUP($A13,'Annex 2 Designated EHV charges'!$D:$O,4,0))</f>
        <v/>
      </c>
      <c r="E13" s="98" t="str">
        <f>IFERROR(IF(VLOOKUP($A13,'Annex 2 Designated EHV charges'!$D:$P,10,FALSE)=0,"",VLOOKUP($A13,'Annex 2 Designated EHV charges'!$D:$P,10,FALSE)),"")</f>
        <v/>
      </c>
      <c r="F13" s="99" t="str">
        <f>IFERROR(IF(VLOOKUP($A13,'Annex 2 Designated EHV charges'!$D:$P,11,FALSE)=0,"",VLOOKUP($A13,'Annex 2 Designated EHV charges'!$D:$P,11,FALSE)),"")</f>
        <v/>
      </c>
      <c r="G13" s="100" t="str">
        <f>IFERROR(IF(VLOOKUP($A13,'Annex 2 Designated EHV charges'!$D:$P,12,FALSE)=0,"",VLOOKUP($A13,'Annex 2 Designated EHV charges'!$D:$P,12,FALSE)),"")</f>
        <v/>
      </c>
      <c r="H13" s="100" t="str">
        <f>IFERROR(IF(VLOOKUP($A13,'Annex 2 Designated EHV charges'!$D:$P,13,FALSE)=0,"",VLOOKUP($A13,'Annex 2 Designated EHV charges'!$D:$P,13,FALSE)),"")</f>
        <v/>
      </c>
    </row>
    <row r="14" spans="1:15" ht="12.75" customHeight="1" x14ac:dyDescent="0.25">
      <c r="A14" s="97" t="str">
        <f t="array" ref="A14">IFERROR(INDEX('Annex 2 Designated EHV charges'!$D$11:$D$13, MATCH(0, IF(ISBLANK('Annex 2 Designated EHV charges'!$D$11:$D$13),1, COUNTIF(A$4:$A13, 'Annex 2 Designated EHV charges'!$D$11:$D$13)), 0)),"")</f>
        <v/>
      </c>
      <c r="B14" s="96" t="str">
        <f>IF($A14="","",VLOOKUP($A14,'Annex 2 Designated EHV charges'!$D:$O,2,0))</f>
        <v/>
      </c>
      <c r="C14" s="97" t="str">
        <f>IF($A14="","",VLOOKUP($A14,'Annex 2 Designated EHV charges'!$D:$O,3,0))</f>
        <v/>
      </c>
      <c r="D14" s="96" t="str">
        <f>IF($A14="","",VLOOKUP($A14,'Annex 2 Designated EHV charges'!$D:$O,4,0))</f>
        <v/>
      </c>
      <c r="E14" s="98" t="str">
        <f>IFERROR(IF(VLOOKUP($A14,'Annex 2 Designated EHV charges'!$D:$P,10,FALSE)=0,"",VLOOKUP($A14,'Annex 2 Designated EHV charges'!$D:$P,10,FALSE)),"")</f>
        <v/>
      </c>
      <c r="F14" s="99" t="str">
        <f>IFERROR(IF(VLOOKUP($A14,'Annex 2 Designated EHV charges'!$D:$P,11,FALSE)=0,"",VLOOKUP($A14,'Annex 2 Designated EHV charges'!$D:$P,11,FALSE)),"")</f>
        <v/>
      </c>
      <c r="G14" s="100" t="str">
        <f>IFERROR(IF(VLOOKUP($A14,'Annex 2 Designated EHV charges'!$D:$P,12,FALSE)=0,"",VLOOKUP($A14,'Annex 2 Designated EHV charges'!$D:$P,12,FALSE)),"")</f>
        <v/>
      </c>
      <c r="H14" s="100" t="str">
        <f>IFERROR(IF(VLOOKUP($A14,'Annex 2 Designated EHV charges'!$D:$P,13,FALSE)=0,"",VLOOKUP($A14,'Annex 2 Designated EHV charges'!$D:$P,13,FALSE)),"")</f>
        <v/>
      </c>
    </row>
    <row r="15" spans="1:15" ht="12.75" customHeight="1" x14ac:dyDescent="0.25">
      <c r="A15" s="97" t="str">
        <f t="array" ref="A15">IFERROR(INDEX('Annex 2 Designated EHV charges'!$D$11:$D$13, MATCH(0, IF(ISBLANK('Annex 2 Designated EHV charges'!$D$11:$D$13),1, COUNTIF(A$4:$A14, 'Annex 2 Designated EHV charges'!$D$11:$D$13)), 0)),"")</f>
        <v/>
      </c>
      <c r="B15" s="96" t="str">
        <f>IF($A15="","",VLOOKUP($A15,'Annex 2 Designated EHV charges'!$D:$O,2,0))</f>
        <v/>
      </c>
      <c r="C15" s="97" t="str">
        <f>IF($A15="","",VLOOKUP($A15,'Annex 2 Designated EHV charges'!$D:$O,3,0))</f>
        <v/>
      </c>
      <c r="D15" s="96" t="str">
        <f>IF($A15="","",VLOOKUP($A15,'Annex 2 Designated EHV charges'!$D:$O,4,0))</f>
        <v/>
      </c>
      <c r="E15" s="98" t="str">
        <f>IFERROR(IF(VLOOKUP($A15,'Annex 2 Designated EHV charges'!$D:$P,10,FALSE)=0,"",VLOOKUP($A15,'Annex 2 Designated EHV charges'!$D:$P,10,FALSE)),"")</f>
        <v/>
      </c>
      <c r="F15" s="99" t="str">
        <f>IFERROR(IF(VLOOKUP($A15,'Annex 2 Designated EHV charges'!$D:$P,11,FALSE)=0,"",VLOOKUP($A15,'Annex 2 Designated EHV charges'!$D:$P,11,FALSE)),"")</f>
        <v/>
      </c>
      <c r="G15" s="100" t="str">
        <f>IFERROR(IF(VLOOKUP($A15,'Annex 2 Designated EHV charges'!$D:$P,12,FALSE)=0,"",VLOOKUP($A15,'Annex 2 Designated EHV charges'!$D:$P,12,FALSE)),"")</f>
        <v/>
      </c>
      <c r="H15" s="100" t="str">
        <f>IFERROR(IF(VLOOKUP($A15,'Annex 2 Designated EHV charges'!$D:$P,13,FALSE)=0,"",VLOOKUP($A15,'Annex 2 Designated EHV charges'!$D:$P,13,FALSE)),"")</f>
        <v/>
      </c>
    </row>
    <row r="16" spans="1:15" ht="12.75" customHeight="1" x14ac:dyDescent="0.25">
      <c r="A16" s="97" t="str">
        <f t="array" ref="A16">IFERROR(INDEX('Annex 2 Designated EHV charges'!$D$11:$D$13, MATCH(0, IF(ISBLANK('Annex 2 Designated EHV charges'!$D$11:$D$13),1, COUNTIF(A$4:$A15, 'Annex 2 Designated EHV charges'!$D$11:$D$13)), 0)),"")</f>
        <v/>
      </c>
      <c r="B16" s="96" t="str">
        <f>IF($A16="","",VLOOKUP($A16,'Annex 2 Designated EHV charges'!$D:$O,2,0))</f>
        <v/>
      </c>
      <c r="C16" s="97" t="str">
        <f>IF($A16="","",VLOOKUP($A16,'Annex 2 Designated EHV charges'!$D:$O,3,0))</f>
        <v/>
      </c>
      <c r="D16" s="96" t="str">
        <f>IF($A16="","",VLOOKUP($A16,'Annex 2 Designated EHV charges'!$D:$O,4,0))</f>
        <v/>
      </c>
      <c r="E16" s="98" t="str">
        <f>IFERROR(IF(VLOOKUP($A16,'Annex 2 Designated EHV charges'!$D:$P,10,FALSE)=0,"",VLOOKUP($A16,'Annex 2 Designated EHV charges'!$D:$P,10,FALSE)),"")</f>
        <v/>
      </c>
      <c r="F16" s="99" t="str">
        <f>IFERROR(IF(VLOOKUP($A16,'Annex 2 Designated EHV charges'!$D:$P,11,FALSE)=0,"",VLOOKUP($A16,'Annex 2 Designated EHV charges'!$D:$P,11,FALSE)),"")</f>
        <v/>
      </c>
      <c r="G16" s="100" t="str">
        <f>IFERROR(IF(VLOOKUP($A16,'Annex 2 Designated EHV charges'!$D:$P,12,FALSE)=0,"",VLOOKUP($A16,'Annex 2 Designated EHV charges'!$D:$P,12,FALSE)),"")</f>
        <v/>
      </c>
      <c r="H16" s="100" t="str">
        <f>IFERROR(IF(VLOOKUP($A16,'Annex 2 Designated EHV charges'!$D:$P,13,FALSE)=0,"",VLOOKUP($A16,'Annex 2 Designated EHV charges'!$D:$P,13,FALSE)),"")</f>
        <v/>
      </c>
    </row>
    <row r="17" spans="1:8" ht="12.75" customHeight="1" x14ac:dyDescent="0.25">
      <c r="A17" s="97" t="str">
        <f t="array" ref="A17">IFERROR(INDEX('Annex 2 Designated EHV charges'!$D$11:$D$13, MATCH(0, IF(ISBLANK('Annex 2 Designated EHV charges'!$D$11:$D$13),1, COUNTIF(A$4:$A16, 'Annex 2 Designated EHV charges'!$D$11:$D$13)), 0)),"")</f>
        <v/>
      </c>
      <c r="B17" s="96" t="str">
        <f>IF($A17="","",VLOOKUP($A17,'Annex 2 Designated EHV charges'!$D:$O,2,0))</f>
        <v/>
      </c>
      <c r="C17" s="97" t="str">
        <f>IF($A17="","",VLOOKUP($A17,'Annex 2 Designated EHV charges'!$D:$O,3,0))</f>
        <v/>
      </c>
      <c r="D17" s="96" t="str">
        <f>IF($A17="","",VLOOKUP($A17,'Annex 2 Designated EHV charges'!$D:$O,4,0))</f>
        <v/>
      </c>
      <c r="E17" s="98" t="str">
        <f>IFERROR(IF(VLOOKUP($A17,'Annex 2 Designated EHV charges'!$D:$P,10,FALSE)=0,"",VLOOKUP($A17,'Annex 2 Designated EHV charges'!$D:$P,10,FALSE)),"")</f>
        <v/>
      </c>
      <c r="F17" s="99" t="str">
        <f>IFERROR(IF(VLOOKUP($A17,'Annex 2 Designated EHV charges'!$D:$P,11,FALSE)=0,"",VLOOKUP($A17,'Annex 2 Designated EHV charges'!$D:$P,11,FALSE)),"")</f>
        <v/>
      </c>
      <c r="G17" s="100" t="str">
        <f>IFERROR(IF(VLOOKUP($A17,'Annex 2 Designated EHV charges'!$D:$P,12,FALSE)=0,"",VLOOKUP($A17,'Annex 2 Designated EHV charges'!$D:$P,12,FALSE)),"")</f>
        <v/>
      </c>
      <c r="H17" s="100" t="str">
        <f>IFERROR(IF(VLOOKUP($A17,'Annex 2 Designated EHV charges'!$D:$P,13,FALSE)=0,"",VLOOKUP($A17,'Annex 2 Designated EHV charges'!$D:$P,13,FALSE)),"")</f>
        <v/>
      </c>
    </row>
    <row r="18" spans="1:8" ht="12.75" customHeight="1" x14ac:dyDescent="0.25">
      <c r="A18" s="97" t="str">
        <f t="array" ref="A18">IFERROR(INDEX('Annex 2 Designated EHV charges'!$D$11:$D$13, MATCH(0, IF(ISBLANK('Annex 2 Designated EHV charges'!$D$11:$D$13),1, COUNTIF(A$4:$A17, 'Annex 2 Designated EHV charges'!$D$11:$D$13)), 0)),"")</f>
        <v/>
      </c>
      <c r="B18" s="96" t="str">
        <f>IF($A18="","",VLOOKUP($A18,'Annex 2 Designated EHV charges'!$D:$O,2,0))</f>
        <v/>
      </c>
      <c r="C18" s="97" t="str">
        <f>IF($A18="","",VLOOKUP($A18,'Annex 2 Designated EHV charges'!$D:$O,3,0))</f>
        <v/>
      </c>
      <c r="D18" s="96" t="str">
        <f>IF($A18="","",VLOOKUP($A18,'Annex 2 Designated EHV charges'!$D:$O,4,0))</f>
        <v/>
      </c>
      <c r="E18" s="98" t="str">
        <f>IFERROR(IF(VLOOKUP($A18,'Annex 2 Designated EHV charges'!$D:$P,10,FALSE)=0,"",VLOOKUP($A18,'Annex 2 Designated EHV charges'!$D:$P,10,FALSE)),"")</f>
        <v/>
      </c>
      <c r="F18" s="99" t="str">
        <f>IFERROR(IF(VLOOKUP($A18,'Annex 2 Designated EHV charges'!$D:$P,11,FALSE)=0,"",VLOOKUP($A18,'Annex 2 Designated EHV charges'!$D:$P,11,FALSE)),"")</f>
        <v/>
      </c>
      <c r="G18" s="100" t="str">
        <f>IFERROR(IF(VLOOKUP($A18,'Annex 2 Designated EHV charges'!$D:$P,12,FALSE)=0,"",VLOOKUP($A18,'Annex 2 Designated EHV charges'!$D:$P,12,FALSE)),"")</f>
        <v/>
      </c>
      <c r="H18" s="100" t="str">
        <f>IFERROR(IF(VLOOKUP($A18,'Annex 2 Designated EHV charges'!$D:$P,13,FALSE)=0,"",VLOOKUP($A18,'Annex 2 Designated EHV charges'!$D:$P,13,FALSE)),"")</f>
        <v/>
      </c>
    </row>
    <row r="19" spans="1:8" ht="12.75" customHeight="1" x14ac:dyDescent="0.25">
      <c r="A19" s="97" t="str">
        <f t="array" ref="A19">IFERROR(INDEX('Annex 2 Designated EHV charges'!$D$11:$D$13, MATCH(0, IF(ISBLANK('Annex 2 Designated EHV charges'!$D$11:$D$13),1, COUNTIF(A$4:$A18, 'Annex 2 Designated EHV charges'!$D$11:$D$13)), 0)),"")</f>
        <v/>
      </c>
      <c r="B19" s="96" t="str">
        <f>IF($A19="","",VLOOKUP($A19,'Annex 2 Designated EHV charges'!$D:$O,2,0))</f>
        <v/>
      </c>
      <c r="C19" s="97" t="str">
        <f>IF($A19="","",VLOOKUP($A19,'Annex 2 Designated EHV charges'!$D:$O,3,0))</f>
        <v/>
      </c>
      <c r="D19" s="96" t="str">
        <f>IF($A19="","",VLOOKUP($A19,'Annex 2 Designated EHV charges'!$D:$O,4,0))</f>
        <v/>
      </c>
      <c r="E19" s="98" t="str">
        <f>IFERROR(IF(VLOOKUP($A19,'Annex 2 Designated EHV charges'!$D:$P,10,FALSE)=0,"",VLOOKUP($A19,'Annex 2 Designated EHV charges'!$D:$P,10,FALSE)),"")</f>
        <v/>
      </c>
      <c r="F19" s="99" t="str">
        <f>IFERROR(IF(VLOOKUP($A19,'Annex 2 Designated EHV charges'!$D:$P,11,FALSE)=0,"",VLOOKUP($A19,'Annex 2 Designated EHV charges'!$D:$P,11,FALSE)),"")</f>
        <v/>
      </c>
      <c r="G19" s="100" t="str">
        <f>IFERROR(IF(VLOOKUP($A19,'Annex 2 Designated EHV charges'!$D:$P,12,FALSE)=0,"",VLOOKUP($A19,'Annex 2 Designated EHV charges'!$D:$P,12,FALSE)),"")</f>
        <v/>
      </c>
      <c r="H19" s="100" t="str">
        <f>IFERROR(IF(VLOOKUP($A19,'Annex 2 Designated EHV charges'!$D:$P,13,FALSE)=0,"",VLOOKUP($A19,'Annex 2 Designated EHV charges'!$D:$P,13,FALSE)),"")</f>
        <v/>
      </c>
    </row>
    <row r="20" spans="1:8" ht="12.75" customHeight="1" x14ac:dyDescent="0.25">
      <c r="A20" s="97" t="str">
        <f t="array" ref="A20">IFERROR(INDEX('Annex 2 Designated EHV charges'!$D$11:$D$13, MATCH(0, IF(ISBLANK('Annex 2 Designated EHV charges'!$D$11:$D$13),1, COUNTIF(A$4:$A19, 'Annex 2 Designated EHV charges'!$D$11:$D$13)), 0)),"")</f>
        <v/>
      </c>
      <c r="B20" s="96" t="str">
        <f>IF($A20="","",VLOOKUP($A20,'Annex 2 Designated EHV charges'!$D:$O,2,0))</f>
        <v/>
      </c>
      <c r="C20" s="97" t="str">
        <f>IF($A20="","",VLOOKUP($A20,'Annex 2 Designated EHV charges'!$D:$O,3,0))</f>
        <v/>
      </c>
      <c r="D20" s="96" t="str">
        <f>IF($A20="","",VLOOKUP($A20,'Annex 2 Designated EHV charges'!$D:$O,4,0))</f>
        <v/>
      </c>
      <c r="E20" s="98" t="str">
        <f>IFERROR(IF(VLOOKUP($A20,'Annex 2 Designated EHV charges'!$D:$P,10,FALSE)=0,"",VLOOKUP($A20,'Annex 2 Designated EHV charges'!$D:$P,10,FALSE)),"")</f>
        <v/>
      </c>
      <c r="F20" s="99" t="str">
        <f>IFERROR(IF(VLOOKUP($A20,'Annex 2 Designated EHV charges'!$D:$P,11,FALSE)=0,"",VLOOKUP($A20,'Annex 2 Designated EHV charges'!$D:$P,11,FALSE)),"")</f>
        <v/>
      </c>
      <c r="G20" s="100" t="str">
        <f>IFERROR(IF(VLOOKUP($A20,'Annex 2 Designated EHV charges'!$D:$P,12,FALSE)=0,"",VLOOKUP($A20,'Annex 2 Designated EHV charges'!$D:$P,12,FALSE)),"")</f>
        <v/>
      </c>
      <c r="H20" s="100" t="str">
        <f>IFERROR(IF(VLOOKUP($A20,'Annex 2 Designated EHV charges'!$D:$P,13,FALSE)=0,"",VLOOKUP($A20,'Annex 2 Designated EHV charges'!$D:$P,13,FALSE)),"")</f>
        <v/>
      </c>
    </row>
    <row r="21" spans="1:8" ht="12.75" customHeight="1" x14ac:dyDescent="0.25">
      <c r="A21" s="97" t="str">
        <f t="array" ref="A21">IFERROR(INDEX('Annex 2 Designated EHV charges'!$D$11:$D$13, MATCH(0, IF(ISBLANK('Annex 2 Designated EHV charges'!$D$11:$D$13),1, COUNTIF(A$4:$A20, 'Annex 2 Designated EHV charges'!$D$11:$D$13)), 0)),"")</f>
        <v/>
      </c>
      <c r="B21" s="96" t="str">
        <f>IF($A21="","",VLOOKUP($A21,'Annex 2 Designated EHV charges'!$D:$O,2,0))</f>
        <v/>
      </c>
      <c r="C21" s="97" t="str">
        <f>IF($A21="","",VLOOKUP($A21,'Annex 2 Designated EHV charges'!$D:$O,3,0))</f>
        <v/>
      </c>
      <c r="D21" s="96" t="str">
        <f>IF($A21="","",VLOOKUP($A21,'Annex 2 Designated EHV charges'!$D:$O,4,0))</f>
        <v/>
      </c>
      <c r="E21" s="98" t="str">
        <f>IFERROR(IF(VLOOKUP($A21,'Annex 2 Designated EHV charges'!$D:$P,10,FALSE)=0,"",VLOOKUP($A21,'Annex 2 Designated EHV charges'!$D:$P,10,FALSE)),"")</f>
        <v/>
      </c>
      <c r="F21" s="99" t="str">
        <f>IFERROR(IF(VLOOKUP($A21,'Annex 2 Designated EHV charges'!$D:$P,11,FALSE)=0,"",VLOOKUP($A21,'Annex 2 Designated EHV charges'!$D:$P,11,FALSE)),"")</f>
        <v/>
      </c>
      <c r="G21" s="100" t="str">
        <f>IFERROR(IF(VLOOKUP($A21,'Annex 2 Designated EHV charges'!$D:$P,12,FALSE)=0,"",VLOOKUP($A21,'Annex 2 Designated EHV charges'!$D:$P,12,FALSE)),"")</f>
        <v/>
      </c>
      <c r="H21" s="100" t="str">
        <f>IFERROR(IF(VLOOKUP($A21,'Annex 2 Designated EHV charges'!$D:$P,13,FALSE)=0,"",VLOOKUP($A21,'Annex 2 Designated EHV charges'!$D:$P,13,FALSE)),"")</f>
        <v/>
      </c>
    </row>
    <row r="22" spans="1:8" ht="12.75" customHeight="1" x14ac:dyDescent="0.25">
      <c r="A22" s="97" t="str">
        <f t="array" ref="A22">IFERROR(INDEX('Annex 2 Designated EHV charges'!$D$11:$D$13, MATCH(0, IF(ISBLANK('Annex 2 Designated EHV charges'!$D$11:$D$13),1, COUNTIF(A$4:$A21, 'Annex 2 Designated EHV charges'!$D$11:$D$13)), 0)),"")</f>
        <v/>
      </c>
      <c r="B22" s="96" t="str">
        <f>IF($A22="","",VLOOKUP($A22,'Annex 2 Designated EHV charges'!$D:$O,2,0))</f>
        <v/>
      </c>
      <c r="C22" s="97" t="str">
        <f>IF($A22="","",VLOOKUP($A22,'Annex 2 Designated EHV charges'!$D:$O,3,0))</f>
        <v/>
      </c>
      <c r="D22" s="96" t="str">
        <f>IF($A22="","",VLOOKUP($A22,'Annex 2 Designated EHV charges'!$D:$O,4,0))</f>
        <v/>
      </c>
      <c r="E22" s="98" t="str">
        <f>IFERROR(IF(VLOOKUP($A22,'Annex 2 Designated EHV charges'!$D:$P,10,FALSE)=0,"",VLOOKUP($A22,'Annex 2 Designated EHV charges'!$D:$P,10,FALSE)),"")</f>
        <v/>
      </c>
      <c r="F22" s="99" t="str">
        <f>IFERROR(IF(VLOOKUP($A22,'Annex 2 Designated EHV charges'!$D:$P,11,FALSE)=0,"",VLOOKUP($A22,'Annex 2 Designated EHV charges'!$D:$P,11,FALSE)),"")</f>
        <v/>
      </c>
      <c r="G22" s="100" t="str">
        <f>IFERROR(IF(VLOOKUP($A22,'Annex 2 Designated EHV charges'!$D:$P,12,FALSE)=0,"",VLOOKUP($A22,'Annex 2 Designated EHV charges'!$D:$P,12,FALSE)),"")</f>
        <v/>
      </c>
      <c r="H22" s="100" t="str">
        <f>IFERROR(IF(VLOOKUP($A22,'Annex 2 Designated EHV charges'!$D:$P,13,FALSE)=0,"",VLOOKUP($A22,'Annex 2 Designated EHV charges'!$D:$P,13,FALSE)),"")</f>
        <v/>
      </c>
    </row>
    <row r="23" spans="1:8" ht="12.75" customHeight="1" x14ac:dyDescent="0.25">
      <c r="A23" s="97" t="str">
        <f t="array" ref="A23">IFERROR(INDEX('Annex 2 Designated EHV charges'!$D$11:$D$13, MATCH(0, IF(ISBLANK('Annex 2 Designated EHV charges'!$D$11:$D$13),1, COUNTIF(A$4:$A22, 'Annex 2 Designated EHV charges'!$D$11:$D$13)), 0)),"")</f>
        <v/>
      </c>
      <c r="B23" s="96" t="str">
        <f>IF($A23="","",VLOOKUP($A23,'Annex 2 Designated EHV charges'!$D:$O,2,0))</f>
        <v/>
      </c>
      <c r="C23" s="97" t="str">
        <f>IF($A23="","",VLOOKUP($A23,'Annex 2 Designated EHV charges'!$D:$O,3,0))</f>
        <v/>
      </c>
      <c r="D23" s="96" t="str">
        <f>IF($A23="","",VLOOKUP($A23,'Annex 2 Designated EHV charges'!$D:$O,4,0))</f>
        <v/>
      </c>
      <c r="E23" s="98" t="str">
        <f>IFERROR(IF(VLOOKUP($A23,'Annex 2 Designated EHV charges'!$D:$P,10,FALSE)=0,"",VLOOKUP($A23,'Annex 2 Designated EHV charges'!$D:$P,10,FALSE)),"")</f>
        <v/>
      </c>
      <c r="F23" s="99" t="str">
        <f>IFERROR(IF(VLOOKUP($A23,'Annex 2 Designated EHV charges'!$D:$P,11,FALSE)=0,"",VLOOKUP($A23,'Annex 2 Designated EHV charges'!$D:$P,11,FALSE)),"")</f>
        <v/>
      </c>
      <c r="G23" s="100" t="str">
        <f>IFERROR(IF(VLOOKUP($A23,'Annex 2 Designated EHV charges'!$D:$P,12,FALSE)=0,"",VLOOKUP($A23,'Annex 2 Designated EHV charges'!$D:$P,12,FALSE)),"")</f>
        <v/>
      </c>
      <c r="H23" s="100" t="str">
        <f>IFERROR(IF(VLOOKUP($A23,'Annex 2 Designated EHV charges'!$D:$P,13,FALSE)=0,"",VLOOKUP($A23,'Annex 2 Designated EHV charges'!$D:$P,13,FALSE)),"")</f>
        <v/>
      </c>
    </row>
    <row r="24" spans="1:8" ht="12.75" customHeight="1" x14ac:dyDescent="0.25">
      <c r="A24" s="97" t="str">
        <f t="array" ref="A24">IFERROR(INDEX('Annex 2 Designated EHV charges'!$D$11:$D$13, MATCH(0, IF(ISBLANK('Annex 2 Designated EHV charges'!$D$11:$D$13),1, COUNTIF(A$4:$A23, 'Annex 2 Designated EHV charges'!$D$11:$D$13)), 0)),"")</f>
        <v/>
      </c>
      <c r="B24" s="96" t="str">
        <f>IF($A24="","",VLOOKUP($A24,'Annex 2 Designated EHV charges'!$D:$O,2,0))</f>
        <v/>
      </c>
      <c r="C24" s="97" t="str">
        <f>IF($A24="","",VLOOKUP($A24,'Annex 2 Designated EHV charges'!$D:$O,3,0))</f>
        <v/>
      </c>
      <c r="D24" s="96" t="str">
        <f>IF($A24="","",VLOOKUP($A24,'Annex 2 Designated EHV charges'!$D:$O,4,0))</f>
        <v/>
      </c>
      <c r="E24" s="98" t="str">
        <f>IFERROR(IF(VLOOKUP($A24,'Annex 2 Designated EHV charges'!$D:$P,10,FALSE)=0,"",VLOOKUP($A24,'Annex 2 Designated EHV charges'!$D:$P,10,FALSE)),"")</f>
        <v/>
      </c>
      <c r="F24" s="99" t="str">
        <f>IFERROR(IF(VLOOKUP($A24,'Annex 2 Designated EHV charges'!$D:$P,11,FALSE)=0,"",VLOOKUP($A24,'Annex 2 Designated EHV charges'!$D:$P,11,FALSE)),"")</f>
        <v/>
      </c>
      <c r="G24" s="100" t="str">
        <f>IFERROR(IF(VLOOKUP($A24,'Annex 2 Designated EHV charges'!$D:$P,12,FALSE)=0,"",VLOOKUP($A24,'Annex 2 Designated EHV charges'!$D:$P,12,FALSE)),"")</f>
        <v/>
      </c>
      <c r="H24" s="100" t="str">
        <f>IFERROR(IF(VLOOKUP($A24,'Annex 2 Designated EHV charges'!$D:$P,13,FALSE)=0,"",VLOOKUP($A24,'Annex 2 Designated EHV charges'!$D:$P,13,FALSE)),"")</f>
        <v/>
      </c>
    </row>
    <row r="25" spans="1:8" ht="12.75" customHeight="1" x14ac:dyDescent="0.25">
      <c r="A25" s="97" t="str">
        <f t="array" ref="A25">IFERROR(INDEX('Annex 2 Designated EHV charges'!$D$11:$D$13, MATCH(0, IF(ISBLANK('Annex 2 Designated EHV charges'!$D$11:$D$13),1, COUNTIF(A$4:$A24, 'Annex 2 Designated EHV charges'!$D$11:$D$13)), 0)),"")</f>
        <v/>
      </c>
      <c r="B25" s="96" t="str">
        <f>IF($A25="","",VLOOKUP($A25,'Annex 2 Designated EHV charges'!$D:$O,2,0))</f>
        <v/>
      </c>
      <c r="C25" s="97" t="str">
        <f>IF($A25="","",VLOOKUP($A25,'Annex 2 Designated EHV charges'!$D:$O,3,0))</f>
        <v/>
      </c>
      <c r="D25" s="96" t="str">
        <f>IF($A25="","",VLOOKUP($A25,'Annex 2 Designated EHV charges'!$D:$O,4,0))</f>
        <v/>
      </c>
      <c r="E25" s="98" t="str">
        <f>IFERROR(IF(VLOOKUP($A25,'Annex 2 Designated EHV charges'!$D:$P,10,FALSE)=0,"",VLOOKUP($A25,'Annex 2 Designated EHV charges'!$D:$P,10,FALSE)),"")</f>
        <v/>
      </c>
      <c r="F25" s="99" t="str">
        <f>IFERROR(IF(VLOOKUP($A25,'Annex 2 Designated EHV charges'!$D:$P,11,FALSE)=0,"",VLOOKUP($A25,'Annex 2 Designated EHV charges'!$D:$P,11,FALSE)),"")</f>
        <v/>
      </c>
      <c r="G25" s="100" t="str">
        <f>IFERROR(IF(VLOOKUP($A25,'Annex 2 Designated EHV charges'!$D:$P,12,FALSE)=0,"",VLOOKUP($A25,'Annex 2 Designated EHV charges'!$D:$P,12,FALSE)),"")</f>
        <v/>
      </c>
      <c r="H25" s="100" t="str">
        <f>IFERROR(IF(VLOOKUP($A25,'Annex 2 Designated EHV charges'!$D:$P,13,FALSE)=0,"",VLOOKUP($A25,'Annex 2 Designated EHV charges'!$D:$P,13,FALSE)),"")</f>
        <v/>
      </c>
    </row>
    <row r="26" spans="1:8" ht="12.75" customHeight="1" x14ac:dyDescent="0.25">
      <c r="A26" s="97" t="str">
        <f t="array" ref="A26">IFERROR(INDEX('Annex 2 Designated EHV charges'!$D$11:$D$13, MATCH(0, IF(ISBLANK('Annex 2 Designated EHV charges'!$D$11:$D$13),1, COUNTIF(A$4:$A25, 'Annex 2 Designated EHV charges'!$D$11:$D$13)), 0)),"")</f>
        <v/>
      </c>
      <c r="B26" s="96" t="str">
        <f>IF($A26="","",VLOOKUP($A26,'Annex 2 Designated EHV charges'!$D:$O,2,0))</f>
        <v/>
      </c>
      <c r="C26" s="97" t="str">
        <f>IF($A26="","",VLOOKUP($A26,'Annex 2 Designated EHV charges'!$D:$O,3,0))</f>
        <v/>
      </c>
      <c r="D26" s="96" t="str">
        <f>IF($A26="","",VLOOKUP($A26,'Annex 2 Designated EHV charges'!$D:$O,4,0))</f>
        <v/>
      </c>
      <c r="E26" s="98" t="str">
        <f>IFERROR(IF(VLOOKUP($A26,'Annex 2 Designated EHV charges'!$D:$P,10,FALSE)=0,"",VLOOKUP($A26,'Annex 2 Designated EHV charges'!$D:$P,10,FALSE)),"")</f>
        <v/>
      </c>
      <c r="F26" s="99" t="str">
        <f>IFERROR(IF(VLOOKUP($A26,'Annex 2 Designated EHV charges'!$D:$P,11,FALSE)=0,"",VLOOKUP($A26,'Annex 2 Designated EHV charges'!$D:$P,11,FALSE)),"")</f>
        <v/>
      </c>
      <c r="G26" s="100" t="str">
        <f>IFERROR(IF(VLOOKUP($A26,'Annex 2 Designated EHV charges'!$D:$P,12,FALSE)=0,"",VLOOKUP($A26,'Annex 2 Designated EHV charges'!$D:$P,12,FALSE)),"")</f>
        <v/>
      </c>
      <c r="H26" s="100" t="str">
        <f>IFERROR(IF(VLOOKUP($A26,'Annex 2 Designated EHV charges'!$D:$P,13,FALSE)=0,"",VLOOKUP($A26,'Annex 2 Designated EHV charges'!$D:$P,13,FALSE)),"")</f>
        <v/>
      </c>
    </row>
    <row r="27" spans="1:8" ht="12.75" customHeight="1" x14ac:dyDescent="0.25">
      <c r="A27" s="97" t="str">
        <f t="array" ref="A27">IFERROR(INDEX('Annex 2 Designated EHV charges'!$D$11:$D$13, MATCH(0, IF(ISBLANK('Annex 2 Designated EHV charges'!$D$11:$D$13),1, COUNTIF(A$4:$A26, 'Annex 2 Designated EHV charges'!$D$11:$D$13)), 0)),"")</f>
        <v/>
      </c>
      <c r="B27" s="96" t="str">
        <f>IF($A27="","",VLOOKUP($A27,'Annex 2 Designated EHV charges'!$D:$O,2,0))</f>
        <v/>
      </c>
      <c r="C27" s="97" t="str">
        <f>IF($A27="","",VLOOKUP($A27,'Annex 2 Designated EHV charges'!$D:$O,3,0))</f>
        <v/>
      </c>
      <c r="D27" s="96" t="str">
        <f>IF($A27="","",VLOOKUP($A27,'Annex 2 Designated EHV charges'!$D:$O,4,0))</f>
        <v/>
      </c>
      <c r="E27" s="98" t="str">
        <f>IFERROR(IF(VLOOKUP($A27,'Annex 2 Designated EHV charges'!$D:$P,10,FALSE)=0,"",VLOOKUP($A27,'Annex 2 Designated EHV charges'!$D:$P,10,FALSE)),"")</f>
        <v/>
      </c>
      <c r="F27" s="99" t="str">
        <f>IFERROR(IF(VLOOKUP($A27,'Annex 2 Designated EHV charges'!$D:$P,11,FALSE)=0,"",VLOOKUP($A27,'Annex 2 Designated EHV charges'!$D:$P,11,FALSE)),"")</f>
        <v/>
      </c>
      <c r="G27" s="100" t="str">
        <f>IFERROR(IF(VLOOKUP($A27,'Annex 2 Designated EHV charges'!$D:$P,12,FALSE)=0,"",VLOOKUP($A27,'Annex 2 Designated EHV charges'!$D:$P,12,FALSE)),"")</f>
        <v/>
      </c>
      <c r="H27" s="100" t="str">
        <f>IFERROR(IF(VLOOKUP($A27,'Annex 2 Designated EHV charges'!$D:$P,13,FALSE)=0,"",VLOOKUP($A27,'Annex 2 Designated EHV charges'!$D:$P,13,FALSE)),"")</f>
        <v/>
      </c>
    </row>
    <row r="28" spans="1:8" ht="12.75" customHeight="1" x14ac:dyDescent="0.25">
      <c r="A28" s="97" t="str">
        <f t="array" ref="A28">IFERROR(INDEX('Annex 2 Designated EHV charges'!$D$11:$D$13, MATCH(0, IF(ISBLANK('Annex 2 Designated EHV charges'!$D$11:$D$13),1, COUNTIF(A$4:$A27, 'Annex 2 Designated EHV charges'!$D$11:$D$13)), 0)),"")</f>
        <v/>
      </c>
      <c r="B28" s="96" t="str">
        <f>IF($A28="","",VLOOKUP($A28,'Annex 2 Designated EHV charges'!$D:$O,2,0))</f>
        <v/>
      </c>
      <c r="C28" s="97" t="str">
        <f>IF($A28="","",VLOOKUP($A28,'Annex 2 Designated EHV charges'!$D:$O,3,0))</f>
        <v/>
      </c>
      <c r="D28" s="96" t="str">
        <f>IF($A28="","",VLOOKUP($A28,'Annex 2 Designated EHV charges'!$D:$O,4,0))</f>
        <v/>
      </c>
      <c r="E28" s="98" t="str">
        <f>IFERROR(IF(VLOOKUP($A28,'Annex 2 Designated EHV charges'!$D:$P,10,FALSE)=0,"",VLOOKUP($A28,'Annex 2 Designated EHV charges'!$D:$P,10,FALSE)),"")</f>
        <v/>
      </c>
      <c r="F28" s="99" t="str">
        <f>IFERROR(IF(VLOOKUP($A28,'Annex 2 Designated EHV charges'!$D:$P,11,FALSE)=0,"",VLOOKUP($A28,'Annex 2 Designated EHV charges'!$D:$P,11,FALSE)),"")</f>
        <v/>
      </c>
      <c r="G28" s="100" t="str">
        <f>IFERROR(IF(VLOOKUP($A28,'Annex 2 Designated EHV charges'!$D:$P,12,FALSE)=0,"",VLOOKUP($A28,'Annex 2 Designated EHV charges'!$D:$P,12,FALSE)),"")</f>
        <v/>
      </c>
      <c r="H28" s="100" t="str">
        <f>IFERROR(IF(VLOOKUP($A28,'Annex 2 Designated EHV charges'!$D:$P,13,FALSE)=0,"",VLOOKUP($A28,'Annex 2 Designated EHV charges'!$D:$P,13,FALSE)),"")</f>
        <v/>
      </c>
    </row>
    <row r="29" spans="1:8" ht="12.75" customHeight="1" x14ac:dyDescent="0.25">
      <c r="A29" s="97" t="str">
        <f t="array" ref="A29">IFERROR(INDEX('Annex 2 Designated EHV charges'!$D$11:$D$13, MATCH(0, IF(ISBLANK('Annex 2 Designated EHV charges'!$D$11:$D$13),1, COUNTIF(A$4:$A28, 'Annex 2 Designated EHV charges'!$D$11:$D$13)), 0)),"")</f>
        <v/>
      </c>
      <c r="B29" s="96" t="str">
        <f>IF($A29="","",VLOOKUP($A29,'Annex 2 Designated EHV charges'!$D:$O,2,0))</f>
        <v/>
      </c>
      <c r="C29" s="97" t="str">
        <f>IF($A29="","",VLOOKUP($A29,'Annex 2 Designated EHV charges'!$D:$O,3,0))</f>
        <v/>
      </c>
      <c r="D29" s="96" t="str">
        <f>IF($A29="","",VLOOKUP($A29,'Annex 2 Designated EHV charges'!$D:$O,4,0))</f>
        <v/>
      </c>
      <c r="E29" s="98" t="str">
        <f>IFERROR(IF(VLOOKUP($A29,'Annex 2 Designated EHV charges'!$D:$P,10,FALSE)=0,"",VLOOKUP($A29,'Annex 2 Designated EHV charges'!$D:$P,10,FALSE)),"")</f>
        <v/>
      </c>
      <c r="F29" s="99" t="str">
        <f>IFERROR(IF(VLOOKUP($A29,'Annex 2 Designated EHV charges'!$D:$P,11,FALSE)=0,"",VLOOKUP($A29,'Annex 2 Designated EHV charges'!$D:$P,11,FALSE)),"")</f>
        <v/>
      </c>
      <c r="G29" s="100" t="str">
        <f>IFERROR(IF(VLOOKUP($A29,'Annex 2 Designated EHV charges'!$D:$P,12,FALSE)=0,"",VLOOKUP($A29,'Annex 2 Designated EHV charges'!$D:$P,12,FALSE)),"")</f>
        <v/>
      </c>
      <c r="H29" s="100" t="str">
        <f>IFERROR(IF(VLOOKUP($A29,'Annex 2 Designated EHV charges'!$D:$P,13,FALSE)=0,"",VLOOKUP($A29,'Annex 2 Designated EHV charges'!$D:$P,13,FALSE)),"")</f>
        <v/>
      </c>
    </row>
    <row r="30" spans="1:8" ht="12.75" customHeight="1" x14ac:dyDescent="0.25">
      <c r="A30" s="97" t="str">
        <f t="array" ref="A30">IFERROR(INDEX('Annex 2 Designated EHV charges'!$D$11:$D$13, MATCH(0, IF(ISBLANK('Annex 2 Designated EHV charges'!$D$11:$D$13),1, COUNTIF(A$4:$A29, 'Annex 2 Designated EHV charges'!$D$11:$D$13)), 0)),"")</f>
        <v/>
      </c>
      <c r="B30" s="96" t="str">
        <f>IF($A30="","",VLOOKUP($A30,'Annex 2 Designated EHV charges'!$D:$O,2,0))</f>
        <v/>
      </c>
      <c r="C30" s="97" t="str">
        <f>IF($A30="","",VLOOKUP($A30,'Annex 2 Designated EHV charges'!$D:$O,3,0))</f>
        <v/>
      </c>
      <c r="D30" s="96" t="str">
        <f>IF($A30="","",VLOOKUP($A30,'Annex 2 Designated EHV charges'!$D:$O,4,0))</f>
        <v/>
      </c>
      <c r="E30" s="98" t="str">
        <f>IFERROR(IF(VLOOKUP($A30,'Annex 2 Designated EHV charges'!$D:$P,10,FALSE)=0,"",VLOOKUP($A30,'Annex 2 Designated EHV charges'!$D:$P,10,FALSE)),"")</f>
        <v/>
      </c>
      <c r="F30" s="99" t="str">
        <f>IFERROR(IF(VLOOKUP($A30,'Annex 2 Designated EHV charges'!$D:$P,11,FALSE)=0,"",VLOOKUP($A30,'Annex 2 Designated EHV charges'!$D:$P,11,FALSE)),"")</f>
        <v/>
      </c>
      <c r="G30" s="100" t="str">
        <f>IFERROR(IF(VLOOKUP($A30,'Annex 2 Designated EHV charges'!$D:$P,12,FALSE)=0,"",VLOOKUP($A30,'Annex 2 Designated EHV charges'!$D:$P,12,FALSE)),"")</f>
        <v/>
      </c>
      <c r="H30" s="100" t="str">
        <f>IFERROR(IF(VLOOKUP($A30,'Annex 2 Designated EHV charges'!$D:$P,13,FALSE)=0,"",VLOOKUP($A30,'Annex 2 Designated EHV charges'!$D:$P,13,FALSE)),"")</f>
        <v/>
      </c>
    </row>
    <row r="31" spans="1:8" ht="12.75" customHeight="1" x14ac:dyDescent="0.25">
      <c r="A31" s="97" t="str">
        <f t="array" ref="A31">IFERROR(INDEX('Annex 2 Designated EHV charges'!$D$11:$D$13, MATCH(0, IF(ISBLANK('Annex 2 Designated EHV charges'!$D$11:$D$13),1, COUNTIF(A$4:$A30, 'Annex 2 Designated EHV charges'!$D$11:$D$13)), 0)),"")</f>
        <v/>
      </c>
      <c r="B31" s="96" t="str">
        <f>IF($A31="","",VLOOKUP($A31,'Annex 2 Designated EHV charges'!$D:$O,2,0))</f>
        <v/>
      </c>
      <c r="C31" s="97" t="str">
        <f>IF($A31="","",VLOOKUP($A31,'Annex 2 Designated EHV charges'!$D:$O,3,0))</f>
        <v/>
      </c>
      <c r="D31" s="96" t="str">
        <f>IF($A31="","",VLOOKUP($A31,'Annex 2 Designated EHV charges'!$D:$O,4,0))</f>
        <v/>
      </c>
      <c r="E31" s="98" t="str">
        <f>IFERROR(IF(VLOOKUP($A31,'Annex 2 Designated EHV charges'!$D:$P,10,FALSE)=0,"",VLOOKUP($A31,'Annex 2 Designated EHV charges'!$D:$P,10,FALSE)),"")</f>
        <v/>
      </c>
      <c r="F31" s="99" t="str">
        <f>IFERROR(IF(VLOOKUP($A31,'Annex 2 Designated EHV charges'!$D:$P,11,FALSE)=0,"",VLOOKUP($A31,'Annex 2 Designated EHV charges'!$D:$P,11,FALSE)),"")</f>
        <v/>
      </c>
      <c r="G31" s="100" t="str">
        <f>IFERROR(IF(VLOOKUP($A31,'Annex 2 Designated EHV charges'!$D:$P,12,FALSE)=0,"",VLOOKUP($A31,'Annex 2 Designated EHV charges'!$D:$P,12,FALSE)),"")</f>
        <v/>
      </c>
      <c r="H31" s="100" t="str">
        <f>IFERROR(IF(VLOOKUP($A31,'Annex 2 Designated EHV charges'!$D:$P,13,FALSE)=0,"",VLOOKUP($A31,'Annex 2 Designated EHV charges'!$D:$P,13,FALSE)),"")</f>
        <v/>
      </c>
    </row>
    <row r="32" spans="1:8" ht="12.75" customHeight="1" x14ac:dyDescent="0.25">
      <c r="A32" s="97" t="str">
        <f t="array" ref="A32">IFERROR(INDEX('Annex 2 Designated EHV charges'!$D$11:$D$13, MATCH(0, IF(ISBLANK('Annex 2 Designated EHV charges'!$D$11:$D$13),1, COUNTIF(A$4:$A31, 'Annex 2 Designated EHV charges'!$D$11:$D$13)), 0)),"")</f>
        <v/>
      </c>
      <c r="B32" s="96" t="str">
        <f>IF($A32="","",VLOOKUP($A32,'Annex 2 Designated EHV charges'!$D:$O,2,0))</f>
        <v/>
      </c>
      <c r="C32" s="97" t="str">
        <f>IF($A32="","",VLOOKUP($A32,'Annex 2 Designated EHV charges'!$D:$O,3,0))</f>
        <v/>
      </c>
      <c r="D32" s="96" t="str">
        <f>IF($A32="","",VLOOKUP($A32,'Annex 2 Designated EHV charges'!$D:$O,4,0))</f>
        <v/>
      </c>
      <c r="E32" s="98" t="str">
        <f>IFERROR(IF(VLOOKUP($A32,'Annex 2 Designated EHV charges'!$D:$P,10,FALSE)=0,"",VLOOKUP($A32,'Annex 2 Designated EHV charges'!$D:$P,10,FALSE)),"")</f>
        <v/>
      </c>
      <c r="F32" s="99" t="str">
        <f>IFERROR(IF(VLOOKUP($A32,'Annex 2 Designated EHV charges'!$D:$P,11,FALSE)=0,"",VLOOKUP($A32,'Annex 2 Designated EHV charges'!$D:$P,11,FALSE)),"")</f>
        <v/>
      </c>
      <c r="G32" s="100" t="str">
        <f>IFERROR(IF(VLOOKUP($A32,'Annex 2 Designated EHV charges'!$D:$P,12,FALSE)=0,"",VLOOKUP($A32,'Annex 2 Designated EHV charges'!$D:$P,12,FALSE)),"")</f>
        <v/>
      </c>
      <c r="H32" s="100" t="str">
        <f>IFERROR(IF(VLOOKUP($A32,'Annex 2 Designated EHV charges'!$D:$P,13,FALSE)=0,"",VLOOKUP($A32,'Annex 2 Designated EHV charges'!$D:$P,13,FALSE)),"")</f>
        <v/>
      </c>
    </row>
    <row r="33" spans="1:8" ht="12.75" customHeight="1" x14ac:dyDescent="0.25">
      <c r="A33" s="97" t="str">
        <f t="array" ref="A33">IFERROR(INDEX('Annex 2 Designated EHV charges'!$D$11:$D$13, MATCH(0, IF(ISBLANK('Annex 2 Designated EHV charges'!$D$11:$D$13),1, COUNTIF(A$4:$A32, 'Annex 2 Designated EHV charges'!$D$11:$D$13)), 0)),"")</f>
        <v/>
      </c>
      <c r="B33" s="96" t="str">
        <f>IF($A33="","",VLOOKUP($A33,'Annex 2 Designated EHV charges'!$D:$O,2,0))</f>
        <v/>
      </c>
      <c r="C33" s="97" t="str">
        <f>IF($A33="","",VLOOKUP($A33,'Annex 2 Designated EHV charges'!$D:$O,3,0))</f>
        <v/>
      </c>
      <c r="D33" s="96" t="str">
        <f>IF($A33="","",VLOOKUP($A33,'Annex 2 Designated EHV charges'!$D:$O,4,0))</f>
        <v/>
      </c>
      <c r="E33" s="98" t="str">
        <f>IFERROR(IF(VLOOKUP($A33,'Annex 2 Designated EHV charges'!$D:$P,10,FALSE)=0,"",VLOOKUP($A33,'Annex 2 Designated EHV charges'!$D:$P,10,FALSE)),"")</f>
        <v/>
      </c>
      <c r="F33" s="99" t="str">
        <f>IFERROR(IF(VLOOKUP($A33,'Annex 2 Designated EHV charges'!$D:$P,11,FALSE)=0,"",VLOOKUP($A33,'Annex 2 Designated EHV charges'!$D:$P,11,FALSE)),"")</f>
        <v/>
      </c>
      <c r="G33" s="100" t="str">
        <f>IFERROR(IF(VLOOKUP($A33,'Annex 2 Designated EHV charges'!$D:$P,12,FALSE)=0,"",VLOOKUP($A33,'Annex 2 Designated EHV charges'!$D:$P,12,FALSE)),"")</f>
        <v/>
      </c>
      <c r="H33" s="100" t="str">
        <f>IFERROR(IF(VLOOKUP($A33,'Annex 2 Designated EHV charges'!$D:$P,13,FALSE)=0,"",VLOOKUP($A33,'Annex 2 Designated EHV charges'!$D:$P,13,FALSE)),"")</f>
        <v/>
      </c>
    </row>
    <row r="34" spans="1:8" ht="12.75" customHeight="1" x14ac:dyDescent="0.25">
      <c r="A34" s="97" t="str">
        <f t="array" ref="A34">IFERROR(INDEX('Annex 2 Designated EHV charges'!$D$11:$D$13, MATCH(0, IF(ISBLANK('Annex 2 Designated EHV charges'!$D$11:$D$13),1, COUNTIF(A$4:$A33, 'Annex 2 Designated EHV charges'!$D$11:$D$13)), 0)),"")</f>
        <v/>
      </c>
      <c r="B34" s="96" t="str">
        <f>IF($A34="","",VLOOKUP($A34,'Annex 2 Designated EHV charges'!$D:$O,2,0))</f>
        <v/>
      </c>
      <c r="C34" s="97" t="str">
        <f>IF($A34="","",VLOOKUP($A34,'Annex 2 Designated EHV charges'!$D:$O,3,0))</f>
        <v/>
      </c>
      <c r="D34" s="96" t="str">
        <f>IF($A34="","",VLOOKUP($A34,'Annex 2 Designated EHV charges'!$D:$O,4,0))</f>
        <v/>
      </c>
      <c r="E34" s="98" t="str">
        <f>IFERROR(IF(VLOOKUP($A34,'Annex 2 Designated EHV charges'!$D:$P,10,FALSE)=0,"",VLOOKUP($A34,'Annex 2 Designated EHV charges'!$D:$P,10,FALSE)),"")</f>
        <v/>
      </c>
      <c r="F34" s="99" t="str">
        <f>IFERROR(IF(VLOOKUP($A34,'Annex 2 Designated EHV charges'!$D:$P,11,FALSE)=0,"",VLOOKUP($A34,'Annex 2 Designated EHV charges'!$D:$P,11,FALSE)),"")</f>
        <v/>
      </c>
      <c r="G34" s="100" t="str">
        <f>IFERROR(IF(VLOOKUP($A34,'Annex 2 Designated EHV charges'!$D:$P,12,FALSE)=0,"",VLOOKUP($A34,'Annex 2 Designated EHV charges'!$D:$P,12,FALSE)),"")</f>
        <v/>
      </c>
      <c r="H34" s="100" t="str">
        <f>IFERROR(IF(VLOOKUP($A34,'Annex 2 Designated EHV charges'!$D:$P,13,FALSE)=0,"",VLOOKUP($A34,'Annex 2 Designated EHV charges'!$D:$P,13,FALSE)),"")</f>
        <v/>
      </c>
    </row>
    <row r="35" spans="1:8" ht="12.75" customHeight="1" x14ac:dyDescent="0.25">
      <c r="A35" s="97" t="str">
        <f t="array" ref="A35">IFERROR(INDEX('Annex 2 Designated EHV charges'!$D$11:$D$13, MATCH(0, IF(ISBLANK('Annex 2 Designated EHV charges'!$D$11:$D$13),1, COUNTIF(A$4:$A34, 'Annex 2 Designated EHV charges'!$D$11:$D$13)), 0)),"")</f>
        <v/>
      </c>
      <c r="B35" s="96" t="str">
        <f>IF($A35="","",VLOOKUP($A35,'Annex 2 Designated EHV charges'!$D:$O,2,0))</f>
        <v/>
      </c>
      <c r="C35" s="97" t="str">
        <f>IF($A35="","",VLOOKUP($A35,'Annex 2 Designated EHV charges'!$D:$O,3,0))</f>
        <v/>
      </c>
      <c r="D35" s="96" t="str">
        <f>IF($A35="","",VLOOKUP($A35,'Annex 2 Designated EHV charges'!$D:$O,4,0))</f>
        <v/>
      </c>
      <c r="E35" s="98" t="str">
        <f>IFERROR(IF(VLOOKUP($A35,'Annex 2 Designated EHV charges'!$D:$P,10,FALSE)=0,"",VLOOKUP($A35,'Annex 2 Designated EHV charges'!$D:$P,10,FALSE)),"")</f>
        <v/>
      </c>
      <c r="F35" s="99" t="str">
        <f>IFERROR(IF(VLOOKUP($A35,'Annex 2 Designated EHV charges'!$D:$P,11,FALSE)=0,"",VLOOKUP($A35,'Annex 2 Designated EHV charges'!$D:$P,11,FALSE)),"")</f>
        <v/>
      </c>
      <c r="G35" s="100" t="str">
        <f>IFERROR(IF(VLOOKUP($A35,'Annex 2 Designated EHV charges'!$D:$P,12,FALSE)=0,"",VLOOKUP($A35,'Annex 2 Designated EHV charges'!$D:$P,12,FALSE)),"")</f>
        <v/>
      </c>
      <c r="H35" s="100" t="str">
        <f>IFERROR(IF(VLOOKUP($A35,'Annex 2 Designated EHV charges'!$D:$P,13,FALSE)=0,"",VLOOKUP($A35,'Annex 2 Designated EHV charges'!$D:$P,13,FALSE)),"")</f>
        <v/>
      </c>
    </row>
    <row r="36" spans="1:8" ht="12.75" customHeight="1" x14ac:dyDescent="0.25">
      <c r="A36" s="97" t="str">
        <f t="array" ref="A36">IFERROR(INDEX('Annex 2 Designated EHV charges'!$D$11:$D$13, MATCH(0, IF(ISBLANK('Annex 2 Designated EHV charges'!$D$11:$D$13),1, COUNTIF(A$4:$A35, 'Annex 2 Designated EHV charges'!$D$11:$D$13)), 0)),"")</f>
        <v/>
      </c>
      <c r="B36" s="96" t="str">
        <f>IF($A36="","",VLOOKUP($A36,'Annex 2 Designated EHV charges'!$D:$O,2,0))</f>
        <v/>
      </c>
      <c r="C36" s="97" t="str">
        <f>IF($A36="","",VLOOKUP($A36,'Annex 2 Designated EHV charges'!$D:$O,3,0))</f>
        <v/>
      </c>
      <c r="D36" s="96" t="str">
        <f>IF($A36="","",VLOOKUP($A36,'Annex 2 Designated EHV charges'!$D:$O,4,0))</f>
        <v/>
      </c>
      <c r="E36" s="98" t="str">
        <f>IFERROR(IF(VLOOKUP($A36,'Annex 2 Designated EHV charges'!$D:$P,10,FALSE)=0,"",VLOOKUP($A36,'Annex 2 Designated EHV charges'!$D:$P,10,FALSE)),"")</f>
        <v/>
      </c>
      <c r="F36" s="99" t="str">
        <f>IFERROR(IF(VLOOKUP($A36,'Annex 2 Designated EHV charges'!$D:$P,11,FALSE)=0,"",VLOOKUP($A36,'Annex 2 Designated EHV charges'!$D:$P,11,FALSE)),"")</f>
        <v/>
      </c>
      <c r="G36" s="100" t="str">
        <f>IFERROR(IF(VLOOKUP($A36,'Annex 2 Designated EHV charges'!$D:$P,12,FALSE)=0,"",VLOOKUP($A36,'Annex 2 Designated EHV charges'!$D:$P,12,FALSE)),"")</f>
        <v/>
      </c>
      <c r="H36" s="100" t="str">
        <f>IFERROR(IF(VLOOKUP($A36,'Annex 2 Designated EHV charges'!$D:$P,13,FALSE)=0,"",VLOOKUP($A36,'Annex 2 Designated EHV charges'!$D:$P,13,FALSE)),"")</f>
        <v/>
      </c>
    </row>
    <row r="37" spans="1:8" ht="12.75" customHeight="1" x14ac:dyDescent="0.25">
      <c r="A37" s="97" t="str">
        <f t="array" ref="A37">IFERROR(INDEX('Annex 2 Designated EHV charges'!$D$11:$D$13, MATCH(0, IF(ISBLANK('Annex 2 Designated EHV charges'!$D$11:$D$13),1, COUNTIF(A$4:$A36, 'Annex 2 Designated EHV charges'!$D$11:$D$13)), 0)),"")</f>
        <v/>
      </c>
      <c r="B37" s="96" t="str">
        <f>IF($A37="","",VLOOKUP($A37,'Annex 2 Designated EHV charges'!$D:$O,2,0))</f>
        <v/>
      </c>
      <c r="C37" s="97" t="str">
        <f>IF($A37="","",VLOOKUP($A37,'Annex 2 Designated EHV charges'!$D:$O,3,0))</f>
        <v/>
      </c>
      <c r="D37" s="96" t="str">
        <f>IF($A37="","",VLOOKUP($A37,'Annex 2 Designated EHV charges'!$D:$O,4,0))</f>
        <v/>
      </c>
      <c r="E37" s="98" t="str">
        <f>IFERROR(IF(VLOOKUP($A37,'Annex 2 Designated EHV charges'!$D:$P,10,FALSE)=0,"",VLOOKUP($A37,'Annex 2 Designated EHV charges'!$D:$P,10,FALSE)),"")</f>
        <v/>
      </c>
      <c r="F37" s="99" t="str">
        <f>IFERROR(IF(VLOOKUP($A37,'Annex 2 Designated EHV charges'!$D:$P,11,FALSE)=0,"",VLOOKUP($A37,'Annex 2 Designated EHV charges'!$D:$P,11,FALSE)),"")</f>
        <v/>
      </c>
      <c r="G37" s="100" t="str">
        <f>IFERROR(IF(VLOOKUP($A37,'Annex 2 Designated EHV charges'!$D:$P,12,FALSE)=0,"",VLOOKUP($A37,'Annex 2 Designated EHV charges'!$D:$P,12,FALSE)),"")</f>
        <v/>
      </c>
      <c r="H37" s="100" t="str">
        <f>IFERROR(IF(VLOOKUP($A37,'Annex 2 Designated EHV charges'!$D:$P,13,FALSE)=0,"",VLOOKUP($A37,'Annex 2 Designated EHV charges'!$D:$P,13,FALSE)),"")</f>
        <v/>
      </c>
    </row>
    <row r="38" spans="1:8" ht="12.75" customHeight="1" x14ac:dyDescent="0.25">
      <c r="A38" s="97" t="str">
        <f t="array" ref="A38">IFERROR(INDEX('Annex 2 Designated EHV charges'!$D$11:$D$13, MATCH(0, IF(ISBLANK('Annex 2 Designated EHV charges'!$D$11:$D$13),1, COUNTIF(A$4:$A37, 'Annex 2 Designated EHV charges'!$D$11:$D$13)), 0)),"")</f>
        <v/>
      </c>
      <c r="B38" s="96" t="str">
        <f>IF($A38="","",VLOOKUP($A38,'Annex 2 Designated EHV charges'!$D:$O,2,0))</f>
        <v/>
      </c>
      <c r="C38" s="97" t="str">
        <f>IF($A38="","",VLOOKUP($A38,'Annex 2 Designated EHV charges'!$D:$O,3,0))</f>
        <v/>
      </c>
      <c r="D38" s="96" t="str">
        <f>IF($A38="","",VLOOKUP($A38,'Annex 2 Designated EHV charges'!$D:$O,4,0))</f>
        <v/>
      </c>
      <c r="E38" s="98" t="str">
        <f>IFERROR(IF(VLOOKUP($A38,'Annex 2 Designated EHV charges'!$D:$P,10,FALSE)=0,"",VLOOKUP($A38,'Annex 2 Designated EHV charges'!$D:$P,10,FALSE)),"")</f>
        <v/>
      </c>
      <c r="F38" s="99" t="str">
        <f>IFERROR(IF(VLOOKUP($A38,'Annex 2 Designated EHV charges'!$D:$P,11,FALSE)=0,"",VLOOKUP($A38,'Annex 2 Designated EHV charges'!$D:$P,11,FALSE)),"")</f>
        <v/>
      </c>
      <c r="G38" s="100" t="str">
        <f>IFERROR(IF(VLOOKUP($A38,'Annex 2 Designated EHV charges'!$D:$P,12,FALSE)=0,"",VLOOKUP($A38,'Annex 2 Designated EHV charges'!$D:$P,12,FALSE)),"")</f>
        <v/>
      </c>
      <c r="H38" s="100" t="str">
        <f>IFERROR(IF(VLOOKUP($A38,'Annex 2 Designated EHV charges'!$D:$P,13,FALSE)=0,"",VLOOKUP($A38,'Annex 2 Designated EHV charges'!$D:$P,13,FALSE)),"")</f>
        <v/>
      </c>
    </row>
    <row r="39" spans="1:8" ht="12.75" customHeight="1" x14ac:dyDescent="0.25">
      <c r="A39" s="97" t="str">
        <f t="array" ref="A39">IFERROR(INDEX('Annex 2 Designated EHV charges'!$D$11:$D$13, MATCH(0, IF(ISBLANK('Annex 2 Designated EHV charges'!$D$11:$D$13),1, COUNTIF(A$4:$A38, 'Annex 2 Designated EHV charges'!$D$11:$D$13)), 0)),"")</f>
        <v/>
      </c>
      <c r="B39" s="96" t="str">
        <f>IF($A39="","",VLOOKUP($A39,'Annex 2 Designated EHV charges'!$D:$O,2,0))</f>
        <v/>
      </c>
      <c r="C39" s="97" t="str">
        <f>IF($A39="","",VLOOKUP($A39,'Annex 2 Designated EHV charges'!$D:$O,3,0))</f>
        <v/>
      </c>
      <c r="D39" s="96" t="str">
        <f>IF($A39="","",VLOOKUP($A39,'Annex 2 Designated EHV charges'!$D:$O,4,0))</f>
        <v/>
      </c>
      <c r="E39" s="98" t="str">
        <f>IFERROR(IF(VLOOKUP($A39,'Annex 2 Designated EHV charges'!$D:$P,10,FALSE)=0,"",VLOOKUP($A39,'Annex 2 Designated EHV charges'!$D:$P,10,FALSE)),"")</f>
        <v/>
      </c>
      <c r="F39" s="99" t="str">
        <f>IFERROR(IF(VLOOKUP($A39,'Annex 2 Designated EHV charges'!$D:$P,11,FALSE)=0,"",VLOOKUP($A39,'Annex 2 Designated EHV charges'!$D:$P,11,FALSE)),"")</f>
        <v/>
      </c>
      <c r="G39" s="100" t="str">
        <f>IFERROR(IF(VLOOKUP($A39,'Annex 2 Designated EHV charges'!$D:$P,12,FALSE)=0,"",VLOOKUP($A39,'Annex 2 Designated EHV charges'!$D:$P,12,FALSE)),"")</f>
        <v/>
      </c>
      <c r="H39" s="100" t="str">
        <f>IFERROR(IF(VLOOKUP($A39,'Annex 2 Designated EHV charges'!$D:$P,13,FALSE)=0,"",VLOOKUP($A39,'Annex 2 Designated EHV charges'!$D:$P,13,FALSE)),"")</f>
        <v/>
      </c>
    </row>
    <row r="40" spans="1:8" ht="12.75" customHeight="1" x14ac:dyDescent="0.25">
      <c r="A40" s="97" t="str">
        <f t="array" ref="A40">IFERROR(INDEX('Annex 2 Designated EHV charges'!$D$11:$D$13, MATCH(0, IF(ISBLANK('Annex 2 Designated EHV charges'!$D$11:$D$13),1, COUNTIF(A$4:$A39, 'Annex 2 Designated EHV charges'!$D$11:$D$13)), 0)),"")</f>
        <v/>
      </c>
      <c r="B40" s="96" t="str">
        <f>IF($A40="","",VLOOKUP($A40,'Annex 2 Designated EHV charges'!$D:$O,2,0))</f>
        <v/>
      </c>
      <c r="C40" s="97" t="str">
        <f>IF($A40="","",VLOOKUP($A40,'Annex 2 Designated EHV charges'!$D:$O,3,0))</f>
        <v/>
      </c>
      <c r="D40" s="96" t="str">
        <f>IF($A40="","",VLOOKUP($A40,'Annex 2 Designated EHV charges'!$D:$O,4,0))</f>
        <v/>
      </c>
      <c r="E40" s="98" t="str">
        <f>IFERROR(IF(VLOOKUP($A40,'Annex 2 Designated EHV charges'!$D:$P,10,FALSE)=0,"",VLOOKUP($A40,'Annex 2 Designated EHV charges'!$D:$P,10,FALSE)),"")</f>
        <v/>
      </c>
      <c r="F40" s="99" t="str">
        <f>IFERROR(IF(VLOOKUP($A40,'Annex 2 Designated EHV charges'!$D:$P,11,FALSE)=0,"",VLOOKUP($A40,'Annex 2 Designated EHV charges'!$D:$P,11,FALSE)),"")</f>
        <v/>
      </c>
      <c r="G40" s="100" t="str">
        <f>IFERROR(IF(VLOOKUP($A40,'Annex 2 Designated EHV charges'!$D:$P,12,FALSE)=0,"",VLOOKUP($A40,'Annex 2 Designated EHV charges'!$D:$P,12,FALSE)),"")</f>
        <v/>
      </c>
      <c r="H40" s="100" t="str">
        <f>IFERROR(IF(VLOOKUP($A40,'Annex 2 Designated EHV charges'!$D:$P,13,FALSE)=0,"",VLOOKUP($A40,'Annex 2 Designated EHV charges'!$D:$P,13,FALSE)),"")</f>
        <v/>
      </c>
    </row>
    <row r="41" spans="1:8" ht="12.75" customHeight="1" x14ac:dyDescent="0.25">
      <c r="A41" s="97" t="str">
        <f t="array" ref="A41">IFERROR(INDEX('Annex 2 Designated EHV charges'!$D$11:$D$13, MATCH(0, IF(ISBLANK('Annex 2 Designated EHV charges'!$D$11:$D$13),1, COUNTIF(A$4:$A40, 'Annex 2 Designated EHV charges'!$D$11:$D$13)), 0)),"")</f>
        <v/>
      </c>
      <c r="B41" s="96" t="str">
        <f>IF($A41="","",VLOOKUP($A41,'Annex 2 Designated EHV charges'!$D:$O,2,0))</f>
        <v/>
      </c>
      <c r="C41" s="97" t="str">
        <f>IF($A41="","",VLOOKUP($A41,'Annex 2 Designated EHV charges'!$D:$O,3,0))</f>
        <v/>
      </c>
      <c r="D41" s="96" t="str">
        <f>IF($A41="","",VLOOKUP($A41,'Annex 2 Designated EHV charges'!$D:$O,4,0))</f>
        <v/>
      </c>
      <c r="E41" s="98" t="str">
        <f>IFERROR(IF(VLOOKUP($A41,'Annex 2 Designated EHV charges'!$D:$P,10,FALSE)=0,"",VLOOKUP($A41,'Annex 2 Designated EHV charges'!$D:$P,10,FALSE)),"")</f>
        <v/>
      </c>
      <c r="F41" s="99" t="str">
        <f>IFERROR(IF(VLOOKUP($A41,'Annex 2 Designated EHV charges'!$D:$P,11,FALSE)=0,"",VLOOKUP($A41,'Annex 2 Designated EHV charges'!$D:$P,11,FALSE)),"")</f>
        <v/>
      </c>
      <c r="G41" s="100" t="str">
        <f>IFERROR(IF(VLOOKUP($A41,'Annex 2 Designated EHV charges'!$D:$P,12,FALSE)=0,"",VLOOKUP($A41,'Annex 2 Designated EHV charges'!$D:$P,12,FALSE)),"")</f>
        <v/>
      </c>
      <c r="H41" s="100" t="str">
        <f>IFERROR(IF(VLOOKUP($A41,'Annex 2 Designated EHV charges'!$D:$P,13,FALSE)=0,"",VLOOKUP($A41,'Annex 2 Designated EHV charges'!$D:$P,13,FALSE)),"")</f>
        <v/>
      </c>
    </row>
    <row r="42" spans="1:8" ht="12.75" customHeight="1" x14ac:dyDescent="0.25">
      <c r="A42" s="97" t="str">
        <f t="array" ref="A42">IFERROR(INDEX('Annex 2 Designated EHV charges'!$D$11:$D$13, MATCH(0, IF(ISBLANK('Annex 2 Designated EHV charges'!$D$11:$D$13),1, COUNTIF(A$4:$A41, 'Annex 2 Designated EHV charges'!$D$11:$D$13)), 0)),"")</f>
        <v/>
      </c>
      <c r="B42" s="96" t="str">
        <f>IF($A42="","",VLOOKUP($A42,'Annex 2 Designated EHV charges'!$D:$O,2,0))</f>
        <v/>
      </c>
      <c r="C42" s="97" t="str">
        <f>IF($A42="","",VLOOKUP($A42,'Annex 2 Designated EHV charges'!$D:$O,3,0))</f>
        <v/>
      </c>
      <c r="D42" s="96" t="str">
        <f>IF($A42="","",VLOOKUP($A42,'Annex 2 Designated EHV charges'!$D:$O,4,0))</f>
        <v/>
      </c>
      <c r="E42" s="98" t="str">
        <f>IFERROR(IF(VLOOKUP($A42,'Annex 2 Designated EHV charges'!$D:$P,10,FALSE)=0,"",VLOOKUP($A42,'Annex 2 Designated EHV charges'!$D:$P,10,FALSE)),"")</f>
        <v/>
      </c>
      <c r="F42" s="99" t="str">
        <f>IFERROR(IF(VLOOKUP($A42,'Annex 2 Designated EHV charges'!$D:$P,11,FALSE)=0,"",VLOOKUP($A42,'Annex 2 Designated EHV charges'!$D:$P,11,FALSE)),"")</f>
        <v/>
      </c>
      <c r="G42" s="100" t="str">
        <f>IFERROR(IF(VLOOKUP($A42,'Annex 2 Designated EHV charges'!$D:$P,12,FALSE)=0,"",VLOOKUP($A42,'Annex 2 Designated EHV charges'!$D:$P,12,FALSE)),"")</f>
        <v/>
      </c>
      <c r="H42" s="100" t="str">
        <f>IFERROR(IF(VLOOKUP($A42,'Annex 2 Designated EHV charges'!$D:$P,13,FALSE)=0,"",VLOOKUP($A42,'Annex 2 Designated EHV charges'!$D:$P,13,FALSE)),"")</f>
        <v/>
      </c>
    </row>
    <row r="43" spans="1:8" ht="12.75" customHeight="1" x14ac:dyDescent="0.25">
      <c r="A43" s="97" t="str">
        <f t="array" ref="A43">IFERROR(INDEX('Annex 2 Designated EHV charges'!$D$11:$D$13, MATCH(0, IF(ISBLANK('Annex 2 Designated EHV charges'!$D$11:$D$13),1, COUNTIF(A$4:$A42, 'Annex 2 Designated EHV charges'!$D$11:$D$13)), 0)),"")</f>
        <v/>
      </c>
      <c r="B43" s="96" t="str">
        <f>IF($A43="","",VLOOKUP($A43,'Annex 2 Designated EHV charges'!$D:$O,2,0))</f>
        <v/>
      </c>
      <c r="C43" s="97" t="str">
        <f>IF($A43="","",VLOOKUP($A43,'Annex 2 Designated EHV charges'!$D:$O,3,0))</f>
        <v/>
      </c>
      <c r="D43" s="96" t="str">
        <f>IF($A43="","",VLOOKUP($A43,'Annex 2 Designated EHV charges'!$D:$O,4,0))</f>
        <v/>
      </c>
      <c r="E43" s="98" t="str">
        <f>IFERROR(IF(VLOOKUP($A43,'Annex 2 Designated EHV charges'!$D:$P,10,FALSE)=0,"",VLOOKUP($A43,'Annex 2 Designated EHV charges'!$D:$P,10,FALSE)),"")</f>
        <v/>
      </c>
      <c r="F43" s="99" t="str">
        <f>IFERROR(IF(VLOOKUP($A43,'Annex 2 Designated EHV charges'!$D:$P,11,FALSE)=0,"",VLOOKUP($A43,'Annex 2 Designated EHV charges'!$D:$P,11,FALSE)),"")</f>
        <v/>
      </c>
      <c r="G43" s="100" t="str">
        <f>IFERROR(IF(VLOOKUP($A43,'Annex 2 Designated EHV charges'!$D:$P,12,FALSE)=0,"",VLOOKUP($A43,'Annex 2 Designated EHV charges'!$D:$P,12,FALSE)),"")</f>
        <v/>
      </c>
      <c r="H43" s="100" t="str">
        <f>IFERROR(IF(VLOOKUP($A43,'Annex 2 Designated EHV charges'!$D:$P,13,FALSE)=0,"",VLOOKUP($A43,'Annex 2 Designated EHV charges'!$D:$P,13,FALSE)),"")</f>
        <v/>
      </c>
    </row>
    <row r="44" spans="1:8" ht="12.75" customHeight="1" x14ac:dyDescent="0.25">
      <c r="A44" s="97" t="str">
        <f t="array" ref="A44">IFERROR(INDEX('Annex 2 Designated EHV charges'!$D$11:$D$13, MATCH(0, IF(ISBLANK('Annex 2 Designated EHV charges'!$D$11:$D$13),1, COUNTIF(A$4:$A43, 'Annex 2 Designated EHV charges'!$D$11:$D$13)), 0)),"")</f>
        <v/>
      </c>
      <c r="B44" s="96" t="str">
        <f>IF($A44="","",VLOOKUP($A44,'Annex 2 Designated EHV charges'!$D:$O,2,0))</f>
        <v/>
      </c>
      <c r="C44" s="97" t="str">
        <f>IF($A44="","",VLOOKUP($A44,'Annex 2 Designated EHV charges'!$D:$O,3,0))</f>
        <v/>
      </c>
      <c r="D44" s="96" t="str">
        <f>IF($A44="","",VLOOKUP($A44,'Annex 2 Designated EHV charges'!$D:$O,4,0))</f>
        <v/>
      </c>
      <c r="E44" s="98" t="str">
        <f>IFERROR(IF(VLOOKUP($A44,'Annex 2 Designated EHV charges'!$D:$P,10,FALSE)=0,"",VLOOKUP($A44,'Annex 2 Designated EHV charges'!$D:$P,10,FALSE)),"")</f>
        <v/>
      </c>
      <c r="F44" s="99" t="str">
        <f>IFERROR(IF(VLOOKUP($A44,'Annex 2 Designated EHV charges'!$D:$P,11,FALSE)=0,"",VLOOKUP($A44,'Annex 2 Designated EHV charges'!$D:$P,11,FALSE)),"")</f>
        <v/>
      </c>
      <c r="G44" s="100" t="str">
        <f>IFERROR(IF(VLOOKUP($A44,'Annex 2 Designated EHV charges'!$D:$P,12,FALSE)=0,"",VLOOKUP($A44,'Annex 2 Designated EHV charges'!$D:$P,12,FALSE)),"")</f>
        <v/>
      </c>
      <c r="H44" s="100" t="str">
        <f>IFERROR(IF(VLOOKUP($A44,'Annex 2 Designated EHV charges'!$D:$P,13,FALSE)=0,"",VLOOKUP($A44,'Annex 2 Designated EHV charges'!$D:$P,13,FALSE)),"")</f>
        <v/>
      </c>
    </row>
    <row r="45" spans="1:8" ht="12.75" customHeight="1" x14ac:dyDescent="0.25">
      <c r="A45" s="97" t="str">
        <f t="array" ref="A45">IFERROR(INDEX('Annex 2 Designated EHV charges'!$D$11:$D$13, MATCH(0, IF(ISBLANK('Annex 2 Designated EHV charges'!$D$11:$D$13),1, COUNTIF(A$4:$A44, 'Annex 2 Designated EHV charges'!$D$11:$D$13)), 0)),"")</f>
        <v/>
      </c>
      <c r="B45" s="96" t="str">
        <f>IF($A45="","",VLOOKUP($A45,'Annex 2 Designated EHV charges'!$D:$O,2,0))</f>
        <v/>
      </c>
      <c r="C45" s="97" t="str">
        <f>IF($A45="","",VLOOKUP($A45,'Annex 2 Designated EHV charges'!$D:$O,3,0))</f>
        <v/>
      </c>
      <c r="D45" s="96" t="str">
        <f>IF($A45="","",VLOOKUP($A45,'Annex 2 Designated EHV charges'!$D:$O,4,0))</f>
        <v/>
      </c>
      <c r="E45" s="98" t="str">
        <f>IFERROR(IF(VLOOKUP($A45,'Annex 2 Designated EHV charges'!$D:$P,10,FALSE)=0,"",VLOOKUP($A45,'Annex 2 Designated EHV charges'!$D:$P,10,FALSE)),"")</f>
        <v/>
      </c>
      <c r="F45" s="99" t="str">
        <f>IFERROR(IF(VLOOKUP($A45,'Annex 2 Designated EHV charges'!$D:$P,11,FALSE)=0,"",VLOOKUP($A45,'Annex 2 Designated EHV charges'!$D:$P,11,FALSE)),"")</f>
        <v/>
      </c>
      <c r="G45" s="100" t="str">
        <f>IFERROR(IF(VLOOKUP($A45,'Annex 2 Designated EHV charges'!$D:$P,12,FALSE)=0,"",VLOOKUP($A45,'Annex 2 Designated EHV charges'!$D:$P,12,FALSE)),"")</f>
        <v/>
      </c>
      <c r="H45" s="100" t="str">
        <f>IFERROR(IF(VLOOKUP($A45,'Annex 2 Designated EHV charges'!$D:$P,13,FALSE)=0,"",VLOOKUP($A45,'Annex 2 Designated EHV charges'!$D:$P,13,FALSE)),"")</f>
        <v/>
      </c>
    </row>
    <row r="46" spans="1:8" ht="12.75" customHeight="1" x14ac:dyDescent="0.25">
      <c r="A46" s="97" t="str">
        <f t="array" ref="A46">IFERROR(INDEX('Annex 2 Designated EHV charges'!$D$11:$D$13, MATCH(0, IF(ISBLANK('Annex 2 Designated EHV charges'!$D$11:$D$13),1, COUNTIF(A$4:$A45, 'Annex 2 Designated EHV charges'!$D$11:$D$13)), 0)),"")</f>
        <v/>
      </c>
      <c r="B46" s="96" t="str">
        <f>IF($A46="","",VLOOKUP($A46,'Annex 2 Designated EHV charges'!$D:$O,2,0))</f>
        <v/>
      </c>
      <c r="C46" s="97" t="str">
        <f>IF($A46="","",VLOOKUP($A46,'Annex 2 Designated EHV charges'!$D:$O,3,0))</f>
        <v/>
      </c>
      <c r="D46" s="96" t="str">
        <f>IF($A46="","",VLOOKUP($A46,'Annex 2 Designated EHV charges'!$D:$O,4,0))</f>
        <v/>
      </c>
      <c r="E46" s="98" t="str">
        <f>IFERROR(IF(VLOOKUP($A46,'Annex 2 Designated EHV charges'!$D:$P,10,FALSE)=0,"",VLOOKUP($A46,'Annex 2 Designated EHV charges'!$D:$P,10,FALSE)),"")</f>
        <v/>
      </c>
      <c r="F46" s="99" t="str">
        <f>IFERROR(IF(VLOOKUP($A46,'Annex 2 Designated EHV charges'!$D:$P,11,FALSE)=0,"",VLOOKUP($A46,'Annex 2 Designated EHV charges'!$D:$P,11,FALSE)),"")</f>
        <v/>
      </c>
      <c r="G46" s="100" t="str">
        <f>IFERROR(IF(VLOOKUP($A46,'Annex 2 Designated EHV charges'!$D:$P,12,FALSE)=0,"",VLOOKUP($A46,'Annex 2 Designated EHV charges'!$D:$P,12,FALSE)),"")</f>
        <v/>
      </c>
      <c r="H46" s="100" t="str">
        <f>IFERROR(IF(VLOOKUP($A46,'Annex 2 Designated EHV charges'!$D:$P,13,FALSE)=0,"",VLOOKUP($A46,'Annex 2 Designated EHV charges'!$D:$P,13,FALSE)),"")</f>
        <v/>
      </c>
    </row>
    <row r="47" spans="1:8" ht="12.75" customHeight="1" x14ac:dyDescent="0.25">
      <c r="A47" s="97" t="str">
        <f t="array" ref="A47">IFERROR(INDEX('Annex 2 Designated EHV charges'!$D$11:$D$13, MATCH(0, IF(ISBLANK('Annex 2 Designated EHV charges'!$D$11:$D$13),1, COUNTIF(A$4:$A46, 'Annex 2 Designated EHV charges'!$D$11:$D$13)), 0)),"")</f>
        <v/>
      </c>
      <c r="B47" s="96" t="str">
        <f>IF($A47="","",VLOOKUP($A47,'Annex 2 Designated EHV charges'!$D:$O,2,0))</f>
        <v/>
      </c>
      <c r="C47" s="97" t="str">
        <f>IF($A47="","",VLOOKUP($A47,'Annex 2 Designated EHV charges'!$D:$O,3,0))</f>
        <v/>
      </c>
      <c r="D47" s="96" t="str">
        <f>IF($A47="","",VLOOKUP($A47,'Annex 2 Designated EHV charges'!$D:$O,4,0))</f>
        <v/>
      </c>
      <c r="E47" s="98" t="str">
        <f>IFERROR(IF(VLOOKUP($A47,'Annex 2 Designated EHV charges'!$D:$P,10,FALSE)=0,"",VLOOKUP($A47,'Annex 2 Designated EHV charges'!$D:$P,10,FALSE)),"")</f>
        <v/>
      </c>
      <c r="F47" s="99" t="str">
        <f>IFERROR(IF(VLOOKUP($A47,'Annex 2 Designated EHV charges'!$D:$P,11,FALSE)=0,"",VLOOKUP($A47,'Annex 2 Designated EHV charges'!$D:$P,11,FALSE)),"")</f>
        <v/>
      </c>
      <c r="G47" s="100" t="str">
        <f>IFERROR(IF(VLOOKUP($A47,'Annex 2 Designated EHV charges'!$D:$P,12,FALSE)=0,"",VLOOKUP($A47,'Annex 2 Designated EHV charges'!$D:$P,12,FALSE)),"")</f>
        <v/>
      </c>
      <c r="H47" s="100" t="str">
        <f>IFERROR(IF(VLOOKUP($A47,'Annex 2 Designated EHV charges'!$D:$P,13,FALSE)=0,"",VLOOKUP($A47,'Annex 2 Designated EHV charges'!$D:$P,13,FALSE)),"")</f>
        <v/>
      </c>
    </row>
    <row r="48" spans="1:8" ht="12.75" customHeight="1" x14ac:dyDescent="0.25">
      <c r="A48" s="97" t="str">
        <f t="array" ref="A48">IFERROR(INDEX('Annex 2 Designated EHV charges'!$D$11:$D$13, MATCH(0, IF(ISBLANK('Annex 2 Designated EHV charges'!$D$11:$D$13),1, COUNTIF(A$4:$A47, 'Annex 2 Designated EHV charges'!$D$11:$D$13)), 0)),"")</f>
        <v/>
      </c>
      <c r="B48" s="96" t="str">
        <f>IF($A48="","",VLOOKUP($A48,'Annex 2 Designated EHV charges'!$D:$O,2,0))</f>
        <v/>
      </c>
      <c r="C48" s="97" t="str">
        <f>IF($A48="","",VLOOKUP($A48,'Annex 2 Designated EHV charges'!$D:$O,3,0))</f>
        <v/>
      </c>
      <c r="D48" s="96" t="str">
        <f>IF($A48="","",VLOOKUP($A48,'Annex 2 Designated EHV charges'!$D:$O,4,0))</f>
        <v/>
      </c>
      <c r="E48" s="98" t="str">
        <f>IFERROR(IF(VLOOKUP($A48,'Annex 2 Designated EHV charges'!$D:$P,10,FALSE)=0,"",VLOOKUP($A48,'Annex 2 Designated EHV charges'!$D:$P,10,FALSE)),"")</f>
        <v/>
      </c>
      <c r="F48" s="99" t="str">
        <f>IFERROR(IF(VLOOKUP($A48,'Annex 2 Designated EHV charges'!$D:$P,11,FALSE)=0,"",VLOOKUP($A48,'Annex 2 Designated EHV charges'!$D:$P,11,FALSE)),"")</f>
        <v/>
      </c>
      <c r="G48" s="100" t="str">
        <f>IFERROR(IF(VLOOKUP($A48,'Annex 2 Designated EHV charges'!$D:$P,12,FALSE)=0,"",VLOOKUP($A48,'Annex 2 Designated EHV charges'!$D:$P,12,FALSE)),"")</f>
        <v/>
      </c>
      <c r="H48" s="100" t="str">
        <f>IFERROR(IF(VLOOKUP($A48,'Annex 2 Designated EHV charges'!$D:$P,13,FALSE)=0,"",VLOOKUP($A48,'Annex 2 Designated EHV charges'!$D:$P,13,FALSE)),"")</f>
        <v/>
      </c>
    </row>
    <row r="49" spans="1:8" ht="12.75" customHeight="1" x14ac:dyDescent="0.25">
      <c r="A49" s="97" t="str">
        <f t="array" ref="A49">IFERROR(INDEX('Annex 2 Designated EHV charges'!$D$11:$D$13, MATCH(0, IF(ISBLANK('Annex 2 Designated EHV charges'!$D$11:$D$13),1, COUNTIF(A$4:$A48, 'Annex 2 Designated EHV charges'!$D$11:$D$13)), 0)),"")</f>
        <v/>
      </c>
      <c r="B49" s="96" t="str">
        <f>IF($A49="","",VLOOKUP($A49,'Annex 2 Designated EHV charges'!$D:$O,2,0))</f>
        <v/>
      </c>
      <c r="C49" s="97" t="str">
        <f>IF($A49="","",VLOOKUP($A49,'Annex 2 Designated EHV charges'!$D:$O,3,0))</f>
        <v/>
      </c>
      <c r="D49" s="96" t="str">
        <f>IF($A49="","",VLOOKUP($A49,'Annex 2 Designated EHV charges'!$D:$O,4,0))</f>
        <v/>
      </c>
      <c r="E49" s="98" t="str">
        <f>IFERROR(IF(VLOOKUP($A49,'Annex 2 Designated EHV charges'!$D:$P,10,FALSE)=0,"",VLOOKUP($A49,'Annex 2 Designated EHV charges'!$D:$P,10,FALSE)),"")</f>
        <v/>
      </c>
      <c r="F49" s="99" t="str">
        <f>IFERROR(IF(VLOOKUP($A49,'Annex 2 Designated EHV charges'!$D:$P,11,FALSE)=0,"",VLOOKUP($A49,'Annex 2 Designated EHV charges'!$D:$P,11,FALSE)),"")</f>
        <v/>
      </c>
      <c r="G49" s="100" t="str">
        <f>IFERROR(IF(VLOOKUP($A49,'Annex 2 Designated EHV charges'!$D:$P,12,FALSE)=0,"",VLOOKUP($A49,'Annex 2 Designated EHV charges'!$D:$P,12,FALSE)),"")</f>
        <v/>
      </c>
      <c r="H49" s="100" t="str">
        <f>IFERROR(IF(VLOOKUP($A49,'Annex 2 Designated EHV charges'!$D:$P,13,FALSE)=0,"",VLOOKUP($A49,'Annex 2 Designated EHV charges'!$D:$P,13,FALSE)),"")</f>
        <v/>
      </c>
    </row>
    <row r="50" spans="1:8" ht="12.75" customHeight="1" x14ac:dyDescent="0.25">
      <c r="A50" s="97" t="str">
        <f t="array" ref="A50">IFERROR(INDEX('Annex 2 Designated EHV charges'!$D$11:$D$13, MATCH(0, IF(ISBLANK('Annex 2 Designated EHV charges'!$D$11:$D$13),1, COUNTIF(A$4:$A49, 'Annex 2 Designated EHV charges'!$D$11:$D$13)), 0)),"")</f>
        <v/>
      </c>
      <c r="B50" s="96" t="str">
        <f>IF($A50="","",VLOOKUP($A50,'Annex 2 Designated EHV charges'!$D:$O,2,0))</f>
        <v/>
      </c>
      <c r="C50" s="97" t="str">
        <f>IF($A50="","",VLOOKUP($A50,'Annex 2 Designated EHV charges'!$D:$O,3,0))</f>
        <v/>
      </c>
      <c r="D50" s="96" t="str">
        <f>IF($A50="","",VLOOKUP($A50,'Annex 2 Designated EHV charges'!$D:$O,4,0))</f>
        <v/>
      </c>
      <c r="E50" s="98" t="str">
        <f>IFERROR(IF(VLOOKUP($A50,'Annex 2 Designated EHV charges'!$D:$P,10,FALSE)=0,"",VLOOKUP($A50,'Annex 2 Designated EHV charges'!$D:$P,10,FALSE)),"")</f>
        <v/>
      </c>
      <c r="F50" s="99" t="str">
        <f>IFERROR(IF(VLOOKUP($A50,'Annex 2 Designated EHV charges'!$D:$P,11,FALSE)=0,"",VLOOKUP($A50,'Annex 2 Designated EHV charges'!$D:$P,11,FALSE)),"")</f>
        <v/>
      </c>
      <c r="G50" s="100" t="str">
        <f>IFERROR(IF(VLOOKUP($A50,'Annex 2 Designated EHV charges'!$D:$P,12,FALSE)=0,"",VLOOKUP($A50,'Annex 2 Designated EHV charges'!$D:$P,12,FALSE)),"")</f>
        <v/>
      </c>
      <c r="H50" s="100" t="str">
        <f>IFERROR(IF(VLOOKUP($A50,'Annex 2 Designated EHV charges'!$D:$P,13,FALSE)=0,"",VLOOKUP($A50,'Annex 2 Designated EHV charges'!$D:$P,13,FALSE)),"")</f>
        <v/>
      </c>
    </row>
    <row r="51" spans="1:8" ht="12.75" customHeight="1" x14ac:dyDescent="0.25">
      <c r="A51" s="97" t="str">
        <f t="array" ref="A51">IFERROR(INDEX('Annex 2 Designated EHV charges'!$D$11:$D$13, MATCH(0, IF(ISBLANK('Annex 2 Designated EHV charges'!$D$11:$D$13),1, COUNTIF(A$4:$A50, 'Annex 2 Designated EHV charges'!$D$11:$D$13)), 0)),"")</f>
        <v/>
      </c>
      <c r="B51" s="96" t="str">
        <f>IF($A51="","",VLOOKUP($A51,'Annex 2 Designated EHV charges'!$D:$O,2,0))</f>
        <v/>
      </c>
      <c r="C51" s="97" t="str">
        <f>IF($A51="","",VLOOKUP($A51,'Annex 2 Designated EHV charges'!$D:$O,3,0))</f>
        <v/>
      </c>
      <c r="D51" s="96" t="str">
        <f>IF($A51="","",VLOOKUP($A51,'Annex 2 Designated EHV charges'!$D:$O,4,0))</f>
        <v/>
      </c>
      <c r="E51" s="98" t="str">
        <f>IFERROR(IF(VLOOKUP($A51,'Annex 2 Designated EHV charges'!$D:$P,10,FALSE)=0,"",VLOOKUP($A51,'Annex 2 Designated EHV charges'!$D:$P,10,FALSE)),"")</f>
        <v/>
      </c>
      <c r="F51" s="99" t="str">
        <f>IFERROR(IF(VLOOKUP($A51,'Annex 2 Designated EHV charges'!$D:$P,11,FALSE)=0,"",VLOOKUP($A51,'Annex 2 Designated EHV charges'!$D:$P,11,FALSE)),"")</f>
        <v/>
      </c>
      <c r="G51" s="100" t="str">
        <f>IFERROR(IF(VLOOKUP($A51,'Annex 2 Designated EHV charges'!$D:$P,12,FALSE)=0,"",VLOOKUP($A51,'Annex 2 Designated EHV charges'!$D:$P,12,FALSE)),"")</f>
        <v/>
      </c>
      <c r="H51" s="100" t="str">
        <f>IFERROR(IF(VLOOKUP($A51,'Annex 2 Designated EHV charges'!$D:$P,13,FALSE)=0,"",VLOOKUP($A51,'Annex 2 Designated EHV charges'!$D:$P,13,FALSE)),"")</f>
        <v/>
      </c>
    </row>
    <row r="52" spans="1:8" ht="12.75" customHeight="1" x14ac:dyDescent="0.25">
      <c r="A52" s="97" t="str">
        <f t="array" ref="A52">IFERROR(INDEX('Annex 2 Designated EHV charges'!$D$11:$D$13, MATCH(0, IF(ISBLANK('Annex 2 Designated EHV charges'!$D$11:$D$13),1, COUNTIF(A$4:$A51, 'Annex 2 Designated EHV charges'!$D$11:$D$13)), 0)),"")</f>
        <v/>
      </c>
      <c r="B52" s="96" t="str">
        <f>IF($A52="","",VLOOKUP($A52,'Annex 2 Designated EHV charges'!$D:$O,2,0))</f>
        <v/>
      </c>
      <c r="C52" s="97" t="str">
        <f>IF($A52="","",VLOOKUP($A52,'Annex 2 Designated EHV charges'!$D:$O,3,0))</f>
        <v/>
      </c>
      <c r="D52" s="96" t="str">
        <f>IF($A52="","",VLOOKUP($A52,'Annex 2 Designated EHV charges'!$D:$O,4,0))</f>
        <v/>
      </c>
      <c r="E52" s="98" t="str">
        <f>IFERROR(IF(VLOOKUP($A52,'Annex 2 Designated EHV charges'!$D:$P,10,FALSE)=0,"",VLOOKUP($A52,'Annex 2 Designated EHV charges'!$D:$P,10,FALSE)),"")</f>
        <v/>
      </c>
      <c r="F52" s="99" t="str">
        <f>IFERROR(IF(VLOOKUP($A52,'Annex 2 Designated EHV charges'!$D:$P,11,FALSE)=0,"",VLOOKUP($A52,'Annex 2 Designated EHV charges'!$D:$P,11,FALSE)),"")</f>
        <v/>
      </c>
      <c r="G52" s="100" t="str">
        <f>IFERROR(IF(VLOOKUP($A52,'Annex 2 Designated EHV charges'!$D:$P,12,FALSE)=0,"",VLOOKUP($A52,'Annex 2 Designated EHV charges'!$D:$P,12,FALSE)),"")</f>
        <v/>
      </c>
      <c r="H52" s="100" t="str">
        <f>IFERROR(IF(VLOOKUP($A52,'Annex 2 Designated EHV charges'!$D:$P,13,FALSE)=0,"",VLOOKUP($A52,'Annex 2 Designated EHV charges'!$D:$P,13,FALSE)),"")</f>
        <v/>
      </c>
    </row>
    <row r="53" spans="1:8" ht="12.75" customHeight="1" x14ac:dyDescent="0.25">
      <c r="A53" s="97" t="str">
        <f t="array" ref="A53">IFERROR(INDEX('Annex 2 Designated EHV charges'!$D$11:$D$13, MATCH(0, IF(ISBLANK('Annex 2 Designated EHV charges'!$D$11:$D$13),1, COUNTIF(A$4:$A52, 'Annex 2 Designated EHV charges'!$D$11:$D$13)), 0)),"")</f>
        <v/>
      </c>
      <c r="B53" s="96" t="str">
        <f>IF($A53="","",VLOOKUP($A53,'Annex 2 Designated EHV charges'!$D:$O,2,0))</f>
        <v/>
      </c>
      <c r="C53" s="97" t="str">
        <f>IF($A53="","",VLOOKUP($A53,'Annex 2 Designated EHV charges'!$D:$O,3,0))</f>
        <v/>
      </c>
      <c r="D53" s="96" t="str">
        <f>IF($A53="","",VLOOKUP($A53,'Annex 2 Designated EHV charges'!$D:$O,4,0))</f>
        <v/>
      </c>
      <c r="E53" s="98" t="str">
        <f>IFERROR(IF(VLOOKUP($A53,'Annex 2 Designated EHV charges'!$D:$P,10,FALSE)=0,"",VLOOKUP($A53,'Annex 2 Designated EHV charges'!$D:$P,10,FALSE)),"")</f>
        <v/>
      </c>
      <c r="F53" s="99" t="str">
        <f>IFERROR(IF(VLOOKUP($A53,'Annex 2 Designated EHV charges'!$D:$P,11,FALSE)=0,"",VLOOKUP($A53,'Annex 2 Designated EHV charges'!$D:$P,11,FALSE)),"")</f>
        <v/>
      </c>
      <c r="G53" s="100" t="str">
        <f>IFERROR(IF(VLOOKUP($A53,'Annex 2 Designated EHV charges'!$D:$P,12,FALSE)=0,"",VLOOKUP($A53,'Annex 2 Designated EHV charges'!$D:$P,12,FALSE)),"")</f>
        <v/>
      </c>
      <c r="H53" s="100" t="str">
        <f>IFERROR(IF(VLOOKUP($A53,'Annex 2 Designated EHV charges'!$D:$P,13,FALSE)=0,"",VLOOKUP($A53,'Annex 2 Designated EHV charges'!$D:$P,13,FALSE)),"")</f>
        <v/>
      </c>
    </row>
    <row r="54" spans="1:8" ht="12.75" customHeight="1" x14ac:dyDescent="0.25">
      <c r="A54" s="97" t="str">
        <f t="array" ref="A54">IFERROR(INDEX('Annex 2 Designated EHV charges'!$D$11:$D$13, MATCH(0, IF(ISBLANK('Annex 2 Designated EHV charges'!$D$11:$D$13),1, COUNTIF(A$4:$A53, 'Annex 2 Designated EHV charges'!$D$11:$D$13)), 0)),"")</f>
        <v/>
      </c>
      <c r="B54" s="96" t="str">
        <f>IF($A54="","",VLOOKUP($A54,'Annex 2 Designated EHV charges'!$D:$O,2,0))</f>
        <v/>
      </c>
      <c r="C54" s="97" t="str">
        <f>IF($A54="","",VLOOKUP($A54,'Annex 2 Designated EHV charges'!$D:$O,3,0))</f>
        <v/>
      </c>
      <c r="D54" s="96" t="str">
        <f>IF($A54="","",VLOOKUP($A54,'Annex 2 Designated EHV charges'!$D:$O,4,0))</f>
        <v/>
      </c>
      <c r="E54" s="98" t="str">
        <f>IFERROR(IF(VLOOKUP($A54,'Annex 2 Designated EHV charges'!$D:$P,10,FALSE)=0,"",VLOOKUP($A54,'Annex 2 Designated EHV charges'!$D:$P,10,FALSE)),"")</f>
        <v/>
      </c>
      <c r="F54" s="99" t="str">
        <f>IFERROR(IF(VLOOKUP($A54,'Annex 2 Designated EHV charges'!$D:$P,11,FALSE)=0,"",VLOOKUP($A54,'Annex 2 Designated EHV charges'!$D:$P,11,FALSE)),"")</f>
        <v/>
      </c>
      <c r="G54" s="100" t="str">
        <f>IFERROR(IF(VLOOKUP($A54,'Annex 2 Designated EHV charges'!$D:$P,12,FALSE)=0,"",VLOOKUP($A54,'Annex 2 Designated EHV charges'!$D:$P,12,FALSE)),"")</f>
        <v/>
      </c>
      <c r="H54" s="100" t="str">
        <f>IFERROR(IF(VLOOKUP($A54,'Annex 2 Designated EHV charges'!$D:$P,13,FALSE)=0,"",VLOOKUP($A54,'Annex 2 Designated EHV charges'!$D:$P,13,FALSE)),"")</f>
        <v/>
      </c>
    </row>
    <row r="55" spans="1:8" ht="12.75" customHeight="1" x14ac:dyDescent="0.25">
      <c r="A55" s="97" t="str">
        <f t="array" ref="A55">IFERROR(INDEX('Annex 2 Designated EHV charges'!$D$11:$D$13, MATCH(0, IF(ISBLANK('Annex 2 Designated EHV charges'!$D$11:$D$13),1, COUNTIF(A$4:$A54, 'Annex 2 Designated EHV charges'!$D$11:$D$13)), 0)),"")</f>
        <v/>
      </c>
      <c r="B55" s="96" t="str">
        <f>IF($A55="","",VLOOKUP($A55,'Annex 2 Designated EHV charges'!$D:$O,2,0))</f>
        <v/>
      </c>
      <c r="C55" s="97" t="str">
        <f>IF($A55="","",VLOOKUP($A55,'Annex 2 Designated EHV charges'!$D:$O,3,0))</f>
        <v/>
      </c>
      <c r="D55" s="96" t="str">
        <f>IF($A55="","",VLOOKUP($A55,'Annex 2 Designated EHV charges'!$D:$O,4,0))</f>
        <v/>
      </c>
      <c r="E55" s="98" t="str">
        <f>IFERROR(IF(VLOOKUP($A55,'Annex 2 Designated EHV charges'!$D:$P,10,FALSE)=0,"",VLOOKUP($A55,'Annex 2 Designated EHV charges'!$D:$P,10,FALSE)),"")</f>
        <v/>
      </c>
      <c r="F55" s="99" t="str">
        <f>IFERROR(IF(VLOOKUP($A55,'Annex 2 Designated EHV charges'!$D:$P,11,FALSE)=0,"",VLOOKUP($A55,'Annex 2 Designated EHV charges'!$D:$P,11,FALSE)),"")</f>
        <v/>
      </c>
      <c r="G55" s="100" t="str">
        <f>IFERROR(IF(VLOOKUP($A55,'Annex 2 Designated EHV charges'!$D:$P,12,FALSE)=0,"",VLOOKUP($A55,'Annex 2 Designated EHV charges'!$D:$P,12,FALSE)),"")</f>
        <v/>
      </c>
      <c r="H55" s="100" t="str">
        <f>IFERROR(IF(VLOOKUP($A55,'Annex 2 Designated EHV charges'!$D:$P,13,FALSE)=0,"",VLOOKUP($A55,'Annex 2 Designated EHV charges'!$D:$P,13,FALSE)),"")</f>
        <v/>
      </c>
    </row>
    <row r="56" spans="1:8" ht="12.75" customHeight="1" x14ac:dyDescent="0.25">
      <c r="A56" s="97" t="str">
        <f t="array" ref="A56">IFERROR(INDEX('Annex 2 Designated EHV charges'!$D$11:$D$13, MATCH(0, IF(ISBLANK('Annex 2 Designated EHV charges'!$D$11:$D$13),1, COUNTIF(A$4:$A55, 'Annex 2 Designated EHV charges'!$D$11:$D$13)), 0)),"")</f>
        <v/>
      </c>
      <c r="B56" s="96" t="str">
        <f>IF($A56="","",VLOOKUP($A56,'Annex 2 Designated EHV charges'!$D:$O,2,0))</f>
        <v/>
      </c>
      <c r="C56" s="97" t="str">
        <f>IF($A56="","",VLOOKUP($A56,'Annex 2 Designated EHV charges'!$D:$O,3,0))</f>
        <v/>
      </c>
      <c r="D56" s="96" t="str">
        <f>IF($A56="","",VLOOKUP($A56,'Annex 2 Designated EHV charges'!$D:$O,4,0))</f>
        <v/>
      </c>
      <c r="E56" s="98" t="str">
        <f>IFERROR(IF(VLOOKUP($A56,'Annex 2 Designated EHV charges'!$D:$P,10,FALSE)=0,"",VLOOKUP($A56,'Annex 2 Designated EHV charges'!$D:$P,10,FALSE)),"")</f>
        <v/>
      </c>
      <c r="F56" s="99" t="str">
        <f>IFERROR(IF(VLOOKUP($A56,'Annex 2 Designated EHV charges'!$D:$P,11,FALSE)=0,"",VLOOKUP($A56,'Annex 2 Designated EHV charges'!$D:$P,11,FALSE)),"")</f>
        <v/>
      </c>
      <c r="G56" s="100" t="str">
        <f>IFERROR(IF(VLOOKUP($A56,'Annex 2 Designated EHV charges'!$D:$P,12,FALSE)=0,"",VLOOKUP($A56,'Annex 2 Designated EHV charges'!$D:$P,12,FALSE)),"")</f>
        <v/>
      </c>
      <c r="H56" s="100" t="str">
        <f>IFERROR(IF(VLOOKUP($A56,'Annex 2 Designated EHV charges'!$D:$P,13,FALSE)=0,"",VLOOKUP($A56,'Annex 2 Designated EHV charges'!$D:$P,13,FALSE)),"")</f>
        <v/>
      </c>
    </row>
    <row r="57" spans="1:8" ht="12.75" customHeight="1" x14ac:dyDescent="0.25">
      <c r="A57" s="97" t="str">
        <f t="array" ref="A57">IFERROR(INDEX('Annex 2 Designated EHV charges'!$D$11:$D$13, MATCH(0, IF(ISBLANK('Annex 2 Designated EHV charges'!$D$11:$D$13),1, COUNTIF(A$4:$A56, 'Annex 2 Designated EHV charges'!$D$11:$D$13)), 0)),"")</f>
        <v/>
      </c>
      <c r="B57" s="96" t="str">
        <f>IF($A57="","",VLOOKUP($A57,'Annex 2 Designated EHV charges'!$D:$O,2,0))</f>
        <v/>
      </c>
      <c r="C57" s="97" t="str">
        <f>IF($A57="","",VLOOKUP($A57,'Annex 2 Designated EHV charges'!$D:$O,3,0))</f>
        <v/>
      </c>
      <c r="D57" s="96" t="str">
        <f>IF($A57="","",VLOOKUP($A57,'Annex 2 Designated EHV charges'!$D:$O,4,0))</f>
        <v/>
      </c>
      <c r="E57" s="98" t="str">
        <f>IFERROR(IF(VLOOKUP($A57,'Annex 2 Designated EHV charges'!$D:$P,10,FALSE)=0,"",VLOOKUP($A57,'Annex 2 Designated EHV charges'!$D:$P,10,FALSE)),"")</f>
        <v/>
      </c>
      <c r="F57" s="99" t="str">
        <f>IFERROR(IF(VLOOKUP($A57,'Annex 2 Designated EHV charges'!$D:$P,11,FALSE)=0,"",VLOOKUP($A57,'Annex 2 Designated EHV charges'!$D:$P,11,FALSE)),"")</f>
        <v/>
      </c>
      <c r="G57" s="100" t="str">
        <f>IFERROR(IF(VLOOKUP($A57,'Annex 2 Designated EHV charges'!$D:$P,12,FALSE)=0,"",VLOOKUP($A57,'Annex 2 Designated EHV charges'!$D:$P,12,FALSE)),"")</f>
        <v/>
      </c>
      <c r="H57" s="100" t="str">
        <f>IFERROR(IF(VLOOKUP($A57,'Annex 2 Designated EHV charges'!$D:$P,13,FALSE)=0,"",VLOOKUP($A57,'Annex 2 Designated EHV charges'!$D:$P,13,FALSE)),"")</f>
        <v/>
      </c>
    </row>
    <row r="58" spans="1:8" ht="12.75" customHeight="1" x14ac:dyDescent="0.25">
      <c r="A58" s="97" t="str">
        <f t="array" ref="A58">IFERROR(INDEX('Annex 2 Designated EHV charges'!$D$11:$D$13, MATCH(0, IF(ISBLANK('Annex 2 Designated EHV charges'!$D$11:$D$13),1, COUNTIF(A$4:$A57, 'Annex 2 Designated EHV charges'!$D$11:$D$13)), 0)),"")</f>
        <v/>
      </c>
      <c r="B58" s="96" t="str">
        <f>IF($A58="","",VLOOKUP($A58,'Annex 2 Designated EHV charges'!$D:$O,2,0))</f>
        <v/>
      </c>
      <c r="C58" s="97" t="str">
        <f>IF($A58="","",VLOOKUP($A58,'Annex 2 Designated EHV charges'!$D:$O,3,0))</f>
        <v/>
      </c>
      <c r="D58" s="96" t="str">
        <f>IF($A58="","",VLOOKUP($A58,'Annex 2 Designated EHV charges'!$D:$O,4,0))</f>
        <v/>
      </c>
      <c r="E58" s="98" t="str">
        <f>IFERROR(IF(VLOOKUP($A58,'Annex 2 Designated EHV charges'!$D:$P,10,FALSE)=0,"",VLOOKUP($A58,'Annex 2 Designated EHV charges'!$D:$P,10,FALSE)),"")</f>
        <v/>
      </c>
      <c r="F58" s="99" t="str">
        <f>IFERROR(IF(VLOOKUP($A58,'Annex 2 Designated EHV charges'!$D:$P,11,FALSE)=0,"",VLOOKUP($A58,'Annex 2 Designated EHV charges'!$D:$P,11,FALSE)),"")</f>
        <v/>
      </c>
      <c r="G58" s="100" t="str">
        <f>IFERROR(IF(VLOOKUP($A58,'Annex 2 Designated EHV charges'!$D:$P,12,FALSE)=0,"",VLOOKUP($A58,'Annex 2 Designated EHV charges'!$D:$P,12,FALSE)),"")</f>
        <v/>
      </c>
      <c r="H58" s="100" t="str">
        <f>IFERROR(IF(VLOOKUP($A58,'Annex 2 Designated EHV charges'!$D:$P,13,FALSE)=0,"",VLOOKUP($A58,'Annex 2 Designated EHV charges'!$D:$P,13,FALSE)),"")</f>
        <v/>
      </c>
    </row>
    <row r="59" spans="1:8" ht="12.75" customHeight="1" x14ac:dyDescent="0.25">
      <c r="A59" s="97" t="str">
        <f t="array" ref="A59">IFERROR(INDEX('Annex 2 Designated EHV charges'!$D$11:$D$13, MATCH(0, IF(ISBLANK('Annex 2 Designated EHV charges'!$D$11:$D$13),1, COUNTIF(A$4:$A58, 'Annex 2 Designated EHV charges'!$D$11:$D$13)), 0)),"")</f>
        <v/>
      </c>
      <c r="B59" s="96" t="str">
        <f>IF($A59="","",VLOOKUP($A59,'Annex 2 Designated EHV charges'!$D:$O,2,0))</f>
        <v/>
      </c>
      <c r="C59" s="97" t="str">
        <f>IF($A59="","",VLOOKUP($A59,'Annex 2 Designated EHV charges'!$D:$O,3,0))</f>
        <v/>
      </c>
      <c r="D59" s="96" t="str">
        <f>IF($A59="","",VLOOKUP($A59,'Annex 2 Designated EHV charges'!$D:$O,4,0))</f>
        <v/>
      </c>
      <c r="E59" s="98" t="str">
        <f>IFERROR(IF(VLOOKUP($A59,'Annex 2 Designated EHV charges'!$D:$P,10,FALSE)=0,"",VLOOKUP($A59,'Annex 2 Designated EHV charges'!$D:$P,10,FALSE)),"")</f>
        <v/>
      </c>
      <c r="F59" s="99" t="str">
        <f>IFERROR(IF(VLOOKUP($A59,'Annex 2 Designated EHV charges'!$D:$P,11,FALSE)=0,"",VLOOKUP($A59,'Annex 2 Designated EHV charges'!$D:$P,11,FALSE)),"")</f>
        <v/>
      </c>
      <c r="G59" s="100" t="str">
        <f>IFERROR(IF(VLOOKUP($A59,'Annex 2 Designated EHV charges'!$D:$P,12,FALSE)=0,"",VLOOKUP($A59,'Annex 2 Designated EHV charges'!$D:$P,12,FALSE)),"")</f>
        <v/>
      </c>
      <c r="H59" s="100" t="str">
        <f>IFERROR(IF(VLOOKUP($A59,'Annex 2 Designated EHV charges'!$D:$P,13,FALSE)=0,"",VLOOKUP($A59,'Annex 2 Designated EHV charges'!$D:$P,13,FALSE)),"")</f>
        <v/>
      </c>
    </row>
    <row r="60" spans="1:8" ht="12.75" customHeight="1" x14ac:dyDescent="0.25">
      <c r="A60" s="97" t="str">
        <f t="array" ref="A60">IFERROR(INDEX('Annex 2 Designated EHV charges'!$D$11:$D$13, MATCH(0, IF(ISBLANK('Annex 2 Designated EHV charges'!$D$11:$D$13),1, COUNTIF(A$4:$A59, 'Annex 2 Designated EHV charges'!$D$11:$D$13)), 0)),"")</f>
        <v/>
      </c>
      <c r="B60" s="96" t="str">
        <f>IF($A60="","",VLOOKUP($A60,'Annex 2 Designated EHV charges'!$D:$O,2,0))</f>
        <v/>
      </c>
      <c r="C60" s="97" t="str">
        <f>IF($A60="","",VLOOKUP($A60,'Annex 2 Designated EHV charges'!$D:$O,3,0))</f>
        <v/>
      </c>
      <c r="D60" s="96" t="str">
        <f>IF($A60="","",VLOOKUP($A60,'Annex 2 Designated EHV charges'!$D:$O,4,0))</f>
        <v/>
      </c>
      <c r="E60" s="98" t="str">
        <f>IFERROR(IF(VLOOKUP($A60,'Annex 2 Designated EHV charges'!$D:$P,10,FALSE)=0,"",VLOOKUP($A60,'Annex 2 Designated EHV charges'!$D:$P,10,FALSE)),"")</f>
        <v/>
      </c>
      <c r="F60" s="99" t="str">
        <f>IFERROR(IF(VLOOKUP($A60,'Annex 2 Designated EHV charges'!$D:$P,11,FALSE)=0,"",VLOOKUP($A60,'Annex 2 Designated EHV charges'!$D:$P,11,FALSE)),"")</f>
        <v/>
      </c>
      <c r="G60" s="100" t="str">
        <f>IFERROR(IF(VLOOKUP($A60,'Annex 2 Designated EHV charges'!$D:$P,12,FALSE)=0,"",VLOOKUP($A60,'Annex 2 Designated EHV charges'!$D:$P,12,FALSE)),"")</f>
        <v/>
      </c>
      <c r="H60" s="100" t="str">
        <f>IFERROR(IF(VLOOKUP($A60,'Annex 2 Designated EHV charges'!$D:$P,13,FALSE)=0,"",VLOOKUP($A60,'Annex 2 Designated EHV charges'!$D:$P,13,FALSE)),"")</f>
        <v/>
      </c>
    </row>
    <row r="61" spans="1:8" ht="12.75" customHeight="1" x14ac:dyDescent="0.25">
      <c r="A61" s="97" t="str">
        <f t="array" ref="A61">IFERROR(INDEX('Annex 2 Designated EHV charges'!$D$11:$D$13, MATCH(0, IF(ISBLANK('Annex 2 Designated EHV charges'!$D$11:$D$13),1, COUNTIF(A$4:$A60, 'Annex 2 Designated EHV charges'!$D$11:$D$13)), 0)),"")</f>
        <v/>
      </c>
      <c r="B61" s="96" t="str">
        <f>IF($A61="","",VLOOKUP($A61,'Annex 2 Designated EHV charges'!$D:$O,2,0))</f>
        <v/>
      </c>
      <c r="C61" s="97" t="str">
        <f>IF($A61="","",VLOOKUP($A61,'Annex 2 Designated EHV charges'!$D:$O,3,0))</f>
        <v/>
      </c>
      <c r="D61" s="96" t="str">
        <f>IF($A61="","",VLOOKUP($A61,'Annex 2 Designated EHV charges'!$D:$O,4,0))</f>
        <v/>
      </c>
      <c r="E61" s="98" t="str">
        <f>IFERROR(IF(VLOOKUP($A61,'Annex 2 Designated EHV charges'!$D:$P,10,FALSE)=0,"",VLOOKUP($A61,'Annex 2 Designated EHV charges'!$D:$P,10,FALSE)),"")</f>
        <v/>
      </c>
      <c r="F61" s="99" t="str">
        <f>IFERROR(IF(VLOOKUP($A61,'Annex 2 Designated EHV charges'!$D:$P,11,FALSE)=0,"",VLOOKUP($A61,'Annex 2 Designated EHV charges'!$D:$P,11,FALSE)),"")</f>
        <v/>
      </c>
      <c r="G61" s="100" t="str">
        <f>IFERROR(IF(VLOOKUP($A61,'Annex 2 Designated EHV charges'!$D:$P,12,FALSE)=0,"",VLOOKUP($A61,'Annex 2 Designated EHV charges'!$D:$P,12,FALSE)),"")</f>
        <v/>
      </c>
      <c r="H61" s="100" t="str">
        <f>IFERROR(IF(VLOOKUP($A61,'Annex 2 Designated EHV charges'!$D:$P,13,FALSE)=0,"",VLOOKUP($A61,'Annex 2 Designated EHV charges'!$D:$P,13,FALSE)),"")</f>
        <v/>
      </c>
    </row>
    <row r="62" spans="1:8" ht="12.75" customHeight="1" x14ac:dyDescent="0.25">
      <c r="A62" s="97" t="str">
        <f t="array" ref="A62">IFERROR(INDEX('Annex 2 Designated EHV charges'!$D$11:$D$13, MATCH(0, IF(ISBLANK('Annex 2 Designated EHV charges'!$D$11:$D$13),1, COUNTIF(A$4:$A61, 'Annex 2 Designated EHV charges'!$D$11:$D$13)), 0)),"")</f>
        <v/>
      </c>
      <c r="B62" s="96" t="str">
        <f>IF($A62="","",VLOOKUP($A62,'Annex 2 Designated EHV charges'!$D:$O,2,0))</f>
        <v/>
      </c>
      <c r="C62" s="97" t="str">
        <f>IF($A62="","",VLOOKUP($A62,'Annex 2 Designated EHV charges'!$D:$O,3,0))</f>
        <v/>
      </c>
      <c r="D62" s="96" t="str">
        <f>IF($A62="","",VLOOKUP($A62,'Annex 2 Designated EHV charges'!$D:$O,4,0))</f>
        <v/>
      </c>
      <c r="E62" s="98" t="str">
        <f>IFERROR(IF(VLOOKUP($A62,'Annex 2 Designated EHV charges'!$D:$P,10,FALSE)=0,"",VLOOKUP($A62,'Annex 2 Designated EHV charges'!$D:$P,10,FALSE)),"")</f>
        <v/>
      </c>
      <c r="F62" s="99" t="str">
        <f>IFERROR(IF(VLOOKUP($A62,'Annex 2 Designated EHV charges'!$D:$P,11,FALSE)=0,"",VLOOKUP($A62,'Annex 2 Designated EHV charges'!$D:$P,11,FALSE)),"")</f>
        <v/>
      </c>
      <c r="G62" s="100" t="str">
        <f>IFERROR(IF(VLOOKUP($A62,'Annex 2 Designated EHV charges'!$D:$P,12,FALSE)=0,"",VLOOKUP($A62,'Annex 2 Designated EHV charges'!$D:$P,12,FALSE)),"")</f>
        <v/>
      </c>
      <c r="H62" s="100" t="str">
        <f>IFERROR(IF(VLOOKUP($A62,'Annex 2 Designated EHV charges'!$D:$P,13,FALSE)=0,"",VLOOKUP($A62,'Annex 2 Designated EHV charges'!$D:$P,13,FALSE)),"")</f>
        <v/>
      </c>
    </row>
    <row r="63" spans="1:8" ht="12.75" customHeight="1" x14ac:dyDescent="0.25">
      <c r="A63" s="97" t="str">
        <f t="array" ref="A63">IFERROR(INDEX('Annex 2 Designated EHV charges'!$D$11:$D$13, MATCH(0, IF(ISBLANK('Annex 2 Designated EHV charges'!$D$11:$D$13),1, COUNTIF(A$4:$A62, 'Annex 2 Designated EHV charges'!$D$11:$D$13)), 0)),"")</f>
        <v/>
      </c>
      <c r="B63" s="96" t="str">
        <f>IF($A63="","",VLOOKUP($A63,'Annex 2 Designated EHV charges'!$D:$O,2,0))</f>
        <v/>
      </c>
      <c r="C63" s="97" t="str">
        <f>IF($A63="","",VLOOKUP($A63,'Annex 2 Designated EHV charges'!$D:$O,3,0))</f>
        <v/>
      </c>
      <c r="D63" s="96" t="str">
        <f>IF($A63="","",VLOOKUP($A63,'Annex 2 Designated EHV charges'!$D:$O,4,0))</f>
        <v/>
      </c>
      <c r="E63" s="98" t="str">
        <f>IFERROR(IF(VLOOKUP($A63,'Annex 2 Designated EHV charges'!$D:$P,10,FALSE)=0,"",VLOOKUP($A63,'Annex 2 Designated EHV charges'!$D:$P,10,FALSE)),"")</f>
        <v/>
      </c>
      <c r="F63" s="99" t="str">
        <f>IFERROR(IF(VLOOKUP($A63,'Annex 2 Designated EHV charges'!$D:$P,11,FALSE)=0,"",VLOOKUP($A63,'Annex 2 Designated EHV charges'!$D:$P,11,FALSE)),"")</f>
        <v/>
      </c>
      <c r="G63" s="100" t="str">
        <f>IFERROR(IF(VLOOKUP($A63,'Annex 2 Designated EHV charges'!$D:$P,12,FALSE)=0,"",VLOOKUP($A63,'Annex 2 Designated EHV charges'!$D:$P,12,FALSE)),"")</f>
        <v/>
      </c>
      <c r="H63" s="100" t="str">
        <f>IFERROR(IF(VLOOKUP($A63,'Annex 2 Designated EHV charges'!$D:$P,13,FALSE)=0,"",VLOOKUP($A63,'Annex 2 Designated EHV charges'!$D:$P,13,FALSE)),"")</f>
        <v/>
      </c>
    </row>
    <row r="64" spans="1:8" ht="12.75" customHeight="1" x14ac:dyDescent="0.25">
      <c r="A64" s="97" t="str">
        <f t="array" ref="A64">IFERROR(INDEX('Annex 2 Designated EHV charges'!$D$11:$D$13, MATCH(0, IF(ISBLANK('Annex 2 Designated EHV charges'!$D$11:$D$13),1, COUNTIF(A$4:$A63, 'Annex 2 Designated EHV charges'!$D$11:$D$13)), 0)),"")</f>
        <v/>
      </c>
      <c r="B64" s="96" t="str">
        <f>IF($A64="","",VLOOKUP($A64,'Annex 2 Designated EHV charges'!$D:$O,2,0))</f>
        <v/>
      </c>
      <c r="C64" s="97" t="str">
        <f>IF($A64="","",VLOOKUP($A64,'Annex 2 Designated EHV charges'!$D:$O,3,0))</f>
        <v/>
      </c>
      <c r="D64" s="96" t="str">
        <f>IF($A64="","",VLOOKUP($A64,'Annex 2 Designated EHV charges'!$D:$O,4,0))</f>
        <v/>
      </c>
      <c r="E64" s="98" t="str">
        <f>IFERROR(IF(VLOOKUP($A64,'Annex 2 Designated EHV charges'!$D:$P,10,FALSE)=0,"",VLOOKUP($A64,'Annex 2 Designated EHV charges'!$D:$P,10,FALSE)),"")</f>
        <v/>
      </c>
      <c r="F64" s="99" t="str">
        <f>IFERROR(IF(VLOOKUP($A64,'Annex 2 Designated EHV charges'!$D:$P,11,FALSE)=0,"",VLOOKUP($A64,'Annex 2 Designated EHV charges'!$D:$P,11,FALSE)),"")</f>
        <v/>
      </c>
      <c r="G64" s="100" t="str">
        <f>IFERROR(IF(VLOOKUP($A64,'Annex 2 Designated EHV charges'!$D:$P,12,FALSE)=0,"",VLOOKUP($A64,'Annex 2 Designated EHV charges'!$D:$P,12,FALSE)),"")</f>
        <v/>
      </c>
      <c r="H64" s="100" t="str">
        <f>IFERROR(IF(VLOOKUP($A64,'Annex 2 Designated EHV charges'!$D:$P,13,FALSE)=0,"",VLOOKUP($A64,'Annex 2 Designated EHV charges'!$D:$P,13,FALSE)),"")</f>
        <v/>
      </c>
    </row>
    <row r="65" spans="1:8" ht="12.75" customHeight="1" x14ac:dyDescent="0.25">
      <c r="A65" s="97" t="str">
        <f t="array" ref="A65">IFERROR(INDEX('Annex 2 Designated EHV charges'!$D$11:$D$13, MATCH(0, IF(ISBLANK('Annex 2 Designated EHV charges'!$D$11:$D$13),1, COUNTIF(A$4:$A64, 'Annex 2 Designated EHV charges'!$D$11:$D$13)), 0)),"")</f>
        <v/>
      </c>
      <c r="B65" s="96" t="str">
        <f>IF($A65="","",VLOOKUP($A65,'Annex 2 Designated EHV charges'!$D:$O,2,0))</f>
        <v/>
      </c>
      <c r="C65" s="97" t="str">
        <f>IF($A65="","",VLOOKUP($A65,'Annex 2 Designated EHV charges'!$D:$O,3,0))</f>
        <v/>
      </c>
      <c r="D65" s="96" t="str">
        <f>IF($A65="","",VLOOKUP($A65,'Annex 2 Designated EHV charges'!$D:$O,4,0))</f>
        <v/>
      </c>
      <c r="E65" s="98" t="str">
        <f>IFERROR(IF(VLOOKUP($A65,'Annex 2 Designated EHV charges'!$D:$P,10,FALSE)=0,"",VLOOKUP($A65,'Annex 2 Designated EHV charges'!$D:$P,10,FALSE)),"")</f>
        <v/>
      </c>
      <c r="F65" s="99" t="str">
        <f>IFERROR(IF(VLOOKUP($A65,'Annex 2 Designated EHV charges'!$D:$P,11,FALSE)=0,"",VLOOKUP($A65,'Annex 2 Designated EHV charges'!$D:$P,11,FALSE)),"")</f>
        <v/>
      </c>
      <c r="G65" s="100" t="str">
        <f>IFERROR(IF(VLOOKUP($A65,'Annex 2 Designated EHV charges'!$D:$P,12,FALSE)=0,"",VLOOKUP($A65,'Annex 2 Designated EHV charges'!$D:$P,12,FALSE)),"")</f>
        <v/>
      </c>
      <c r="H65" s="100" t="str">
        <f>IFERROR(IF(VLOOKUP($A65,'Annex 2 Designated EHV charges'!$D:$P,13,FALSE)=0,"",VLOOKUP($A65,'Annex 2 Designated EHV charges'!$D:$P,13,FALSE)),"")</f>
        <v/>
      </c>
    </row>
    <row r="66" spans="1:8" ht="12.75" customHeight="1" x14ac:dyDescent="0.25">
      <c r="A66" s="97" t="str">
        <f t="array" ref="A66">IFERROR(INDEX('Annex 2 Designated EHV charges'!$D$11:$D$13, MATCH(0, IF(ISBLANK('Annex 2 Designated EHV charges'!$D$11:$D$13),1, COUNTIF(A$4:$A65, 'Annex 2 Designated EHV charges'!$D$11:$D$13)), 0)),"")</f>
        <v/>
      </c>
      <c r="B66" s="96" t="str">
        <f>IF($A66="","",VLOOKUP($A66,'Annex 2 Designated EHV charges'!$D:$O,2,0))</f>
        <v/>
      </c>
      <c r="C66" s="97" t="str">
        <f>IF($A66="","",VLOOKUP($A66,'Annex 2 Designated EHV charges'!$D:$O,3,0))</f>
        <v/>
      </c>
      <c r="D66" s="96" t="str">
        <f>IF($A66="","",VLOOKUP($A66,'Annex 2 Designated EHV charges'!$D:$O,4,0))</f>
        <v/>
      </c>
      <c r="E66" s="98" t="str">
        <f>IFERROR(IF(VLOOKUP($A66,'Annex 2 Designated EHV charges'!$D:$P,10,FALSE)=0,"",VLOOKUP($A66,'Annex 2 Designated EHV charges'!$D:$P,10,FALSE)),"")</f>
        <v/>
      </c>
      <c r="F66" s="99" t="str">
        <f>IFERROR(IF(VLOOKUP($A66,'Annex 2 Designated EHV charges'!$D:$P,11,FALSE)=0,"",VLOOKUP($A66,'Annex 2 Designated EHV charges'!$D:$P,11,FALSE)),"")</f>
        <v/>
      </c>
      <c r="G66" s="100" t="str">
        <f>IFERROR(IF(VLOOKUP($A66,'Annex 2 Designated EHV charges'!$D:$P,12,FALSE)=0,"",VLOOKUP($A66,'Annex 2 Designated EHV charges'!$D:$P,12,FALSE)),"")</f>
        <v/>
      </c>
      <c r="H66" s="100" t="str">
        <f>IFERROR(IF(VLOOKUP($A66,'Annex 2 Designated EHV charges'!$D:$P,13,FALSE)=0,"",VLOOKUP($A66,'Annex 2 Designated EHV charges'!$D:$P,13,FALSE)),"")</f>
        <v/>
      </c>
    </row>
    <row r="67" spans="1:8" ht="12.75" customHeight="1" x14ac:dyDescent="0.25">
      <c r="A67" s="97" t="str">
        <f t="array" ref="A67">IFERROR(INDEX('Annex 2 Designated EHV charges'!$D$11:$D$13, MATCH(0, IF(ISBLANK('Annex 2 Designated EHV charges'!$D$11:$D$13),1, COUNTIF(A$4:$A66, 'Annex 2 Designated EHV charges'!$D$11:$D$13)), 0)),"")</f>
        <v/>
      </c>
      <c r="B67" s="96" t="str">
        <f>IF($A67="","",VLOOKUP($A67,'Annex 2 Designated EHV charges'!$D:$O,2,0))</f>
        <v/>
      </c>
      <c r="C67" s="97" t="str">
        <f>IF($A67="","",VLOOKUP($A67,'Annex 2 Designated EHV charges'!$D:$O,3,0))</f>
        <v/>
      </c>
      <c r="D67" s="96" t="str">
        <f>IF($A67="","",VLOOKUP($A67,'Annex 2 Designated EHV charges'!$D:$O,4,0))</f>
        <v/>
      </c>
      <c r="E67" s="98" t="str">
        <f>IFERROR(IF(VLOOKUP($A67,'Annex 2 Designated EHV charges'!$D:$P,10,FALSE)=0,"",VLOOKUP($A67,'Annex 2 Designated EHV charges'!$D:$P,10,FALSE)),"")</f>
        <v/>
      </c>
      <c r="F67" s="99" t="str">
        <f>IFERROR(IF(VLOOKUP($A67,'Annex 2 Designated EHV charges'!$D:$P,11,FALSE)=0,"",VLOOKUP($A67,'Annex 2 Designated EHV charges'!$D:$P,11,FALSE)),"")</f>
        <v/>
      </c>
      <c r="G67" s="100" t="str">
        <f>IFERROR(IF(VLOOKUP($A67,'Annex 2 Designated EHV charges'!$D:$P,12,FALSE)=0,"",VLOOKUP($A67,'Annex 2 Designated EHV charges'!$D:$P,12,FALSE)),"")</f>
        <v/>
      </c>
      <c r="H67" s="100" t="str">
        <f>IFERROR(IF(VLOOKUP($A67,'Annex 2 Designated EHV charges'!$D:$P,13,FALSE)=0,"",VLOOKUP($A67,'Annex 2 Designated EHV charges'!$D:$P,13,FALSE)),"")</f>
        <v/>
      </c>
    </row>
    <row r="68" spans="1:8" ht="12.75" customHeight="1" x14ac:dyDescent="0.25">
      <c r="A68" s="97" t="str">
        <f t="array" ref="A68">IFERROR(INDEX('Annex 2 Designated EHV charges'!$D$11:$D$13, MATCH(0, IF(ISBLANK('Annex 2 Designated EHV charges'!$D$11:$D$13),1, COUNTIF(A$4:$A67, 'Annex 2 Designated EHV charges'!$D$11:$D$13)), 0)),"")</f>
        <v/>
      </c>
      <c r="B68" s="96" t="str">
        <f>IF($A68="","",VLOOKUP($A68,'Annex 2 Designated EHV charges'!$D:$O,2,0))</f>
        <v/>
      </c>
      <c r="C68" s="97" t="str">
        <f>IF($A68="","",VLOOKUP($A68,'Annex 2 Designated EHV charges'!$D:$O,3,0))</f>
        <v/>
      </c>
      <c r="D68" s="96" t="str">
        <f>IF($A68="","",VLOOKUP($A68,'Annex 2 Designated EHV charges'!$D:$O,4,0))</f>
        <v/>
      </c>
      <c r="E68" s="98" t="str">
        <f>IFERROR(IF(VLOOKUP($A68,'Annex 2 Designated EHV charges'!$D:$P,10,FALSE)=0,"",VLOOKUP($A68,'Annex 2 Designated EHV charges'!$D:$P,10,FALSE)),"")</f>
        <v/>
      </c>
      <c r="F68" s="99" t="str">
        <f>IFERROR(IF(VLOOKUP($A68,'Annex 2 Designated EHV charges'!$D:$P,11,FALSE)=0,"",VLOOKUP($A68,'Annex 2 Designated EHV charges'!$D:$P,11,FALSE)),"")</f>
        <v/>
      </c>
      <c r="G68" s="100" t="str">
        <f>IFERROR(IF(VLOOKUP($A68,'Annex 2 Designated EHV charges'!$D:$P,12,FALSE)=0,"",VLOOKUP($A68,'Annex 2 Designated EHV charges'!$D:$P,12,FALSE)),"")</f>
        <v/>
      </c>
      <c r="H68" s="100" t="str">
        <f>IFERROR(IF(VLOOKUP($A68,'Annex 2 Designated EHV charges'!$D:$P,13,FALSE)=0,"",VLOOKUP($A68,'Annex 2 Designated EHV charges'!$D:$P,13,FALSE)),"")</f>
        <v/>
      </c>
    </row>
    <row r="69" spans="1:8" ht="12.75" customHeight="1" x14ac:dyDescent="0.25">
      <c r="A69" s="97" t="str">
        <f t="array" ref="A69">IFERROR(INDEX('Annex 2 Designated EHV charges'!$D$11:$D$13, MATCH(0, IF(ISBLANK('Annex 2 Designated EHV charges'!$D$11:$D$13),1, COUNTIF(A$4:$A68, 'Annex 2 Designated EHV charges'!$D$11:$D$13)), 0)),"")</f>
        <v/>
      </c>
      <c r="B69" s="96" t="str">
        <f>IF($A69="","",VLOOKUP($A69,'Annex 2 Designated EHV charges'!$D:$O,2,0))</f>
        <v/>
      </c>
      <c r="C69" s="97" t="str">
        <f>IF($A69="","",VLOOKUP($A69,'Annex 2 Designated EHV charges'!$D:$O,3,0))</f>
        <v/>
      </c>
      <c r="D69" s="96" t="str">
        <f>IF($A69="","",VLOOKUP($A69,'Annex 2 Designated EHV charges'!$D:$O,4,0))</f>
        <v/>
      </c>
      <c r="E69" s="98" t="str">
        <f>IFERROR(IF(VLOOKUP($A69,'Annex 2 Designated EHV charges'!$D:$P,10,FALSE)=0,"",VLOOKUP($A69,'Annex 2 Designated EHV charges'!$D:$P,10,FALSE)),"")</f>
        <v/>
      </c>
      <c r="F69" s="99" t="str">
        <f>IFERROR(IF(VLOOKUP($A69,'Annex 2 Designated EHV charges'!$D:$P,11,FALSE)=0,"",VLOOKUP($A69,'Annex 2 Designated EHV charges'!$D:$P,11,FALSE)),"")</f>
        <v/>
      </c>
      <c r="G69" s="100" t="str">
        <f>IFERROR(IF(VLOOKUP($A69,'Annex 2 Designated EHV charges'!$D:$P,12,FALSE)=0,"",VLOOKUP($A69,'Annex 2 Designated EHV charges'!$D:$P,12,FALSE)),"")</f>
        <v/>
      </c>
      <c r="H69" s="100" t="str">
        <f>IFERROR(IF(VLOOKUP($A69,'Annex 2 Designated EHV charges'!$D:$P,13,FALSE)=0,"",VLOOKUP($A69,'Annex 2 Designated EHV charges'!$D:$P,13,FALSE)),"")</f>
        <v/>
      </c>
    </row>
    <row r="70" spans="1:8" ht="12.75" customHeight="1" x14ac:dyDescent="0.25">
      <c r="A70" s="97" t="str">
        <f t="array" ref="A70">IFERROR(INDEX('Annex 2 Designated EHV charges'!$D$11:$D$13, MATCH(0, IF(ISBLANK('Annex 2 Designated EHV charges'!$D$11:$D$13),1, COUNTIF(A$4:$A69, 'Annex 2 Designated EHV charges'!$D$11:$D$13)), 0)),"")</f>
        <v/>
      </c>
      <c r="B70" s="96" t="str">
        <f>IF($A70="","",VLOOKUP($A70,'Annex 2 Designated EHV charges'!$D:$O,2,0))</f>
        <v/>
      </c>
      <c r="C70" s="97" t="str">
        <f>IF($A70="","",VLOOKUP($A70,'Annex 2 Designated EHV charges'!$D:$O,3,0))</f>
        <v/>
      </c>
      <c r="D70" s="96" t="str">
        <f>IF($A70="","",VLOOKUP($A70,'Annex 2 Designated EHV charges'!$D:$O,4,0))</f>
        <v/>
      </c>
      <c r="E70" s="98" t="str">
        <f>IFERROR(IF(VLOOKUP($A70,'Annex 2 Designated EHV charges'!$D:$P,10,FALSE)=0,"",VLOOKUP($A70,'Annex 2 Designated EHV charges'!$D:$P,10,FALSE)),"")</f>
        <v/>
      </c>
      <c r="F70" s="99" t="str">
        <f>IFERROR(IF(VLOOKUP($A70,'Annex 2 Designated EHV charges'!$D:$P,11,FALSE)=0,"",VLOOKUP($A70,'Annex 2 Designated EHV charges'!$D:$P,11,FALSE)),"")</f>
        <v/>
      </c>
      <c r="G70" s="100" t="str">
        <f>IFERROR(IF(VLOOKUP($A70,'Annex 2 Designated EHV charges'!$D:$P,12,FALSE)=0,"",VLOOKUP($A70,'Annex 2 Designated EHV charges'!$D:$P,12,FALSE)),"")</f>
        <v/>
      </c>
      <c r="H70" s="100" t="str">
        <f>IFERROR(IF(VLOOKUP($A70,'Annex 2 Designated EHV charges'!$D:$P,13,FALSE)=0,"",VLOOKUP($A70,'Annex 2 Designated EHV charges'!$D:$P,13,FALSE)),"")</f>
        <v/>
      </c>
    </row>
    <row r="71" spans="1:8" ht="12.75" customHeight="1" x14ac:dyDescent="0.25">
      <c r="A71" s="97" t="str">
        <f t="array" ref="A71">IFERROR(INDEX('Annex 2 Designated EHV charges'!$D$11:$D$13, MATCH(0, IF(ISBLANK('Annex 2 Designated EHV charges'!$D$11:$D$13),1, COUNTIF(A$4:$A70, 'Annex 2 Designated EHV charges'!$D$11:$D$13)), 0)),"")</f>
        <v/>
      </c>
      <c r="B71" s="96" t="str">
        <f>IF($A71="","",VLOOKUP($A71,'Annex 2 Designated EHV charges'!$D:$O,2,0))</f>
        <v/>
      </c>
      <c r="C71" s="97" t="str">
        <f>IF($A71="","",VLOOKUP($A71,'Annex 2 Designated EHV charges'!$D:$O,3,0))</f>
        <v/>
      </c>
      <c r="D71" s="96" t="str">
        <f>IF($A71="","",VLOOKUP($A71,'Annex 2 Designated EHV charges'!$D:$O,4,0))</f>
        <v/>
      </c>
      <c r="E71" s="98" t="str">
        <f>IFERROR(IF(VLOOKUP($A71,'Annex 2 Designated EHV charges'!$D:$P,10,FALSE)=0,"",VLOOKUP($A71,'Annex 2 Designated EHV charges'!$D:$P,10,FALSE)),"")</f>
        <v/>
      </c>
      <c r="F71" s="99" t="str">
        <f>IFERROR(IF(VLOOKUP($A71,'Annex 2 Designated EHV charges'!$D:$P,11,FALSE)=0,"",VLOOKUP($A71,'Annex 2 Designated EHV charges'!$D:$P,11,FALSE)),"")</f>
        <v/>
      </c>
      <c r="G71" s="100" t="str">
        <f>IFERROR(IF(VLOOKUP($A71,'Annex 2 Designated EHV charges'!$D:$P,12,FALSE)=0,"",VLOOKUP($A71,'Annex 2 Designated EHV charges'!$D:$P,12,FALSE)),"")</f>
        <v/>
      </c>
      <c r="H71" s="100" t="str">
        <f>IFERROR(IF(VLOOKUP($A71,'Annex 2 Designated EHV charges'!$D:$P,13,FALSE)=0,"",VLOOKUP($A71,'Annex 2 Designated EHV charges'!$D:$P,13,FALSE)),"")</f>
        <v/>
      </c>
    </row>
    <row r="72" spans="1:8" ht="12.75" customHeight="1" x14ac:dyDescent="0.25">
      <c r="A72" s="97" t="str">
        <f t="array" ref="A72">IFERROR(INDEX('Annex 2 Designated EHV charges'!$D$11:$D$13, MATCH(0, IF(ISBLANK('Annex 2 Designated EHV charges'!$D$11:$D$13),1, COUNTIF(A$4:$A71, 'Annex 2 Designated EHV charges'!$D$11:$D$13)), 0)),"")</f>
        <v/>
      </c>
      <c r="B72" s="96" t="str">
        <f>IF($A72="","",VLOOKUP($A72,'Annex 2 Designated EHV charges'!$D:$O,2,0))</f>
        <v/>
      </c>
      <c r="C72" s="97" t="str">
        <f>IF($A72="","",VLOOKUP($A72,'Annex 2 Designated EHV charges'!$D:$O,3,0))</f>
        <v/>
      </c>
      <c r="D72" s="96" t="str">
        <f>IF($A72="","",VLOOKUP($A72,'Annex 2 Designated EHV charges'!$D:$O,4,0))</f>
        <v/>
      </c>
      <c r="E72" s="98" t="str">
        <f>IFERROR(IF(VLOOKUP($A72,'Annex 2 Designated EHV charges'!$D:$P,10,FALSE)=0,"",VLOOKUP($A72,'Annex 2 Designated EHV charges'!$D:$P,10,FALSE)),"")</f>
        <v/>
      </c>
      <c r="F72" s="99" t="str">
        <f>IFERROR(IF(VLOOKUP($A72,'Annex 2 Designated EHV charges'!$D:$P,11,FALSE)=0,"",VLOOKUP($A72,'Annex 2 Designated EHV charges'!$D:$P,11,FALSE)),"")</f>
        <v/>
      </c>
      <c r="G72" s="100" t="str">
        <f>IFERROR(IF(VLOOKUP($A72,'Annex 2 Designated EHV charges'!$D:$P,12,FALSE)=0,"",VLOOKUP($A72,'Annex 2 Designated EHV charges'!$D:$P,12,FALSE)),"")</f>
        <v/>
      </c>
      <c r="H72" s="100" t="str">
        <f>IFERROR(IF(VLOOKUP($A72,'Annex 2 Designated EHV charges'!$D:$P,13,FALSE)=0,"",VLOOKUP($A72,'Annex 2 Designated EHV charges'!$D:$P,13,FALSE)),"")</f>
        <v/>
      </c>
    </row>
    <row r="73" spans="1:8" ht="12.75" customHeight="1" x14ac:dyDescent="0.25">
      <c r="A73" s="97" t="str">
        <f t="array" ref="A73">IFERROR(INDEX('Annex 2 Designated EHV charges'!$D$11:$D$13, MATCH(0, IF(ISBLANK('Annex 2 Designated EHV charges'!$D$11:$D$13),1, COUNTIF(A$4:$A72, 'Annex 2 Designated EHV charges'!$D$11:$D$13)), 0)),"")</f>
        <v/>
      </c>
      <c r="B73" s="96" t="str">
        <f>IF($A73="","",VLOOKUP($A73,'Annex 2 Designated EHV charges'!$D:$O,2,0))</f>
        <v/>
      </c>
      <c r="C73" s="97" t="str">
        <f>IF($A73="","",VLOOKUP($A73,'Annex 2 Designated EHV charges'!$D:$O,3,0))</f>
        <v/>
      </c>
      <c r="D73" s="96" t="str">
        <f>IF($A73="","",VLOOKUP($A73,'Annex 2 Designated EHV charges'!$D:$O,4,0))</f>
        <v/>
      </c>
      <c r="E73" s="98" t="str">
        <f>IFERROR(IF(VLOOKUP($A73,'Annex 2 Designated EHV charges'!$D:$P,10,FALSE)=0,"",VLOOKUP($A73,'Annex 2 Designated EHV charges'!$D:$P,10,FALSE)),"")</f>
        <v/>
      </c>
      <c r="F73" s="99" t="str">
        <f>IFERROR(IF(VLOOKUP($A73,'Annex 2 Designated EHV charges'!$D:$P,11,FALSE)=0,"",VLOOKUP($A73,'Annex 2 Designated EHV charges'!$D:$P,11,FALSE)),"")</f>
        <v/>
      </c>
      <c r="G73" s="100" t="str">
        <f>IFERROR(IF(VLOOKUP($A73,'Annex 2 Designated EHV charges'!$D:$P,12,FALSE)=0,"",VLOOKUP($A73,'Annex 2 Designated EHV charges'!$D:$P,12,FALSE)),"")</f>
        <v/>
      </c>
      <c r="H73" s="100" t="str">
        <f>IFERROR(IF(VLOOKUP($A73,'Annex 2 Designated EHV charges'!$D:$P,13,FALSE)=0,"",VLOOKUP($A73,'Annex 2 Designated EHV charges'!$D:$P,13,FALSE)),"")</f>
        <v/>
      </c>
    </row>
    <row r="74" spans="1:8" ht="12.75" customHeight="1" x14ac:dyDescent="0.25">
      <c r="A74" s="97" t="str">
        <f t="array" ref="A74">IFERROR(INDEX('Annex 2 Designated EHV charges'!$D$11:$D$13, MATCH(0, IF(ISBLANK('Annex 2 Designated EHV charges'!$D$11:$D$13),1, COUNTIF(A$4:$A73, 'Annex 2 Designated EHV charges'!$D$11:$D$13)), 0)),"")</f>
        <v/>
      </c>
      <c r="B74" s="96" t="str">
        <f>IF($A74="","",VLOOKUP($A74,'Annex 2 Designated EHV charges'!$D:$O,2,0))</f>
        <v/>
      </c>
      <c r="C74" s="97" t="str">
        <f>IF($A74="","",VLOOKUP($A74,'Annex 2 Designated EHV charges'!$D:$O,3,0))</f>
        <v/>
      </c>
      <c r="D74" s="96" t="str">
        <f>IF($A74="","",VLOOKUP($A74,'Annex 2 Designated EHV charges'!$D:$O,4,0))</f>
        <v/>
      </c>
      <c r="E74" s="98" t="str">
        <f>IFERROR(IF(VLOOKUP($A74,'Annex 2 Designated EHV charges'!$D:$P,10,FALSE)=0,"",VLOOKUP($A74,'Annex 2 Designated EHV charges'!$D:$P,10,FALSE)),"")</f>
        <v/>
      </c>
      <c r="F74" s="99" t="str">
        <f>IFERROR(IF(VLOOKUP($A74,'Annex 2 Designated EHV charges'!$D:$P,11,FALSE)=0,"",VLOOKUP($A74,'Annex 2 Designated EHV charges'!$D:$P,11,FALSE)),"")</f>
        <v/>
      </c>
      <c r="G74" s="100" t="str">
        <f>IFERROR(IF(VLOOKUP($A74,'Annex 2 Designated EHV charges'!$D:$P,12,FALSE)=0,"",VLOOKUP($A74,'Annex 2 Designated EHV charges'!$D:$P,12,FALSE)),"")</f>
        <v/>
      </c>
      <c r="H74" s="100" t="str">
        <f>IFERROR(IF(VLOOKUP($A74,'Annex 2 Designated EHV charges'!$D:$P,13,FALSE)=0,"",VLOOKUP($A74,'Annex 2 Designated EHV charges'!$D:$P,13,FALSE)),"")</f>
        <v/>
      </c>
    </row>
    <row r="75" spans="1:8" ht="12.75" customHeight="1" x14ac:dyDescent="0.25">
      <c r="A75" s="97" t="str">
        <f t="array" ref="A75">IFERROR(INDEX('Annex 2 Designated EHV charges'!$D$11:$D$13, MATCH(0, IF(ISBLANK('Annex 2 Designated EHV charges'!$D$11:$D$13),1, COUNTIF(A$4:$A74, 'Annex 2 Designated EHV charges'!$D$11:$D$13)), 0)),"")</f>
        <v/>
      </c>
      <c r="B75" s="96" t="str">
        <f>IF($A75="","",VLOOKUP($A75,'Annex 2 Designated EHV charges'!$D:$O,2,0))</f>
        <v/>
      </c>
      <c r="C75" s="97" t="str">
        <f>IF($A75="","",VLOOKUP($A75,'Annex 2 Designated EHV charges'!$D:$O,3,0))</f>
        <v/>
      </c>
      <c r="D75" s="96" t="str">
        <f>IF($A75="","",VLOOKUP($A75,'Annex 2 Designated EHV charges'!$D:$O,4,0))</f>
        <v/>
      </c>
      <c r="E75" s="98" t="str">
        <f>IFERROR(IF(VLOOKUP($A75,'Annex 2 Designated EHV charges'!$D:$P,10,FALSE)=0,"",VLOOKUP($A75,'Annex 2 Designated EHV charges'!$D:$P,10,FALSE)),"")</f>
        <v/>
      </c>
      <c r="F75" s="99" t="str">
        <f>IFERROR(IF(VLOOKUP($A75,'Annex 2 Designated EHV charges'!$D:$P,11,FALSE)=0,"",VLOOKUP($A75,'Annex 2 Designated EHV charges'!$D:$P,11,FALSE)),"")</f>
        <v/>
      </c>
      <c r="G75" s="100" t="str">
        <f>IFERROR(IF(VLOOKUP($A75,'Annex 2 Designated EHV charges'!$D:$P,12,FALSE)=0,"",VLOOKUP($A75,'Annex 2 Designated EHV charges'!$D:$P,12,FALSE)),"")</f>
        <v/>
      </c>
      <c r="H75" s="100" t="str">
        <f>IFERROR(IF(VLOOKUP($A75,'Annex 2 Designated EHV charges'!$D:$P,13,FALSE)=0,"",VLOOKUP($A75,'Annex 2 Designated EHV charges'!$D:$P,13,FALSE)),"")</f>
        <v/>
      </c>
    </row>
    <row r="76" spans="1:8" ht="12.75" customHeight="1" x14ac:dyDescent="0.25">
      <c r="A76" s="97" t="str">
        <f t="array" ref="A76">IFERROR(INDEX('Annex 2 Designated EHV charges'!$D$11:$D$13, MATCH(0, IF(ISBLANK('Annex 2 Designated EHV charges'!$D$11:$D$13),1, COUNTIF(A$4:$A75, 'Annex 2 Designated EHV charges'!$D$11:$D$13)), 0)),"")</f>
        <v/>
      </c>
      <c r="B76" s="96" t="str">
        <f>IF($A76="","",VLOOKUP($A76,'Annex 2 Designated EHV charges'!$D:$O,2,0))</f>
        <v/>
      </c>
      <c r="C76" s="97" t="str">
        <f>IF($A76="","",VLOOKUP($A76,'Annex 2 Designated EHV charges'!$D:$O,3,0))</f>
        <v/>
      </c>
      <c r="D76" s="96" t="str">
        <f>IF($A76="","",VLOOKUP($A76,'Annex 2 Designated EHV charges'!$D:$O,4,0))</f>
        <v/>
      </c>
      <c r="E76" s="98" t="str">
        <f>IFERROR(IF(VLOOKUP($A76,'Annex 2 Designated EHV charges'!$D:$P,10,FALSE)=0,"",VLOOKUP($A76,'Annex 2 Designated EHV charges'!$D:$P,10,FALSE)),"")</f>
        <v/>
      </c>
      <c r="F76" s="99" t="str">
        <f>IFERROR(IF(VLOOKUP($A76,'Annex 2 Designated EHV charges'!$D:$P,11,FALSE)=0,"",VLOOKUP($A76,'Annex 2 Designated EHV charges'!$D:$P,11,FALSE)),"")</f>
        <v/>
      </c>
      <c r="G76" s="100" t="str">
        <f>IFERROR(IF(VLOOKUP($A76,'Annex 2 Designated EHV charges'!$D:$P,12,FALSE)=0,"",VLOOKUP($A76,'Annex 2 Designated EHV charges'!$D:$P,12,FALSE)),"")</f>
        <v/>
      </c>
      <c r="H76" s="100" t="str">
        <f>IFERROR(IF(VLOOKUP($A76,'Annex 2 Designated EHV charges'!$D:$P,13,FALSE)=0,"",VLOOKUP($A76,'Annex 2 Designated EHV charges'!$D:$P,13,FALSE)),"")</f>
        <v/>
      </c>
    </row>
    <row r="77" spans="1:8" ht="12.75" customHeight="1" x14ac:dyDescent="0.25">
      <c r="A77" s="97" t="str">
        <f t="array" ref="A77">IFERROR(INDEX('Annex 2 Designated EHV charges'!$D$11:$D$13, MATCH(0, IF(ISBLANK('Annex 2 Designated EHV charges'!$D$11:$D$13),1, COUNTIF(A$4:$A76, 'Annex 2 Designated EHV charges'!$D$11:$D$13)), 0)),"")</f>
        <v/>
      </c>
      <c r="B77" s="96" t="str">
        <f>IF($A77="","",VLOOKUP($A77,'Annex 2 Designated EHV charges'!$D:$O,2,0))</f>
        <v/>
      </c>
      <c r="C77" s="97" t="str">
        <f>IF($A77="","",VLOOKUP($A77,'Annex 2 Designated EHV charges'!$D:$O,3,0))</f>
        <v/>
      </c>
      <c r="D77" s="96" t="str">
        <f>IF($A77="","",VLOOKUP($A77,'Annex 2 Designated EHV charges'!$D:$O,4,0))</f>
        <v/>
      </c>
      <c r="E77" s="98" t="str">
        <f>IFERROR(IF(VLOOKUP($A77,'Annex 2 Designated EHV charges'!$D:$P,10,FALSE)=0,"",VLOOKUP($A77,'Annex 2 Designated EHV charges'!$D:$P,10,FALSE)),"")</f>
        <v/>
      </c>
      <c r="F77" s="99" t="str">
        <f>IFERROR(IF(VLOOKUP($A77,'Annex 2 Designated EHV charges'!$D:$P,11,FALSE)=0,"",VLOOKUP($A77,'Annex 2 Designated EHV charges'!$D:$P,11,FALSE)),"")</f>
        <v/>
      </c>
      <c r="G77" s="100" t="str">
        <f>IFERROR(IF(VLOOKUP($A77,'Annex 2 Designated EHV charges'!$D:$P,12,FALSE)=0,"",VLOOKUP($A77,'Annex 2 Designated EHV charges'!$D:$P,12,FALSE)),"")</f>
        <v/>
      </c>
      <c r="H77" s="100" t="str">
        <f>IFERROR(IF(VLOOKUP($A77,'Annex 2 Designated EHV charges'!$D:$P,13,FALSE)=0,"",VLOOKUP($A77,'Annex 2 Designated EHV charges'!$D:$P,13,FALSE)),"")</f>
        <v/>
      </c>
    </row>
    <row r="78" spans="1:8" ht="12.75" customHeight="1" x14ac:dyDescent="0.25">
      <c r="A78" s="97" t="str">
        <f t="array" ref="A78">IFERROR(INDEX('Annex 2 Designated EHV charges'!$D$11:$D$13, MATCH(0, IF(ISBLANK('Annex 2 Designated EHV charges'!$D$11:$D$13),1, COUNTIF(A$4:$A77, 'Annex 2 Designated EHV charges'!$D$11:$D$13)), 0)),"")</f>
        <v/>
      </c>
      <c r="B78" s="96" t="str">
        <f>IF($A78="","",VLOOKUP($A78,'Annex 2 Designated EHV charges'!$D:$O,2,0))</f>
        <v/>
      </c>
      <c r="C78" s="97" t="str">
        <f>IF($A78="","",VLOOKUP($A78,'Annex 2 Designated EHV charges'!$D:$O,3,0))</f>
        <v/>
      </c>
      <c r="D78" s="96" t="str">
        <f>IF($A78="","",VLOOKUP($A78,'Annex 2 Designated EHV charges'!$D:$O,4,0))</f>
        <v/>
      </c>
      <c r="E78" s="98" t="str">
        <f>IFERROR(IF(VLOOKUP($A78,'Annex 2 Designated EHV charges'!$D:$P,10,FALSE)=0,"",VLOOKUP($A78,'Annex 2 Designated EHV charges'!$D:$P,10,FALSE)),"")</f>
        <v/>
      </c>
      <c r="F78" s="99" t="str">
        <f>IFERROR(IF(VLOOKUP($A78,'Annex 2 Designated EHV charges'!$D:$P,11,FALSE)=0,"",VLOOKUP($A78,'Annex 2 Designated EHV charges'!$D:$P,11,FALSE)),"")</f>
        <v/>
      </c>
      <c r="G78" s="100" t="str">
        <f>IFERROR(IF(VLOOKUP($A78,'Annex 2 Designated EHV charges'!$D:$P,12,FALSE)=0,"",VLOOKUP($A78,'Annex 2 Designated EHV charges'!$D:$P,12,FALSE)),"")</f>
        <v/>
      </c>
      <c r="H78" s="100" t="str">
        <f>IFERROR(IF(VLOOKUP($A78,'Annex 2 Designated EHV charges'!$D:$P,13,FALSE)=0,"",VLOOKUP($A78,'Annex 2 Designated EHV charges'!$D:$P,13,FALSE)),"")</f>
        <v/>
      </c>
    </row>
    <row r="79" spans="1:8" ht="12.75" customHeight="1" x14ac:dyDescent="0.25">
      <c r="A79" s="97" t="str">
        <f t="array" ref="A79">IFERROR(INDEX('Annex 2 Designated EHV charges'!$D$11:$D$13, MATCH(0, IF(ISBLANK('Annex 2 Designated EHV charges'!$D$11:$D$13),1, COUNTIF(A$4:$A78, 'Annex 2 Designated EHV charges'!$D$11:$D$13)), 0)),"")</f>
        <v/>
      </c>
      <c r="B79" s="96" t="str">
        <f>IF($A79="","",VLOOKUP($A79,'Annex 2 Designated EHV charges'!$D:$O,2,0))</f>
        <v/>
      </c>
      <c r="C79" s="97" t="str">
        <f>IF($A79="","",VLOOKUP($A79,'Annex 2 Designated EHV charges'!$D:$O,3,0))</f>
        <v/>
      </c>
      <c r="D79" s="96" t="str">
        <f>IF($A79="","",VLOOKUP($A79,'Annex 2 Designated EHV charges'!$D:$O,4,0))</f>
        <v/>
      </c>
      <c r="E79" s="98" t="str">
        <f>IFERROR(IF(VLOOKUP($A79,'Annex 2 Designated EHV charges'!$D:$P,10,FALSE)=0,"",VLOOKUP($A79,'Annex 2 Designated EHV charges'!$D:$P,10,FALSE)),"")</f>
        <v/>
      </c>
      <c r="F79" s="99" t="str">
        <f>IFERROR(IF(VLOOKUP($A79,'Annex 2 Designated EHV charges'!$D:$P,11,FALSE)=0,"",VLOOKUP($A79,'Annex 2 Designated EHV charges'!$D:$P,11,FALSE)),"")</f>
        <v/>
      </c>
      <c r="G79" s="100" t="str">
        <f>IFERROR(IF(VLOOKUP($A79,'Annex 2 Designated EHV charges'!$D:$P,12,FALSE)=0,"",VLOOKUP($A79,'Annex 2 Designated EHV charges'!$D:$P,12,FALSE)),"")</f>
        <v/>
      </c>
      <c r="H79" s="100" t="str">
        <f>IFERROR(IF(VLOOKUP($A79,'Annex 2 Designated EHV charges'!$D:$P,13,FALSE)=0,"",VLOOKUP($A79,'Annex 2 Designated EHV charges'!$D:$P,13,FALSE)),"")</f>
        <v/>
      </c>
    </row>
    <row r="80" spans="1:8" ht="12.75" customHeight="1" x14ac:dyDescent="0.25">
      <c r="A80" s="97" t="str">
        <f t="array" ref="A80">IFERROR(INDEX('Annex 2 Designated EHV charges'!$D$11:$D$13, MATCH(0, IF(ISBLANK('Annex 2 Designated EHV charges'!$D$11:$D$13),1, COUNTIF(A$4:$A79, 'Annex 2 Designated EHV charges'!$D$11:$D$13)), 0)),"")</f>
        <v/>
      </c>
      <c r="B80" s="96" t="str">
        <f>IF($A80="","",VLOOKUP($A80,'Annex 2 Designated EHV charges'!$D:$O,2,0))</f>
        <v/>
      </c>
      <c r="C80" s="97" t="str">
        <f>IF($A80="","",VLOOKUP($A80,'Annex 2 Designated EHV charges'!$D:$O,3,0))</f>
        <v/>
      </c>
      <c r="D80" s="96" t="str">
        <f>IF($A80="","",VLOOKUP($A80,'Annex 2 Designated EHV charges'!$D:$O,4,0))</f>
        <v/>
      </c>
      <c r="E80" s="98" t="str">
        <f>IFERROR(IF(VLOOKUP($A80,'Annex 2 Designated EHV charges'!$D:$P,10,FALSE)=0,"",VLOOKUP($A80,'Annex 2 Designated EHV charges'!$D:$P,10,FALSE)),"")</f>
        <v/>
      </c>
      <c r="F80" s="99" t="str">
        <f>IFERROR(IF(VLOOKUP($A80,'Annex 2 Designated EHV charges'!$D:$P,11,FALSE)=0,"",VLOOKUP($A80,'Annex 2 Designated EHV charges'!$D:$P,11,FALSE)),"")</f>
        <v/>
      </c>
      <c r="G80" s="100" t="str">
        <f>IFERROR(IF(VLOOKUP($A80,'Annex 2 Designated EHV charges'!$D:$P,12,FALSE)=0,"",VLOOKUP($A80,'Annex 2 Designated EHV charges'!$D:$P,12,FALSE)),"")</f>
        <v/>
      </c>
      <c r="H80" s="100" t="str">
        <f>IFERROR(IF(VLOOKUP($A80,'Annex 2 Designated EHV charges'!$D:$P,13,FALSE)=0,"",VLOOKUP($A80,'Annex 2 Designated EHV charges'!$D:$P,13,FALSE)),"")</f>
        <v/>
      </c>
    </row>
    <row r="81" spans="1:8" ht="12.75" customHeight="1" x14ac:dyDescent="0.25">
      <c r="A81" s="97" t="str">
        <f t="array" ref="A81">IFERROR(INDEX('Annex 2 Designated EHV charges'!$D$11:$D$13, MATCH(0, IF(ISBLANK('Annex 2 Designated EHV charges'!$D$11:$D$13),1, COUNTIF(A$4:$A80, 'Annex 2 Designated EHV charges'!$D$11:$D$13)), 0)),"")</f>
        <v/>
      </c>
      <c r="B81" s="96" t="str">
        <f>IF($A81="","",VLOOKUP($A81,'Annex 2 Designated EHV charges'!$D:$O,2,0))</f>
        <v/>
      </c>
      <c r="C81" s="97" t="str">
        <f>IF($A81="","",VLOOKUP($A81,'Annex 2 Designated EHV charges'!$D:$O,3,0))</f>
        <v/>
      </c>
      <c r="D81" s="96" t="str">
        <f>IF($A81="","",VLOOKUP($A81,'Annex 2 Designated EHV charges'!$D:$O,4,0))</f>
        <v/>
      </c>
      <c r="E81" s="98" t="str">
        <f>IFERROR(IF(VLOOKUP($A81,'Annex 2 Designated EHV charges'!$D:$P,10,FALSE)=0,"",VLOOKUP($A81,'Annex 2 Designated EHV charges'!$D:$P,10,FALSE)),"")</f>
        <v/>
      </c>
      <c r="F81" s="99" t="str">
        <f>IFERROR(IF(VLOOKUP($A81,'Annex 2 Designated EHV charges'!$D:$P,11,FALSE)=0,"",VLOOKUP($A81,'Annex 2 Designated EHV charges'!$D:$P,11,FALSE)),"")</f>
        <v/>
      </c>
      <c r="G81" s="100" t="str">
        <f>IFERROR(IF(VLOOKUP($A81,'Annex 2 Designated EHV charges'!$D:$P,12,FALSE)=0,"",VLOOKUP($A81,'Annex 2 Designated EHV charges'!$D:$P,12,FALSE)),"")</f>
        <v/>
      </c>
      <c r="H81" s="100" t="str">
        <f>IFERROR(IF(VLOOKUP($A81,'Annex 2 Designated EHV charges'!$D:$P,13,FALSE)=0,"",VLOOKUP($A81,'Annex 2 Designated EHV charges'!$D:$P,13,FALSE)),"")</f>
        <v/>
      </c>
    </row>
    <row r="82" spans="1:8" ht="12.75" customHeight="1" x14ac:dyDescent="0.25">
      <c r="A82" s="97" t="str">
        <f t="array" ref="A82">IFERROR(INDEX('Annex 2 Designated EHV charges'!$D$11:$D$13, MATCH(0, IF(ISBLANK('Annex 2 Designated EHV charges'!$D$11:$D$13),1, COUNTIF(A$4:$A81, 'Annex 2 Designated EHV charges'!$D$11:$D$13)), 0)),"")</f>
        <v/>
      </c>
      <c r="B82" s="96" t="str">
        <f>IF($A82="","",VLOOKUP($A82,'Annex 2 Designated EHV charges'!$D:$O,2,0))</f>
        <v/>
      </c>
      <c r="C82" s="97" t="str">
        <f>IF($A82="","",VLOOKUP($A82,'Annex 2 Designated EHV charges'!$D:$O,3,0))</f>
        <v/>
      </c>
      <c r="D82" s="96" t="str">
        <f>IF($A82="","",VLOOKUP($A82,'Annex 2 Designated EHV charges'!$D:$O,4,0))</f>
        <v/>
      </c>
      <c r="E82" s="98" t="str">
        <f>IFERROR(IF(VLOOKUP($A82,'Annex 2 Designated EHV charges'!$D:$P,10,FALSE)=0,"",VLOOKUP($A82,'Annex 2 Designated EHV charges'!$D:$P,10,FALSE)),"")</f>
        <v/>
      </c>
      <c r="F82" s="99" t="str">
        <f>IFERROR(IF(VLOOKUP($A82,'Annex 2 Designated EHV charges'!$D:$P,11,FALSE)=0,"",VLOOKUP($A82,'Annex 2 Designated EHV charges'!$D:$P,11,FALSE)),"")</f>
        <v/>
      </c>
      <c r="G82" s="100" t="str">
        <f>IFERROR(IF(VLOOKUP($A82,'Annex 2 Designated EHV charges'!$D:$P,12,FALSE)=0,"",VLOOKUP($A82,'Annex 2 Designated EHV charges'!$D:$P,12,FALSE)),"")</f>
        <v/>
      </c>
      <c r="H82" s="100" t="str">
        <f>IFERROR(IF(VLOOKUP($A82,'Annex 2 Designated EHV charges'!$D:$P,13,FALSE)=0,"",VLOOKUP($A82,'Annex 2 Designated EHV charges'!$D:$P,13,FALSE)),"")</f>
        <v/>
      </c>
    </row>
    <row r="83" spans="1:8" ht="12.75" customHeight="1" x14ac:dyDescent="0.25">
      <c r="A83" s="97" t="str">
        <f t="array" ref="A83">IFERROR(INDEX('Annex 2 Designated EHV charges'!$D$11:$D$13, MATCH(0, IF(ISBLANK('Annex 2 Designated EHV charges'!$D$11:$D$13),1, COUNTIF(A$4:$A82, 'Annex 2 Designated EHV charges'!$D$11:$D$13)), 0)),"")</f>
        <v/>
      </c>
      <c r="B83" s="96" t="str">
        <f>IF($A83="","",VLOOKUP($A83,'Annex 2 Designated EHV charges'!$D:$O,2,0))</f>
        <v/>
      </c>
      <c r="C83" s="97" t="str">
        <f>IF($A83="","",VLOOKUP($A83,'Annex 2 Designated EHV charges'!$D:$O,3,0))</f>
        <v/>
      </c>
      <c r="D83" s="96" t="str">
        <f>IF($A83="","",VLOOKUP($A83,'Annex 2 Designated EHV charges'!$D:$O,4,0))</f>
        <v/>
      </c>
      <c r="E83" s="98" t="str">
        <f>IFERROR(IF(VLOOKUP($A83,'Annex 2 Designated EHV charges'!$D:$P,10,FALSE)=0,"",VLOOKUP($A83,'Annex 2 Designated EHV charges'!$D:$P,10,FALSE)),"")</f>
        <v/>
      </c>
      <c r="F83" s="99" t="str">
        <f>IFERROR(IF(VLOOKUP($A83,'Annex 2 Designated EHV charges'!$D:$P,11,FALSE)=0,"",VLOOKUP($A83,'Annex 2 Designated EHV charges'!$D:$P,11,FALSE)),"")</f>
        <v/>
      </c>
      <c r="G83" s="100" t="str">
        <f>IFERROR(IF(VLOOKUP($A83,'Annex 2 Designated EHV charges'!$D:$P,12,FALSE)=0,"",VLOOKUP($A83,'Annex 2 Designated EHV charges'!$D:$P,12,FALSE)),"")</f>
        <v/>
      </c>
      <c r="H83" s="100" t="str">
        <f>IFERROR(IF(VLOOKUP($A83,'Annex 2 Designated EHV charges'!$D:$P,13,FALSE)=0,"",VLOOKUP($A83,'Annex 2 Designated EHV charges'!$D:$P,13,FALSE)),"")</f>
        <v/>
      </c>
    </row>
    <row r="84" spans="1:8" ht="12.75" customHeight="1" x14ac:dyDescent="0.25">
      <c r="A84" s="97" t="str">
        <f t="array" ref="A84">IFERROR(INDEX('Annex 2 Designated EHV charges'!$D$11:$D$13, MATCH(0, IF(ISBLANK('Annex 2 Designated EHV charges'!$D$11:$D$13),1, COUNTIF(A$4:$A83, 'Annex 2 Designated EHV charges'!$D$11:$D$13)), 0)),"")</f>
        <v/>
      </c>
      <c r="B84" s="96" t="str">
        <f>IF($A84="","",VLOOKUP($A84,'Annex 2 Designated EHV charges'!$D:$O,2,0))</f>
        <v/>
      </c>
      <c r="C84" s="97" t="str">
        <f>IF($A84="","",VLOOKUP($A84,'Annex 2 Designated EHV charges'!$D:$O,3,0))</f>
        <v/>
      </c>
      <c r="D84" s="96" t="str">
        <f>IF($A84="","",VLOOKUP($A84,'Annex 2 Designated EHV charges'!$D:$O,4,0))</f>
        <v/>
      </c>
      <c r="E84" s="98" t="str">
        <f>IFERROR(IF(VLOOKUP($A84,'Annex 2 Designated EHV charges'!$D:$P,10,FALSE)=0,"",VLOOKUP($A84,'Annex 2 Designated EHV charges'!$D:$P,10,FALSE)),"")</f>
        <v/>
      </c>
      <c r="F84" s="99" t="str">
        <f>IFERROR(IF(VLOOKUP($A84,'Annex 2 Designated EHV charges'!$D:$P,11,FALSE)=0,"",VLOOKUP($A84,'Annex 2 Designated EHV charges'!$D:$P,11,FALSE)),"")</f>
        <v/>
      </c>
      <c r="G84" s="100" t="str">
        <f>IFERROR(IF(VLOOKUP($A84,'Annex 2 Designated EHV charges'!$D:$P,12,FALSE)=0,"",VLOOKUP($A84,'Annex 2 Designated EHV charges'!$D:$P,12,FALSE)),"")</f>
        <v/>
      </c>
      <c r="H84" s="100" t="str">
        <f>IFERROR(IF(VLOOKUP($A84,'Annex 2 Designated EHV charges'!$D:$P,13,FALSE)=0,"",VLOOKUP($A84,'Annex 2 Designated EHV charges'!$D:$P,13,FALSE)),"")</f>
        <v/>
      </c>
    </row>
    <row r="85" spans="1:8" ht="12.75" customHeight="1" x14ac:dyDescent="0.25">
      <c r="A85" s="97" t="str">
        <f t="array" ref="A85">IFERROR(INDEX('Annex 2 Designated EHV charges'!$D$11:$D$13, MATCH(0, IF(ISBLANK('Annex 2 Designated EHV charges'!$D$11:$D$13),1, COUNTIF(A$4:$A84, 'Annex 2 Designated EHV charges'!$D$11:$D$13)), 0)),"")</f>
        <v/>
      </c>
      <c r="B85" s="96" t="str">
        <f>IF($A85="","",VLOOKUP($A85,'Annex 2 Designated EHV charges'!$D:$O,2,0))</f>
        <v/>
      </c>
      <c r="C85" s="97" t="str">
        <f>IF($A85="","",VLOOKUP($A85,'Annex 2 Designated EHV charges'!$D:$O,3,0))</f>
        <v/>
      </c>
      <c r="D85" s="96" t="str">
        <f>IF($A85="","",VLOOKUP($A85,'Annex 2 Designated EHV charges'!$D:$O,4,0))</f>
        <v/>
      </c>
      <c r="E85" s="98" t="str">
        <f>IFERROR(IF(VLOOKUP($A85,'Annex 2 Designated EHV charges'!$D:$P,10,FALSE)=0,"",VLOOKUP($A85,'Annex 2 Designated EHV charges'!$D:$P,10,FALSE)),"")</f>
        <v/>
      </c>
      <c r="F85" s="99" t="str">
        <f>IFERROR(IF(VLOOKUP($A85,'Annex 2 Designated EHV charges'!$D:$P,11,FALSE)=0,"",VLOOKUP($A85,'Annex 2 Designated EHV charges'!$D:$P,11,FALSE)),"")</f>
        <v/>
      </c>
      <c r="G85" s="100" t="str">
        <f>IFERROR(IF(VLOOKUP($A85,'Annex 2 Designated EHV charges'!$D:$P,12,FALSE)=0,"",VLOOKUP($A85,'Annex 2 Designated EHV charges'!$D:$P,12,FALSE)),"")</f>
        <v/>
      </c>
      <c r="H85" s="100" t="str">
        <f>IFERROR(IF(VLOOKUP($A85,'Annex 2 Designated EHV charges'!$D:$P,13,FALSE)=0,"",VLOOKUP($A85,'Annex 2 Designated EHV charges'!$D:$P,13,FALSE)),"")</f>
        <v/>
      </c>
    </row>
    <row r="86" spans="1:8" ht="12.75" customHeight="1" x14ac:dyDescent="0.25">
      <c r="A86" s="97" t="str">
        <f t="array" ref="A86">IFERROR(INDEX('Annex 2 Designated EHV charges'!$D$11:$D$13, MATCH(0, IF(ISBLANK('Annex 2 Designated EHV charges'!$D$11:$D$13),1, COUNTIF(A$4:$A85, 'Annex 2 Designated EHV charges'!$D$11:$D$13)), 0)),"")</f>
        <v/>
      </c>
      <c r="B86" s="96" t="str">
        <f>IF($A86="","",VLOOKUP($A86,'Annex 2 Designated EHV charges'!$D:$O,2,0))</f>
        <v/>
      </c>
      <c r="C86" s="97" t="str">
        <f>IF($A86="","",VLOOKUP($A86,'Annex 2 Designated EHV charges'!$D:$O,3,0))</f>
        <v/>
      </c>
      <c r="D86" s="96" t="str">
        <f>IF($A86="","",VLOOKUP($A86,'Annex 2 Designated EHV charges'!$D:$O,4,0))</f>
        <v/>
      </c>
      <c r="E86" s="98" t="str">
        <f>IFERROR(IF(VLOOKUP($A86,'Annex 2 Designated EHV charges'!$D:$P,10,FALSE)=0,"",VLOOKUP($A86,'Annex 2 Designated EHV charges'!$D:$P,10,FALSE)),"")</f>
        <v/>
      </c>
      <c r="F86" s="99" t="str">
        <f>IFERROR(IF(VLOOKUP($A86,'Annex 2 Designated EHV charges'!$D:$P,11,FALSE)=0,"",VLOOKUP($A86,'Annex 2 Designated EHV charges'!$D:$P,11,FALSE)),"")</f>
        <v/>
      </c>
      <c r="G86" s="100" t="str">
        <f>IFERROR(IF(VLOOKUP($A86,'Annex 2 Designated EHV charges'!$D:$P,12,FALSE)=0,"",VLOOKUP($A86,'Annex 2 Designated EHV charges'!$D:$P,12,FALSE)),"")</f>
        <v/>
      </c>
      <c r="H86" s="100" t="str">
        <f>IFERROR(IF(VLOOKUP($A86,'Annex 2 Designated EHV charges'!$D:$P,13,FALSE)=0,"",VLOOKUP($A86,'Annex 2 Designated EHV charges'!$D:$P,13,FALSE)),"")</f>
        <v/>
      </c>
    </row>
    <row r="87" spans="1:8" ht="12.75" customHeight="1" x14ac:dyDescent="0.25">
      <c r="A87" s="97" t="str">
        <f t="array" ref="A87">IFERROR(INDEX('Annex 2 Designated EHV charges'!$D$11:$D$13, MATCH(0, IF(ISBLANK('Annex 2 Designated EHV charges'!$D$11:$D$13),1, COUNTIF(A$4:$A86, 'Annex 2 Designated EHV charges'!$D$11:$D$13)), 0)),"")</f>
        <v/>
      </c>
      <c r="B87" s="96" t="str">
        <f>IF($A87="","",VLOOKUP($A87,'Annex 2 Designated EHV charges'!$D:$O,2,0))</f>
        <v/>
      </c>
      <c r="C87" s="97" t="str">
        <f>IF($A87="","",VLOOKUP($A87,'Annex 2 Designated EHV charges'!$D:$O,3,0))</f>
        <v/>
      </c>
      <c r="D87" s="96" t="str">
        <f>IF($A87="","",VLOOKUP($A87,'Annex 2 Designated EHV charges'!$D:$O,4,0))</f>
        <v/>
      </c>
      <c r="E87" s="98" t="str">
        <f>IFERROR(IF(VLOOKUP($A87,'Annex 2 Designated EHV charges'!$D:$P,10,FALSE)=0,"",VLOOKUP($A87,'Annex 2 Designated EHV charges'!$D:$P,10,FALSE)),"")</f>
        <v/>
      </c>
      <c r="F87" s="99" t="str">
        <f>IFERROR(IF(VLOOKUP($A87,'Annex 2 Designated EHV charges'!$D:$P,11,FALSE)=0,"",VLOOKUP($A87,'Annex 2 Designated EHV charges'!$D:$P,11,FALSE)),"")</f>
        <v/>
      </c>
      <c r="G87" s="100" t="str">
        <f>IFERROR(IF(VLOOKUP($A87,'Annex 2 Designated EHV charges'!$D:$P,12,FALSE)=0,"",VLOOKUP($A87,'Annex 2 Designated EHV charges'!$D:$P,12,FALSE)),"")</f>
        <v/>
      </c>
      <c r="H87" s="100" t="str">
        <f>IFERROR(IF(VLOOKUP($A87,'Annex 2 Designated EHV charges'!$D:$P,13,FALSE)=0,"",VLOOKUP($A87,'Annex 2 Designated EHV charges'!$D:$P,13,FALSE)),"")</f>
        <v/>
      </c>
    </row>
    <row r="88" spans="1:8" ht="12.75" customHeight="1" x14ac:dyDescent="0.25">
      <c r="A88" s="97" t="str">
        <f t="array" ref="A88">IFERROR(INDEX('Annex 2 Designated EHV charges'!$D$11:$D$13, MATCH(0, IF(ISBLANK('Annex 2 Designated EHV charges'!$D$11:$D$13),1, COUNTIF(A$4:$A87, 'Annex 2 Designated EHV charges'!$D$11:$D$13)), 0)),"")</f>
        <v/>
      </c>
      <c r="B88" s="96" t="str">
        <f>IF($A88="","",VLOOKUP($A88,'Annex 2 Designated EHV charges'!$D:$O,2,0))</f>
        <v/>
      </c>
      <c r="C88" s="97" t="str">
        <f>IF($A88="","",VLOOKUP($A88,'Annex 2 Designated EHV charges'!$D:$O,3,0))</f>
        <v/>
      </c>
      <c r="D88" s="96" t="str">
        <f>IF($A88="","",VLOOKUP($A88,'Annex 2 Designated EHV charges'!$D:$O,4,0))</f>
        <v/>
      </c>
      <c r="E88" s="98" t="str">
        <f>IFERROR(IF(VLOOKUP($A88,'Annex 2 Designated EHV charges'!$D:$P,10,FALSE)=0,"",VLOOKUP($A88,'Annex 2 Designated EHV charges'!$D:$P,10,FALSE)),"")</f>
        <v/>
      </c>
      <c r="F88" s="99" t="str">
        <f>IFERROR(IF(VLOOKUP($A88,'Annex 2 Designated EHV charges'!$D:$P,11,FALSE)=0,"",VLOOKUP($A88,'Annex 2 Designated EHV charges'!$D:$P,11,FALSE)),"")</f>
        <v/>
      </c>
      <c r="G88" s="100" t="str">
        <f>IFERROR(IF(VLOOKUP($A88,'Annex 2 Designated EHV charges'!$D:$P,12,FALSE)=0,"",VLOOKUP($A88,'Annex 2 Designated EHV charges'!$D:$P,12,FALSE)),"")</f>
        <v/>
      </c>
      <c r="H88" s="100" t="str">
        <f>IFERROR(IF(VLOOKUP($A88,'Annex 2 Designated EHV charges'!$D:$P,13,FALSE)=0,"",VLOOKUP($A88,'Annex 2 Designated EHV charges'!$D:$P,13,FALSE)),"")</f>
        <v/>
      </c>
    </row>
    <row r="89" spans="1:8" ht="12.75" customHeight="1" x14ac:dyDescent="0.25">
      <c r="A89" s="97" t="str">
        <f t="array" ref="A89">IFERROR(INDEX('Annex 2 Designated EHV charges'!$D$11:$D$13, MATCH(0, IF(ISBLANK('Annex 2 Designated EHV charges'!$D$11:$D$13),1, COUNTIF(A$4:$A88, 'Annex 2 Designated EHV charges'!$D$11:$D$13)), 0)),"")</f>
        <v/>
      </c>
      <c r="B89" s="96" t="str">
        <f>IF($A89="","",VLOOKUP($A89,'Annex 2 Designated EHV charges'!$D:$O,2,0))</f>
        <v/>
      </c>
      <c r="C89" s="97" t="str">
        <f>IF($A89="","",VLOOKUP($A89,'Annex 2 Designated EHV charges'!$D:$O,3,0))</f>
        <v/>
      </c>
      <c r="D89" s="96" t="str">
        <f>IF($A89="","",VLOOKUP($A89,'Annex 2 Designated EHV charges'!$D:$O,4,0))</f>
        <v/>
      </c>
      <c r="E89" s="98" t="str">
        <f>IFERROR(IF(VLOOKUP($A89,'Annex 2 Designated EHV charges'!$D:$P,10,FALSE)=0,"",VLOOKUP($A89,'Annex 2 Designated EHV charges'!$D:$P,10,FALSE)),"")</f>
        <v/>
      </c>
      <c r="F89" s="99" t="str">
        <f>IFERROR(IF(VLOOKUP($A89,'Annex 2 Designated EHV charges'!$D:$P,11,FALSE)=0,"",VLOOKUP($A89,'Annex 2 Designated EHV charges'!$D:$P,11,FALSE)),"")</f>
        <v/>
      </c>
      <c r="G89" s="100" t="str">
        <f>IFERROR(IF(VLOOKUP($A89,'Annex 2 Designated EHV charges'!$D:$P,12,FALSE)=0,"",VLOOKUP($A89,'Annex 2 Designated EHV charges'!$D:$P,12,FALSE)),"")</f>
        <v/>
      </c>
      <c r="H89" s="100" t="str">
        <f>IFERROR(IF(VLOOKUP($A89,'Annex 2 Designated EHV charges'!$D:$P,13,FALSE)=0,"",VLOOKUP($A89,'Annex 2 Designated EHV charges'!$D:$P,13,FALSE)),"")</f>
        <v/>
      </c>
    </row>
    <row r="90" spans="1:8" ht="12.75" customHeight="1" x14ac:dyDescent="0.25">
      <c r="A90" s="97" t="str">
        <f t="array" ref="A90">IFERROR(INDEX('Annex 2 Designated EHV charges'!$D$11:$D$13, MATCH(0, IF(ISBLANK('Annex 2 Designated EHV charges'!$D$11:$D$13),1, COUNTIF(A$4:$A89, 'Annex 2 Designated EHV charges'!$D$11:$D$13)), 0)),"")</f>
        <v/>
      </c>
      <c r="B90" s="96" t="str">
        <f>IF($A90="","",VLOOKUP($A90,'Annex 2 Designated EHV charges'!$D:$O,2,0))</f>
        <v/>
      </c>
      <c r="C90" s="97" t="str">
        <f>IF($A90="","",VLOOKUP($A90,'Annex 2 Designated EHV charges'!$D:$O,3,0))</f>
        <v/>
      </c>
      <c r="D90" s="96" t="str">
        <f>IF($A90="","",VLOOKUP($A90,'Annex 2 Designated EHV charges'!$D:$O,4,0))</f>
        <v/>
      </c>
      <c r="E90" s="98" t="str">
        <f>IFERROR(IF(VLOOKUP($A90,'Annex 2 Designated EHV charges'!$D:$P,10,FALSE)=0,"",VLOOKUP($A90,'Annex 2 Designated EHV charges'!$D:$P,10,FALSE)),"")</f>
        <v/>
      </c>
      <c r="F90" s="99" t="str">
        <f>IFERROR(IF(VLOOKUP($A90,'Annex 2 Designated EHV charges'!$D:$P,11,FALSE)=0,"",VLOOKUP($A90,'Annex 2 Designated EHV charges'!$D:$P,11,FALSE)),"")</f>
        <v/>
      </c>
      <c r="G90" s="100" t="str">
        <f>IFERROR(IF(VLOOKUP($A90,'Annex 2 Designated EHV charges'!$D:$P,12,FALSE)=0,"",VLOOKUP($A90,'Annex 2 Designated EHV charges'!$D:$P,12,FALSE)),"")</f>
        <v/>
      </c>
      <c r="H90" s="100" t="str">
        <f>IFERROR(IF(VLOOKUP($A90,'Annex 2 Designated EHV charges'!$D:$P,13,FALSE)=0,"",VLOOKUP($A90,'Annex 2 Designated EHV charges'!$D:$P,13,FALSE)),"")</f>
        <v/>
      </c>
    </row>
    <row r="91" spans="1:8" ht="12.75" customHeight="1" x14ac:dyDescent="0.25">
      <c r="A91" s="97" t="str">
        <f t="array" ref="A91">IFERROR(INDEX('Annex 2 Designated EHV charges'!$D$11:$D$13, MATCH(0, IF(ISBLANK('Annex 2 Designated EHV charges'!$D$11:$D$13),1, COUNTIF(A$4:$A90, 'Annex 2 Designated EHV charges'!$D$11:$D$13)), 0)),"")</f>
        <v/>
      </c>
      <c r="B91" s="96" t="str">
        <f>IF($A91="","",VLOOKUP($A91,'Annex 2 Designated EHV charges'!$D:$O,2,0))</f>
        <v/>
      </c>
      <c r="C91" s="97" t="str">
        <f>IF($A91="","",VLOOKUP($A91,'Annex 2 Designated EHV charges'!$D:$O,3,0))</f>
        <v/>
      </c>
      <c r="D91" s="96" t="str">
        <f>IF($A91="","",VLOOKUP($A91,'Annex 2 Designated EHV charges'!$D:$O,4,0))</f>
        <v/>
      </c>
      <c r="E91" s="98" t="str">
        <f>IFERROR(IF(VLOOKUP($A91,'Annex 2 Designated EHV charges'!$D:$P,10,FALSE)=0,"",VLOOKUP($A91,'Annex 2 Designated EHV charges'!$D:$P,10,FALSE)),"")</f>
        <v/>
      </c>
      <c r="F91" s="99" t="str">
        <f>IFERROR(IF(VLOOKUP($A91,'Annex 2 Designated EHV charges'!$D:$P,11,FALSE)=0,"",VLOOKUP($A91,'Annex 2 Designated EHV charges'!$D:$P,11,FALSE)),"")</f>
        <v/>
      </c>
      <c r="G91" s="100" t="str">
        <f>IFERROR(IF(VLOOKUP($A91,'Annex 2 Designated EHV charges'!$D:$P,12,FALSE)=0,"",VLOOKUP($A91,'Annex 2 Designated EHV charges'!$D:$P,12,FALSE)),"")</f>
        <v/>
      </c>
      <c r="H91" s="100" t="str">
        <f>IFERROR(IF(VLOOKUP($A91,'Annex 2 Designated EHV charges'!$D:$P,13,FALSE)=0,"",VLOOKUP($A91,'Annex 2 Designated EHV charges'!$D:$P,13,FALSE)),"")</f>
        <v/>
      </c>
    </row>
    <row r="92" spans="1:8" ht="12.75" customHeight="1" x14ac:dyDescent="0.25">
      <c r="A92" s="97" t="str">
        <f t="array" ref="A92">IFERROR(INDEX('Annex 2 Designated EHV charges'!$D$11:$D$13, MATCH(0, IF(ISBLANK('Annex 2 Designated EHV charges'!$D$11:$D$13),1, COUNTIF(A$4:$A91, 'Annex 2 Designated EHV charges'!$D$11:$D$13)), 0)),"")</f>
        <v/>
      </c>
      <c r="B92" s="96" t="str">
        <f>IF($A92="","",VLOOKUP($A92,'Annex 2 Designated EHV charges'!$D:$O,2,0))</f>
        <v/>
      </c>
      <c r="C92" s="97" t="str">
        <f>IF($A92="","",VLOOKUP($A92,'Annex 2 Designated EHV charges'!$D:$O,3,0))</f>
        <v/>
      </c>
      <c r="D92" s="96" t="str">
        <f>IF($A92="","",VLOOKUP($A92,'Annex 2 Designated EHV charges'!$D:$O,4,0))</f>
        <v/>
      </c>
      <c r="E92" s="98" t="str">
        <f>IFERROR(IF(VLOOKUP($A92,'Annex 2 Designated EHV charges'!$D:$P,10,FALSE)=0,"",VLOOKUP($A92,'Annex 2 Designated EHV charges'!$D:$P,10,FALSE)),"")</f>
        <v/>
      </c>
      <c r="F92" s="99" t="str">
        <f>IFERROR(IF(VLOOKUP($A92,'Annex 2 Designated EHV charges'!$D:$P,11,FALSE)=0,"",VLOOKUP($A92,'Annex 2 Designated EHV charges'!$D:$P,11,FALSE)),"")</f>
        <v/>
      </c>
      <c r="G92" s="100" t="str">
        <f>IFERROR(IF(VLOOKUP($A92,'Annex 2 Designated EHV charges'!$D:$P,12,FALSE)=0,"",VLOOKUP($A92,'Annex 2 Designated EHV charges'!$D:$P,12,FALSE)),"")</f>
        <v/>
      </c>
      <c r="H92" s="100" t="str">
        <f>IFERROR(IF(VLOOKUP($A92,'Annex 2 Designated EHV charges'!$D:$P,13,FALSE)=0,"",VLOOKUP($A92,'Annex 2 Designated EHV charges'!$D:$P,13,FALSE)),"")</f>
        <v/>
      </c>
    </row>
    <row r="93" spans="1:8" ht="12.75" customHeight="1" x14ac:dyDescent="0.25">
      <c r="A93" s="97" t="str">
        <f t="array" ref="A93">IFERROR(INDEX('Annex 2 Designated EHV charges'!$D$11:$D$13, MATCH(0, IF(ISBLANK('Annex 2 Designated EHV charges'!$D$11:$D$13),1, COUNTIF(A$4:$A92, 'Annex 2 Designated EHV charges'!$D$11:$D$13)), 0)),"")</f>
        <v/>
      </c>
      <c r="B93" s="96" t="str">
        <f>IF($A93="","",VLOOKUP($A93,'Annex 2 Designated EHV charges'!$D:$O,2,0))</f>
        <v/>
      </c>
      <c r="C93" s="97" t="str">
        <f>IF($A93="","",VLOOKUP($A93,'Annex 2 Designated EHV charges'!$D:$O,3,0))</f>
        <v/>
      </c>
      <c r="D93" s="96" t="str">
        <f>IF($A93="","",VLOOKUP($A93,'Annex 2 Designated EHV charges'!$D:$O,4,0))</f>
        <v/>
      </c>
      <c r="E93" s="98" t="str">
        <f>IFERROR(IF(VLOOKUP($A93,'Annex 2 Designated EHV charges'!$D:$P,10,FALSE)=0,"",VLOOKUP($A93,'Annex 2 Designated EHV charges'!$D:$P,10,FALSE)),"")</f>
        <v/>
      </c>
      <c r="F93" s="99" t="str">
        <f>IFERROR(IF(VLOOKUP($A93,'Annex 2 Designated EHV charges'!$D:$P,11,FALSE)=0,"",VLOOKUP($A93,'Annex 2 Designated EHV charges'!$D:$P,11,FALSE)),"")</f>
        <v/>
      </c>
      <c r="G93" s="100" t="str">
        <f>IFERROR(IF(VLOOKUP($A93,'Annex 2 Designated EHV charges'!$D:$P,12,FALSE)=0,"",VLOOKUP($A93,'Annex 2 Designated EHV charges'!$D:$P,12,FALSE)),"")</f>
        <v/>
      </c>
      <c r="H93" s="100" t="str">
        <f>IFERROR(IF(VLOOKUP($A93,'Annex 2 Designated EHV charges'!$D:$P,13,FALSE)=0,"",VLOOKUP($A93,'Annex 2 Designated EHV charges'!$D:$P,13,FALSE)),"")</f>
        <v/>
      </c>
    </row>
    <row r="94" spans="1:8" ht="12.75" customHeight="1" x14ac:dyDescent="0.25">
      <c r="A94" s="97" t="str">
        <f t="array" ref="A94">IFERROR(INDEX('Annex 2 Designated EHV charges'!$D$11:$D$13, MATCH(0, IF(ISBLANK('Annex 2 Designated EHV charges'!$D$11:$D$13),1, COUNTIF(A$4:$A93, 'Annex 2 Designated EHV charges'!$D$11:$D$13)), 0)),"")</f>
        <v/>
      </c>
      <c r="B94" s="96" t="str">
        <f>IF($A94="","",VLOOKUP($A94,'Annex 2 Designated EHV charges'!$D:$O,2,0))</f>
        <v/>
      </c>
      <c r="C94" s="97" t="str">
        <f>IF($A94="","",VLOOKUP($A94,'Annex 2 Designated EHV charges'!$D:$O,3,0))</f>
        <v/>
      </c>
      <c r="D94" s="96" t="str">
        <f>IF($A94="","",VLOOKUP($A94,'Annex 2 Designated EHV charges'!$D:$O,4,0))</f>
        <v/>
      </c>
      <c r="E94" s="98" t="str">
        <f>IFERROR(IF(VLOOKUP($A94,'Annex 2 Designated EHV charges'!$D:$P,10,FALSE)=0,"",VLOOKUP($A94,'Annex 2 Designated EHV charges'!$D:$P,10,FALSE)),"")</f>
        <v/>
      </c>
      <c r="F94" s="99" t="str">
        <f>IFERROR(IF(VLOOKUP($A94,'Annex 2 Designated EHV charges'!$D:$P,11,FALSE)=0,"",VLOOKUP($A94,'Annex 2 Designated EHV charges'!$D:$P,11,FALSE)),"")</f>
        <v/>
      </c>
      <c r="G94" s="100" t="str">
        <f>IFERROR(IF(VLOOKUP($A94,'Annex 2 Designated EHV charges'!$D:$P,12,FALSE)=0,"",VLOOKUP($A94,'Annex 2 Designated EHV charges'!$D:$P,12,FALSE)),"")</f>
        <v/>
      </c>
      <c r="H94" s="100" t="str">
        <f>IFERROR(IF(VLOOKUP($A94,'Annex 2 Designated EHV charges'!$D:$P,13,FALSE)=0,"",VLOOKUP($A94,'Annex 2 Designated EHV charges'!$D:$P,13,FALSE)),"")</f>
        <v/>
      </c>
    </row>
    <row r="95" spans="1:8" ht="12.75" customHeight="1" x14ac:dyDescent="0.25">
      <c r="A95" s="97" t="str">
        <f t="array" ref="A95">IFERROR(INDEX('Annex 2 Designated EHV charges'!$D$11:$D$13, MATCH(0, IF(ISBLANK('Annex 2 Designated EHV charges'!$D$11:$D$13),1, COUNTIF(A$4:$A94, 'Annex 2 Designated EHV charges'!$D$11:$D$13)), 0)),"")</f>
        <v/>
      </c>
      <c r="B95" s="96" t="str">
        <f>IF($A95="","",VLOOKUP($A95,'Annex 2 Designated EHV charges'!$D:$O,2,0))</f>
        <v/>
      </c>
      <c r="C95" s="97" t="str">
        <f>IF($A95="","",VLOOKUP($A95,'Annex 2 Designated EHV charges'!$D:$O,3,0))</f>
        <v/>
      </c>
      <c r="D95" s="96" t="str">
        <f>IF($A95="","",VLOOKUP($A95,'Annex 2 Designated EHV charges'!$D:$O,4,0))</f>
        <v/>
      </c>
      <c r="E95" s="98" t="str">
        <f>IFERROR(IF(VLOOKUP($A95,'Annex 2 Designated EHV charges'!$D:$P,10,FALSE)=0,"",VLOOKUP($A95,'Annex 2 Designated EHV charges'!$D:$P,10,FALSE)),"")</f>
        <v/>
      </c>
      <c r="F95" s="99" t="str">
        <f>IFERROR(IF(VLOOKUP($A95,'Annex 2 Designated EHV charges'!$D:$P,11,FALSE)=0,"",VLOOKUP($A95,'Annex 2 Designated EHV charges'!$D:$P,11,FALSE)),"")</f>
        <v/>
      </c>
      <c r="G95" s="100" t="str">
        <f>IFERROR(IF(VLOOKUP($A95,'Annex 2 Designated EHV charges'!$D:$P,12,FALSE)=0,"",VLOOKUP($A95,'Annex 2 Designated EHV charges'!$D:$P,12,FALSE)),"")</f>
        <v/>
      </c>
      <c r="H95" s="100" t="str">
        <f>IFERROR(IF(VLOOKUP($A95,'Annex 2 Designated EHV charges'!$D:$P,13,FALSE)=0,"",VLOOKUP($A95,'Annex 2 Designated EHV charges'!$D:$P,13,FALSE)),"")</f>
        <v/>
      </c>
    </row>
    <row r="96" spans="1:8" ht="12.75" customHeight="1" x14ac:dyDescent="0.25">
      <c r="A96" s="97" t="str">
        <f t="array" ref="A96">IFERROR(INDEX('Annex 2 Designated EHV charges'!$D$11:$D$13, MATCH(0, IF(ISBLANK('Annex 2 Designated EHV charges'!$D$11:$D$13),1, COUNTIF(A$4:$A95, 'Annex 2 Designated EHV charges'!$D$11:$D$13)), 0)),"")</f>
        <v/>
      </c>
      <c r="B96" s="96" t="str">
        <f>IF($A96="","",VLOOKUP($A96,'Annex 2 Designated EHV charges'!$D:$O,2,0))</f>
        <v/>
      </c>
      <c r="C96" s="97" t="str">
        <f>IF($A96="","",VLOOKUP($A96,'Annex 2 Designated EHV charges'!$D:$O,3,0))</f>
        <v/>
      </c>
      <c r="D96" s="96" t="str">
        <f>IF($A96="","",VLOOKUP($A96,'Annex 2 Designated EHV charges'!$D:$O,4,0))</f>
        <v/>
      </c>
      <c r="E96" s="98" t="str">
        <f>IFERROR(IF(VLOOKUP($A96,'Annex 2 Designated EHV charges'!$D:$P,10,FALSE)=0,"",VLOOKUP($A96,'Annex 2 Designated EHV charges'!$D:$P,10,FALSE)),"")</f>
        <v/>
      </c>
      <c r="F96" s="99" t="str">
        <f>IFERROR(IF(VLOOKUP($A96,'Annex 2 Designated EHV charges'!$D:$P,11,FALSE)=0,"",VLOOKUP($A96,'Annex 2 Designated EHV charges'!$D:$P,11,FALSE)),"")</f>
        <v/>
      </c>
      <c r="G96" s="100" t="str">
        <f>IFERROR(IF(VLOOKUP($A96,'Annex 2 Designated EHV charges'!$D:$P,12,FALSE)=0,"",VLOOKUP($A96,'Annex 2 Designated EHV charges'!$D:$P,12,FALSE)),"")</f>
        <v/>
      </c>
      <c r="H96" s="100" t="str">
        <f>IFERROR(IF(VLOOKUP($A96,'Annex 2 Designated EHV charges'!$D:$P,13,FALSE)=0,"",VLOOKUP($A96,'Annex 2 Designated EHV charges'!$D:$P,13,FALSE)),"")</f>
        <v/>
      </c>
    </row>
    <row r="97" spans="1:8" ht="12.75" customHeight="1" x14ac:dyDescent="0.25">
      <c r="A97" s="97" t="str">
        <f t="array" ref="A97">IFERROR(INDEX('Annex 2 Designated EHV charges'!$D$11:$D$13, MATCH(0, IF(ISBLANK('Annex 2 Designated EHV charges'!$D$11:$D$13),1, COUNTIF(A$4:$A96, 'Annex 2 Designated EHV charges'!$D$11:$D$13)), 0)),"")</f>
        <v/>
      </c>
      <c r="B97" s="96" t="str">
        <f>IF($A97="","",VLOOKUP($A97,'Annex 2 Designated EHV charges'!$D:$O,2,0))</f>
        <v/>
      </c>
      <c r="C97" s="97" t="str">
        <f>IF($A97="","",VLOOKUP($A97,'Annex 2 Designated EHV charges'!$D:$O,3,0))</f>
        <v/>
      </c>
      <c r="D97" s="96" t="str">
        <f>IF($A97="","",VLOOKUP($A97,'Annex 2 Designated EHV charges'!$D:$O,4,0))</f>
        <v/>
      </c>
      <c r="E97" s="98" t="str">
        <f>IFERROR(IF(VLOOKUP($A97,'Annex 2 Designated EHV charges'!$D:$P,10,FALSE)=0,"",VLOOKUP($A97,'Annex 2 Designated EHV charges'!$D:$P,10,FALSE)),"")</f>
        <v/>
      </c>
      <c r="F97" s="99" t="str">
        <f>IFERROR(IF(VLOOKUP($A97,'Annex 2 Designated EHV charges'!$D:$P,11,FALSE)=0,"",VLOOKUP($A97,'Annex 2 Designated EHV charges'!$D:$P,11,FALSE)),"")</f>
        <v/>
      </c>
      <c r="G97" s="100" t="str">
        <f>IFERROR(IF(VLOOKUP($A97,'Annex 2 Designated EHV charges'!$D:$P,12,FALSE)=0,"",VLOOKUP($A97,'Annex 2 Designated EHV charges'!$D:$P,12,FALSE)),"")</f>
        <v/>
      </c>
      <c r="H97" s="100" t="str">
        <f>IFERROR(IF(VLOOKUP($A97,'Annex 2 Designated EHV charges'!$D:$P,13,FALSE)=0,"",VLOOKUP($A97,'Annex 2 Designated EHV charges'!$D:$P,13,FALSE)),"")</f>
        <v/>
      </c>
    </row>
    <row r="98" spans="1:8" ht="12.75" customHeight="1" x14ac:dyDescent="0.25">
      <c r="A98" s="97" t="str">
        <f t="array" ref="A98">IFERROR(INDEX('Annex 2 Designated EHV charges'!$D$11:$D$13, MATCH(0, IF(ISBLANK('Annex 2 Designated EHV charges'!$D$11:$D$13),1, COUNTIF(A$4:$A97, 'Annex 2 Designated EHV charges'!$D$11:$D$13)), 0)),"")</f>
        <v/>
      </c>
      <c r="B98" s="96" t="str">
        <f>IF($A98="","",VLOOKUP($A98,'Annex 2 Designated EHV charges'!$D:$O,2,0))</f>
        <v/>
      </c>
      <c r="C98" s="97" t="str">
        <f>IF($A98="","",VLOOKUP($A98,'Annex 2 Designated EHV charges'!$D:$O,3,0))</f>
        <v/>
      </c>
      <c r="D98" s="96" t="str">
        <f>IF($A98="","",VLOOKUP($A98,'Annex 2 Designated EHV charges'!$D:$O,4,0))</f>
        <v/>
      </c>
      <c r="E98" s="98" t="str">
        <f>IFERROR(IF(VLOOKUP($A98,'Annex 2 Designated EHV charges'!$D:$P,10,FALSE)=0,"",VLOOKUP($A98,'Annex 2 Designated EHV charges'!$D:$P,10,FALSE)),"")</f>
        <v/>
      </c>
      <c r="F98" s="99" t="str">
        <f>IFERROR(IF(VLOOKUP($A98,'Annex 2 Designated EHV charges'!$D:$P,11,FALSE)=0,"",VLOOKUP($A98,'Annex 2 Designated EHV charges'!$D:$P,11,FALSE)),"")</f>
        <v/>
      </c>
      <c r="G98" s="100" t="str">
        <f>IFERROR(IF(VLOOKUP($A98,'Annex 2 Designated EHV charges'!$D:$P,12,FALSE)=0,"",VLOOKUP($A98,'Annex 2 Designated EHV charges'!$D:$P,12,FALSE)),"")</f>
        <v/>
      </c>
      <c r="H98" s="100" t="str">
        <f>IFERROR(IF(VLOOKUP($A98,'Annex 2 Designated EHV charges'!$D:$P,13,FALSE)=0,"",VLOOKUP($A98,'Annex 2 Designated EHV charges'!$D:$P,13,FALSE)),"")</f>
        <v/>
      </c>
    </row>
    <row r="99" spans="1:8" ht="12.75" customHeight="1" x14ac:dyDescent="0.25">
      <c r="A99" s="97" t="str">
        <f t="array" ref="A99">IFERROR(INDEX('Annex 2 Designated EHV charges'!$D$11:$D$13, MATCH(0, IF(ISBLANK('Annex 2 Designated EHV charges'!$D$11:$D$13),1, COUNTIF(A$4:$A98, 'Annex 2 Designated EHV charges'!$D$11:$D$13)), 0)),"")</f>
        <v/>
      </c>
      <c r="B99" s="96" t="str">
        <f>IF($A99="","",VLOOKUP($A99,'Annex 2 Designated EHV charges'!$D:$O,2,0))</f>
        <v/>
      </c>
      <c r="C99" s="97" t="str">
        <f>IF($A99="","",VLOOKUP($A99,'Annex 2 Designated EHV charges'!$D:$O,3,0))</f>
        <v/>
      </c>
      <c r="D99" s="96" t="str">
        <f>IF($A99="","",VLOOKUP($A99,'Annex 2 Designated EHV charges'!$D:$O,4,0))</f>
        <v/>
      </c>
      <c r="E99" s="98" t="str">
        <f>IFERROR(IF(VLOOKUP($A99,'Annex 2 Designated EHV charges'!$D:$P,10,FALSE)=0,"",VLOOKUP($A99,'Annex 2 Designated EHV charges'!$D:$P,10,FALSE)),"")</f>
        <v/>
      </c>
      <c r="F99" s="99" t="str">
        <f>IFERROR(IF(VLOOKUP($A99,'Annex 2 Designated EHV charges'!$D:$P,11,FALSE)=0,"",VLOOKUP($A99,'Annex 2 Designated EHV charges'!$D:$P,11,FALSE)),"")</f>
        <v/>
      </c>
      <c r="G99" s="100" t="str">
        <f>IFERROR(IF(VLOOKUP($A99,'Annex 2 Designated EHV charges'!$D:$P,12,FALSE)=0,"",VLOOKUP($A99,'Annex 2 Designated EHV charges'!$D:$P,12,FALSE)),"")</f>
        <v/>
      </c>
      <c r="H99" s="100" t="str">
        <f>IFERROR(IF(VLOOKUP($A99,'Annex 2 Designated EHV charges'!$D:$P,13,FALSE)=0,"",VLOOKUP($A99,'Annex 2 Designated EHV charges'!$D:$P,13,FALSE)),"")</f>
        <v/>
      </c>
    </row>
    <row r="100" spans="1:8" ht="12.75" customHeight="1" x14ac:dyDescent="0.25">
      <c r="A100" s="97" t="str">
        <f t="array" ref="A100">IFERROR(INDEX('Annex 2 Designated EHV charges'!$D$11:$D$13, MATCH(0, IF(ISBLANK('Annex 2 Designated EHV charges'!$D$11:$D$13),1, COUNTIF(A$4:$A99, 'Annex 2 Designated EHV charges'!$D$11:$D$13)), 0)),"")</f>
        <v/>
      </c>
      <c r="B100" s="96" t="str">
        <f>IF($A100="","",VLOOKUP($A100,'Annex 2 Designated EHV charges'!$D:$O,2,0))</f>
        <v/>
      </c>
      <c r="C100" s="97" t="str">
        <f>IF($A100="","",VLOOKUP($A100,'Annex 2 Designated EHV charges'!$D:$O,3,0))</f>
        <v/>
      </c>
      <c r="D100" s="96" t="str">
        <f>IF($A100="","",VLOOKUP($A100,'Annex 2 Designated EHV charges'!$D:$O,4,0))</f>
        <v/>
      </c>
      <c r="E100" s="98" t="str">
        <f>IFERROR(IF(VLOOKUP($A100,'Annex 2 Designated EHV charges'!$D:$P,10,FALSE)=0,"",VLOOKUP($A100,'Annex 2 Designated EHV charges'!$D:$P,10,FALSE)),"")</f>
        <v/>
      </c>
      <c r="F100" s="99" t="str">
        <f>IFERROR(IF(VLOOKUP($A100,'Annex 2 Designated EHV charges'!$D:$P,11,FALSE)=0,"",VLOOKUP($A100,'Annex 2 Designated EHV charges'!$D:$P,11,FALSE)),"")</f>
        <v/>
      </c>
      <c r="G100" s="100" t="str">
        <f>IFERROR(IF(VLOOKUP($A100,'Annex 2 Designated EHV charges'!$D:$P,12,FALSE)=0,"",VLOOKUP($A100,'Annex 2 Designated EHV charges'!$D:$P,12,FALSE)),"")</f>
        <v/>
      </c>
      <c r="H100" s="100" t="str">
        <f>IFERROR(IF(VLOOKUP($A100,'Annex 2 Designated EHV charges'!$D:$P,13,FALSE)=0,"",VLOOKUP($A100,'Annex 2 Designated EHV charges'!$D:$P,13,FALSE)),"")</f>
        <v/>
      </c>
    </row>
    <row r="101" spans="1:8" ht="12.75" customHeight="1" x14ac:dyDescent="0.25">
      <c r="A101" s="97" t="str">
        <f t="array" ref="A101">IFERROR(INDEX('Annex 2 Designated EHV charges'!$D$11:$D$13, MATCH(0, IF(ISBLANK('Annex 2 Designated EHV charges'!$D$11:$D$13),1, COUNTIF(A$4:$A100, 'Annex 2 Designated EHV charges'!$D$11:$D$13)), 0)),"")</f>
        <v/>
      </c>
      <c r="B101" s="96" t="str">
        <f>IF($A101="","",VLOOKUP($A101,'Annex 2 Designated EHV charges'!$D:$O,2,0))</f>
        <v/>
      </c>
      <c r="C101" s="97" t="str">
        <f>IF($A101="","",VLOOKUP($A101,'Annex 2 Designated EHV charges'!$D:$O,3,0))</f>
        <v/>
      </c>
      <c r="D101" s="96" t="str">
        <f>IF($A101="","",VLOOKUP($A101,'Annex 2 Designated EHV charges'!$D:$O,4,0))</f>
        <v/>
      </c>
      <c r="E101" s="98" t="str">
        <f>IFERROR(IF(VLOOKUP($A101,'Annex 2 Designated EHV charges'!$D:$P,10,FALSE)=0,"",VLOOKUP($A101,'Annex 2 Designated EHV charges'!$D:$P,10,FALSE)),"")</f>
        <v/>
      </c>
      <c r="F101" s="99" t="str">
        <f>IFERROR(IF(VLOOKUP($A101,'Annex 2 Designated EHV charges'!$D:$P,11,FALSE)=0,"",VLOOKUP($A101,'Annex 2 Designated EHV charges'!$D:$P,11,FALSE)),"")</f>
        <v/>
      </c>
      <c r="G101" s="100" t="str">
        <f>IFERROR(IF(VLOOKUP($A101,'Annex 2 Designated EHV charges'!$D:$P,12,FALSE)=0,"",VLOOKUP($A101,'Annex 2 Designated EHV charges'!$D:$P,12,FALSE)),"")</f>
        <v/>
      </c>
      <c r="H101" s="100" t="str">
        <f>IFERROR(IF(VLOOKUP($A101,'Annex 2 Designated EHV charges'!$D:$P,13,FALSE)=0,"",VLOOKUP($A101,'Annex 2 Designated EHV charges'!$D:$P,13,FALSE)),"")</f>
        <v/>
      </c>
    </row>
    <row r="102" spans="1:8" ht="12.75" customHeight="1" x14ac:dyDescent="0.25">
      <c r="A102" s="97" t="str">
        <f t="array" ref="A102">IFERROR(INDEX('Annex 2 Designated EHV charges'!$D$11:$D$13, MATCH(0, IF(ISBLANK('Annex 2 Designated EHV charges'!$D$11:$D$13),1, COUNTIF(A$4:$A101, 'Annex 2 Designated EHV charges'!$D$11:$D$13)), 0)),"")</f>
        <v/>
      </c>
      <c r="B102" s="96" t="str">
        <f>IF($A102="","",VLOOKUP($A102,'Annex 2 Designated EHV charges'!$D:$O,2,0))</f>
        <v/>
      </c>
      <c r="C102" s="97" t="str">
        <f>IF($A102="","",VLOOKUP($A102,'Annex 2 Designated EHV charges'!$D:$O,3,0))</f>
        <v/>
      </c>
      <c r="D102" s="96" t="str">
        <f>IF($A102="","",VLOOKUP($A102,'Annex 2 Designated EHV charges'!$D:$O,4,0))</f>
        <v/>
      </c>
      <c r="E102" s="98" t="str">
        <f>IFERROR(IF(VLOOKUP($A102,'Annex 2 Designated EHV charges'!$D:$P,10,FALSE)=0,"",VLOOKUP($A102,'Annex 2 Designated EHV charges'!$D:$P,10,FALSE)),"")</f>
        <v/>
      </c>
      <c r="F102" s="99" t="str">
        <f>IFERROR(IF(VLOOKUP($A102,'Annex 2 Designated EHV charges'!$D:$P,11,FALSE)=0,"",VLOOKUP($A102,'Annex 2 Designated EHV charges'!$D:$P,11,FALSE)),"")</f>
        <v/>
      </c>
      <c r="G102" s="100" t="str">
        <f>IFERROR(IF(VLOOKUP($A102,'Annex 2 Designated EHV charges'!$D:$P,12,FALSE)=0,"",VLOOKUP($A102,'Annex 2 Designated EHV charges'!$D:$P,12,FALSE)),"")</f>
        <v/>
      </c>
      <c r="H102" s="100" t="str">
        <f>IFERROR(IF(VLOOKUP($A102,'Annex 2 Designated EHV charges'!$D:$P,13,FALSE)=0,"",VLOOKUP($A102,'Annex 2 Designated EHV charges'!$D:$P,13,FALSE)),"")</f>
        <v/>
      </c>
    </row>
    <row r="103" spans="1:8" ht="12.75" customHeight="1" x14ac:dyDescent="0.25">
      <c r="A103" s="97" t="str">
        <f t="array" ref="A103">IFERROR(INDEX('Annex 2 Designated EHV charges'!$D$11:$D$13, MATCH(0, IF(ISBLANK('Annex 2 Designated EHV charges'!$D$11:$D$13),1, COUNTIF(A$4:$A102, 'Annex 2 Designated EHV charges'!$D$11:$D$13)), 0)),"")</f>
        <v/>
      </c>
      <c r="B103" s="96" t="str">
        <f>IF($A103="","",VLOOKUP($A103,'Annex 2 Designated EHV charges'!$D:$O,2,0))</f>
        <v/>
      </c>
      <c r="C103" s="97" t="str">
        <f>IF($A103="","",VLOOKUP($A103,'Annex 2 Designated EHV charges'!$D:$O,3,0))</f>
        <v/>
      </c>
      <c r="D103" s="96" t="str">
        <f>IF($A103="","",VLOOKUP($A103,'Annex 2 Designated EHV charges'!$D:$O,4,0))</f>
        <v/>
      </c>
      <c r="E103" s="98" t="str">
        <f>IFERROR(IF(VLOOKUP($A103,'Annex 2 Designated EHV charges'!$D:$P,10,FALSE)=0,"",VLOOKUP($A103,'Annex 2 Designated EHV charges'!$D:$P,10,FALSE)),"")</f>
        <v/>
      </c>
      <c r="F103" s="99" t="str">
        <f>IFERROR(IF(VLOOKUP($A103,'Annex 2 Designated EHV charges'!$D:$P,11,FALSE)=0,"",VLOOKUP($A103,'Annex 2 Designated EHV charges'!$D:$P,11,FALSE)),"")</f>
        <v/>
      </c>
      <c r="G103" s="100" t="str">
        <f>IFERROR(IF(VLOOKUP($A103,'Annex 2 Designated EHV charges'!$D:$P,12,FALSE)=0,"",VLOOKUP($A103,'Annex 2 Designated EHV charges'!$D:$P,12,FALSE)),"")</f>
        <v/>
      </c>
      <c r="H103" s="100" t="str">
        <f>IFERROR(IF(VLOOKUP($A103,'Annex 2 Designated EHV charges'!$D:$P,13,FALSE)=0,"",VLOOKUP($A103,'Annex 2 Designated EHV charges'!$D:$P,13,FALSE)),"")</f>
        <v/>
      </c>
    </row>
    <row r="104" spans="1:8" ht="12.75" customHeight="1" x14ac:dyDescent="0.25">
      <c r="A104" s="97" t="str">
        <f t="array" ref="A104">IFERROR(INDEX('Annex 2 Designated EHV charges'!$D$11:$D$13, MATCH(0, IF(ISBLANK('Annex 2 Designated EHV charges'!$D$11:$D$13),1, COUNTIF(A$4:$A103, 'Annex 2 Designated EHV charges'!$D$11:$D$13)), 0)),"")</f>
        <v/>
      </c>
      <c r="B104" s="96" t="str">
        <f>IF($A104="","",VLOOKUP($A104,'Annex 2 Designated EHV charges'!$D:$O,2,0))</f>
        <v/>
      </c>
      <c r="C104" s="97" t="str">
        <f>IF($A104="","",VLOOKUP($A104,'Annex 2 Designated EHV charges'!$D:$O,3,0))</f>
        <v/>
      </c>
      <c r="D104" s="96" t="str">
        <f>IF($A104="","",VLOOKUP($A104,'Annex 2 Designated EHV charges'!$D:$O,4,0))</f>
        <v/>
      </c>
      <c r="E104" s="98" t="str">
        <f>IFERROR(IF(VLOOKUP($A104,'Annex 2 Designated EHV charges'!$D:$P,10,FALSE)=0,"",VLOOKUP($A104,'Annex 2 Designated EHV charges'!$D:$P,10,FALSE)),"")</f>
        <v/>
      </c>
      <c r="F104" s="99" t="str">
        <f>IFERROR(IF(VLOOKUP($A104,'Annex 2 Designated EHV charges'!$D:$P,11,FALSE)=0,"",VLOOKUP($A104,'Annex 2 Designated EHV charges'!$D:$P,11,FALSE)),"")</f>
        <v/>
      </c>
      <c r="G104" s="100" t="str">
        <f>IFERROR(IF(VLOOKUP($A104,'Annex 2 Designated EHV charges'!$D:$P,12,FALSE)=0,"",VLOOKUP($A104,'Annex 2 Designated EHV charges'!$D:$P,12,FALSE)),"")</f>
        <v/>
      </c>
      <c r="H104" s="100" t="str">
        <f>IFERROR(IF(VLOOKUP($A104,'Annex 2 Designated EHV charges'!$D:$P,13,FALSE)=0,"",VLOOKUP($A104,'Annex 2 Designated EHV charges'!$D:$P,13,FALSE)),"")</f>
        <v/>
      </c>
    </row>
    <row r="105" spans="1:8" ht="12.75" customHeight="1" x14ac:dyDescent="0.25">
      <c r="A105" s="97" t="str">
        <f t="array" ref="A105">IFERROR(INDEX('Annex 2 Designated EHV charges'!$D$11:$D$13, MATCH(0, IF(ISBLANK('Annex 2 Designated EHV charges'!$D$11:$D$13),1, COUNTIF(A$4:$A104, 'Annex 2 Designated EHV charges'!$D$11:$D$13)), 0)),"")</f>
        <v/>
      </c>
      <c r="B105" s="96" t="str">
        <f>IF($A105="","",VLOOKUP($A105,'Annex 2 Designated EHV charges'!$D:$O,2,0))</f>
        <v/>
      </c>
      <c r="C105" s="97" t="str">
        <f>IF($A105="","",VLOOKUP($A105,'Annex 2 Designated EHV charges'!$D:$O,3,0))</f>
        <v/>
      </c>
      <c r="D105" s="96" t="str">
        <f>IF($A105="","",VLOOKUP($A105,'Annex 2 Designated EHV charges'!$D:$O,4,0))</f>
        <v/>
      </c>
      <c r="E105" s="98" t="str">
        <f>IFERROR(IF(VLOOKUP($A105,'Annex 2 Designated EHV charges'!$D:$P,10,FALSE)=0,"",VLOOKUP($A105,'Annex 2 Designated EHV charges'!$D:$P,10,FALSE)),"")</f>
        <v/>
      </c>
      <c r="F105" s="99" t="str">
        <f>IFERROR(IF(VLOOKUP($A105,'Annex 2 Designated EHV charges'!$D:$P,11,FALSE)=0,"",VLOOKUP($A105,'Annex 2 Designated EHV charges'!$D:$P,11,FALSE)),"")</f>
        <v/>
      </c>
      <c r="G105" s="100" t="str">
        <f>IFERROR(IF(VLOOKUP($A105,'Annex 2 Designated EHV charges'!$D:$P,12,FALSE)=0,"",VLOOKUP($A105,'Annex 2 Designated EHV charges'!$D:$P,12,FALSE)),"")</f>
        <v/>
      </c>
      <c r="H105" s="100" t="str">
        <f>IFERROR(IF(VLOOKUP($A105,'Annex 2 Designated EHV charges'!$D:$P,13,FALSE)=0,"",VLOOKUP($A105,'Annex 2 Designated EHV charges'!$D:$P,13,FALSE)),"")</f>
        <v/>
      </c>
    </row>
    <row r="106" spans="1:8" ht="12.75" customHeight="1" x14ac:dyDescent="0.25">
      <c r="A106" s="97" t="str">
        <f t="array" ref="A106">IFERROR(INDEX('Annex 2 Designated EHV charges'!$D$11:$D$13, MATCH(0, IF(ISBLANK('Annex 2 Designated EHV charges'!$D$11:$D$13),1, COUNTIF(A$4:$A105, 'Annex 2 Designated EHV charges'!$D$11:$D$13)), 0)),"")</f>
        <v/>
      </c>
      <c r="B106" s="96" t="str">
        <f>IF($A106="","",VLOOKUP($A106,'Annex 2 Designated EHV charges'!$D:$O,2,0))</f>
        <v/>
      </c>
      <c r="C106" s="97" t="str">
        <f>IF($A106="","",VLOOKUP($A106,'Annex 2 Designated EHV charges'!$D:$O,3,0))</f>
        <v/>
      </c>
      <c r="D106" s="96" t="str">
        <f>IF($A106="","",VLOOKUP($A106,'Annex 2 Designated EHV charges'!$D:$O,4,0))</f>
        <v/>
      </c>
      <c r="E106" s="98" t="str">
        <f>IFERROR(IF(VLOOKUP($A106,'Annex 2 Designated EHV charges'!$D:$P,10,FALSE)=0,"",VLOOKUP($A106,'Annex 2 Designated EHV charges'!$D:$P,10,FALSE)),"")</f>
        <v/>
      </c>
      <c r="F106" s="99" t="str">
        <f>IFERROR(IF(VLOOKUP($A106,'Annex 2 Designated EHV charges'!$D:$P,11,FALSE)=0,"",VLOOKUP($A106,'Annex 2 Designated EHV charges'!$D:$P,11,FALSE)),"")</f>
        <v/>
      </c>
      <c r="G106" s="100" t="str">
        <f>IFERROR(IF(VLOOKUP($A106,'Annex 2 Designated EHV charges'!$D:$P,12,FALSE)=0,"",VLOOKUP($A106,'Annex 2 Designated EHV charges'!$D:$P,12,FALSE)),"")</f>
        <v/>
      </c>
      <c r="H106" s="100" t="str">
        <f>IFERROR(IF(VLOOKUP($A106,'Annex 2 Designated EHV charges'!$D:$P,13,FALSE)=0,"",VLOOKUP($A106,'Annex 2 Designated EHV charges'!$D:$P,13,FALSE)),"")</f>
        <v/>
      </c>
    </row>
    <row r="107" spans="1:8" ht="12.75" customHeight="1" x14ac:dyDescent="0.25">
      <c r="A107" s="97" t="str">
        <f t="array" ref="A107">IFERROR(INDEX('Annex 2 Designated EHV charges'!$D$11:$D$13, MATCH(0, IF(ISBLANK('Annex 2 Designated EHV charges'!$D$11:$D$13),1, COUNTIF(A$4:$A106, 'Annex 2 Designated EHV charges'!$D$11:$D$13)), 0)),"")</f>
        <v/>
      </c>
      <c r="B107" s="96" t="str">
        <f>IF($A107="","",VLOOKUP($A107,'Annex 2 Designated EHV charges'!$D:$O,2,0))</f>
        <v/>
      </c>
      <c r="C107" s="97" t="str">
        <f>IF($A107="","",VLOOKUP($A107,'Annex 2 Designated EHV charges'!$D:$O,3,0))</f>
        <v/>
      </c>
      <c r="D107" s="96" t="str">
        <f>IF($A107="","",VLOOKUP($A107,'Annex 2 Designated EHV charges'!$D:$O,4,0))</f>
        <v/>
      </c>
      <c r="E107" s="98" t="str">
        <f>IFERROR(IF(VLOOKUP($A107,'Annex 2 Designated EHV charges'!$D:$P,10,FALSE)=0,"",VLOOKUP($A107,'Annex 2 Designated EHV charges'!$D:$P,10,FALSE)),"")</f>
        <v/>
      </c>
      <c r="F107" s="99" t="str">
        <f>IFERROR(IF(VLOOKUP($A107,'Annex 2 Designated EHV charges'!$D:$P,11,FALSE)=0,"",VLOOKUP($A107,'Annex 2 Designated EHV charges'!$D:$P,11,FALSE)),"")</f>
        <v/>
      </c>
      <c r="G107" s="100" t="str">
        <f>IFERROR(IF(VLOOKUP($A107,'Annex 2 Designated EHV charges'!$D:$P,12,FALSE)=0,"",VLOOKUP($A107,'Annex 2 Designated EHV charges'!$D:$P,12,FALSE)),"")</f>
        <v/>
      </c>
      <c r="H107" s="100" t="str">
        <f>IFERROR(IF(VLOOKUP($A107,'Annex 2 Designated EHV charges'!$D:$P,13,FALSE)=0,"",VLOOKUP($A107,'Annex 2 Designated EHV charges'!$D:$P,13,FALSE)),"")</f>
        <v/>
      </c>
    </row>
    <row r="108" spans="1:8" ht="12.75" customHeight="1" x14ac:dyDescent="0.25">
      <c r="A108" s="97" t="str">
        <f t="array" ref="A108">IFERROR(INDEX('Annex 2 Designated EHV charges'!$D$11:$D$13, MATCH(0, IF(ISBLANK('Annex 2 Designated EHV charges'!$D$11:$D$13),1, COUNTIF(A$4:$A107, 'Annex 2 Designated EHV charges'!$D$11:$D$13)), 0)),"")</f>
        <v/>
      </c>
      <c r="B108" s="96" t="str">
        <f>IF($A108="","",VLOOKUP($A108,'Annex 2 Designated EHV charges'!$D:$O,2,0))</f>
        <v/>
      </c>
      <c r="C108" s="97" t="str">
        <f>IF($A108="","",VLOOKUP($A108,'Annex 2 Designated EHV charges'!$D:$O,3,0))</f>
        <v/>
      </c>
      <c r="D108" s="96" t="str">
        <f>IF($A108="","",VLOOKUP($A108,'Annex 2 Designated EHV charges'!$D:$O,4,0))</f>
        <v/>
      </c>
      <c r="E108" s="98" t="str">
        <f>IFERROR(IF(VLOOKUP($A108,'Annex 2 Designated EHV charges'!$D:$P,10,FALSE)=0,"",VLOOKUP($A108,'Annex 2 Designated EHV charges'!$D:$P,10,FALSE)),"")</f>
        <v/>
      </c>
      <c r="F108" s="99" t="str">
        <f>IFERROR(IF(VLOOKUP($A108,'Annex 2 Designated EHV charges'!$D:$P,11,FALSE)=0,"",VLOOKUP($A108,'Annex 2 Designated EHV charges'!$D:$P,11,FALSE)),"")</f>
        <v/>
      </c>
      <c r="G108" s="100" t="str">
        <f>IFERROR(IF(VLOOKUP($A108,'Annex 2 Designated EHV charges'!$D:$P,12,FALSE)=0,"",VLOOKUP($A108,'Annex 2 Designated EHV charges'!$D:$P,12,FALSE)),"")</f>
        <v/>
      </c>
      <c r="H108" s="100" t="str">
        <f>IFERROR(IF(VLOOKUP($A108,'Annex 2 Designated EHV charges'!$D:$P,13,FALSE)=0,"",VLOOKUP($A108,'Annex 2 Designated EHV charges'!$D:$P,13,FALSE)),"")</f>
        <v/>
      </c>
    </row>
    <row r="109" spans="1:8" ht="12.75" customHeight="1" x14ac:dyDescent="0.25">
      <c r="A109" s="97" t="str">
        <f t="array" ref="A109">IFERROR(INDEX('Annex 2 Designated EHV charges'!$D$11:$D$13, MATCH(0, IF(ISBLANK('Annex 2 Designated EHV charges'!$D$11:$D$13),1, COUNTIF(A$4:$A108, 'Annex 2 Designated EHV charges'!$D$11:$D$13)), 0)),"")</f>
        <v/>
      </c>
      <c r="B109" s="96" t="str">
        <f>IF($A109="","",VLOOKUP($A109,'Annex 2 Designated EHV charges'!$D:$O,2,0))</f>
        <v/>
      </c>
      <c r="C109" s="97" t="str">
        <f>IF($A109="","",VLOOKUP($A109,'Annex 2 Designated EHV charges'!$D:$O,3,0))</f>
        <v/>
      </c>
      <c r="D109" s="96" t="str">
        <f>IF($A109="","",VLOOKUP($A109,'Annex 2 Designated EHV charges'!$D:$O,4,0))</f>
        <v/>
      </c>
      <c r="E109" s="98" t="str">
        <f>IFERROR(IF(VLOOKUP($A109,'Annex 2 Designated EHV charges'!$D:$P,10,FALSE)=0,"",VLOOKUP($A109,'Annex 2 Designated EHV charges'!$D:$P,10,FALSE)),"")</f>
        <v/>
      </c>
      <c r="F109" s="99" t="str">
        <f>IFERROR(IF(VLOOKUP($A109,'Annex 2 Designated EHV charges'!$D:$P,11,FALSE)=0,"",VLOOKUP($A109,'Annex 2 Designated EHV charges'!$D:$P,11,FALSE)),"")</f>
        <v/>
      </c>
      <c r="G109" s="100" t="str">
        <f>IFERROR(IF(VLOOKUP($A109,'Annex 2 Designated EHV charges'!$D:$P,12,FALSE)=0,"",VLOOKUP($A109,'Annex 2 Designated EHV charges'!$D:$P,12,FALSE)),"")</f>
        <v/>
      </c>
      <c r="H109" s="100" t="str">
        <f>IFERROR(IF(VLOOKUP($A109,'Annex 2 Designated EHV charges'!$D:$P,13,FALSE)=0,"",VLOOKUP($A109,'Annex 2 Designated EHV charges'!$D:$P,13,FALSE)),"")</f>
        <v/>
      </c>
    </row>
    <row r="110" spans="1:8" ht="12.75" customHeight="1" x14ac:dyDescent="0.25">
      <c r="A110" s="97" t="str">
        <f t="array" ref="A110">IFERROR(INDEX('Annex 2 Designated EHV charges'!$D$11:$D$13, MATCH(0, IF(ISBLANK('Annex 2 Designated EHV charges'!$D$11:$D$13),1, COUNTIF(A$4:$A109, 'Annex 2 Designated EHV charges'!$D$11:$D$13)), 0)),"")</f>
        <v/>
      </c>
      <c r="B110" s="96" t="str">
        <f>IF($A110="","",VLOOKUP($A110,'Annex 2 Designated EHV charges'!$D:$O,2,0))</f>
        <v/>
      </c>
      <c r="C110" s="97" t="str">
        <f>IF($A110="","",VLOOKUP($A110,'Annex 2 Designated EHV charges'!$D:$O,3,0))</f>
        <v/>
      </c>
      <c r="D110" s="96" t="str">
        <f>IF($A110="","",VLOOKUP($A110,'Annex 2 Designated EHV charges'!$D:$O,4,0))</f>
        <v/>
      </c>
      <c r="E110" s="98" t="str">
        <f>IFERROR(IF(VLOOKUP($A110,'Annex 2 Designated EHV charges'!$D:$P,10,FALSE)=0,"",VLOOKUP($A110,'Annex 2 Designated EHV charges'!$D:$P,10,FALSE)),"")</f>
        <v/>
      </c>
      <c r="F110" s="99" t="str">
        <f>IFERROR(IF(VLOOKUP($A110,'Annex 2 Designated EHV charges'!$D:$P,11,FALSE)=0,"",VLOOKUP($A110,'Annex 2 Designated EHV charges'!$D:$P,11,FALSE)),"")</f>
        <v/>
      </c>
      <c r="G110" s="100" t="str">
        <f>IFERROR(IF(VLOOKUP($A110,'Annex 2 Designated EHV charges'!$D:$P,12,FALSE)=0,"",VLOOKUP($A110,'Annex 2 Designated EHV charges'!$D:$P,12,FALSE)),"")</f>
        <v/>
      </c>
      <c r="H110" s="100" t="str">
        <f>IFERROR(IF(VLOOKUP($A110,'Annex 2 Designated EHV charges'!$D:$P,13,FALSE)=0,"",VLOOKUP($A110,'Annex 2 Designated EHV charges'!$D:$P,13,FALSE)),"")</f>
        <v/>
      </c>
    </row>
    <row r="111" spans="1:8" ht="12.75" customHeight="1" x14ac:dyDescent="0.25">
      <c r="A111" s="97" t="str">
        <f t="array" ref="A111">IFERROR(INDEX('Annex 2 Designated EHV charges'!$D$11:$D$13, MATCH(0, IF(ISBLANK('Annex 2 Designated EHV charges'!$D$11:$D$13),1, COUNTIF(A$4:$A110, 'Annex 2 Designated EHV charges'!$D$11:$D$13)), 0)),"")</f>
        <v/>
      </c>
      <c r="B111" s="96" t="str">
        <f>IF($A111="","",VLOOKUP($A111,'Annex 2 Designated EHV charges'!$D:$O,2,0))</f>
        <v/>
      </c>
      <c r="C111" s="97" t="str">
        <f>IF($A111="","",VLOOKUP($A111,'Annex 2 Designated EHV charges'!$D:$O,3,0))</f>
        <v/>
      </c>
      <c r="D111" s="96" t="str">
        <f>IF($A111="","",VLOOKUP($A111,'Annex 2 Designated EHV charges'!$D:$O,4,0))</f>
        <v/>
      </c>
      <c r="E111" s="98" t="str">
        <f>IFERROR(IF(VLOOKUP($A111,'Annex 2 Designated EHV charges'!$D:$P,10,FALSE)=0,"",VLOOKUP($A111,'Annex 2 Designated EHV charges'!$D:$P,10,FALSE)),"")</f>
        <v/>
      </c>
      <c r="F111" s="99" t="str">
        <f>IFERROR(IF(VLOOKUP($A111,'Annex 2 Designated EHV charges'!$D:$P,11,FALSE)=0,"",VLOOKUP($A111,'Annex 2 Designated EHV charges'!$D:$P,11,FALSE)),"")</f>
        <v/>
      </c>
      <c r="G111" s="100" t="str">
        <f>IFERROR(IF(VLOOKUP($A111,'Annex 2 Designated EHV charges'!$D:$P,12,FALSE)=0,"",VLOOKUP($A111,'Annex 2 Designated EHV charges'!$D:$P,12,FALSE)),"")</f>
        <v/>
      </c>
      <c r="H111" s="100" t="str">
        <f>IFERROR(IF(VLOOKUP($A111,'Annex 2 Designated EHV charges'!$D:$P,13,FALSE)=0,"",VLOOKUP($A111,'Annex 2 Designated EHV charges'!$D:$P,13,FALSE)),"")</f>
        <v/>
      </c>
    </row>
    <row r="112" spans="1:8" ht="12.75" customHeight="1" x14ac:dyDescent="0.25">
      <c r="A112" s="97" t="str">
        <f t="array" ref="A112">IFERROR(INDEX('Annex 2 Designated EHV charges'!$D$11:$D$13, MATCH(0, IF(ISBLANK('Annex 2 Designated EHV charges'!$D$11:$D$13),1, COUNTIF(A$4:$A111, 'Annex 2 Designated EHV charges'!$D$11:$D$13)), 0)),"")</f>
        <v/>
      </c>
      <c r="B112" s="96" t="str">
        <f>IF($A112="","",VLOOKUP($A112,'Annex 2 Designated EHV charges'!$D:$O,2,0))</f>
        <v/>
      </c>
      <c r="C112" s="97" t="str">
        <f>IF($A112="","",VLOOKUP($A112,'Annex 2 Designated EHV charges'!$D:$O,3,0))</f>
        <v/>
      </c>
      <c r="D112" s="96" t="str">
        <f>IF($A112="","",VLOOKUP($A112,'Annex 2 Designated EHV charges'!$D:$O,4,0))</f>
        <v/>
      </c>
      <c r="E112" s="98" t="str">
        <f>IFERROR(IF(VLOOKUP($A112,'Annex 2 Designated EHV charges'!$D:$P,10,FALSE)=0,"",VLOOKUP($A112,'Annex 2 Designated EHV charges'!$D:$P,10,FALSE)),"")</f>
        <v/>
      </c>
      <c r="F112" s="99" t="str">
        <f>IFERROR(IF(VLOOKUP($A112,'Annex 2 Designated EHV charges'!$D:$P,11,FALSE)=0,"",VLOOKUP($A112,'Annex 2 Designated EHV charges'!$D:$P,11,FALSE)),"")</f>
        <v/>
      </c>
      <c r="G112" s="100" t="str">
        <f>IFERROR(IF(VLOOKUP($A112,'Annex 2 Designated EHV charges'!$D:$P,12,FALSE)=0,"",VLOOKUP($A112,'Annex 2 Designated EHV charges'!$D:$P,12,FALSE)),"")</f>
        <v/>
      </c>
      <c r="H112" s="100" t="str">
        <f>IFERROR(IF(VLOOKUP($A112,'Annex 2 Designated EHV charges'!$D:$P,13,FALSE)=0,"",VLOOKUP($A112,'Annex 2 Designated EHV charges'!$D:$P,13,FALSE)),"")</f>
        <v/>
      </c>
    </row>
    <row r="113" spans="1:8" ht="12.75" customHeight="1" x14ac:dyDescent="0.25">
      <c r="A113" s="97" t="str">
        <f t="array" ref="A113">IFERROR(INDEX('Annex 2 Designated EHV charges'!$D$11:$D$13, MATCH(0, IF(ISBLANK('Annex 2 Designated EHV charges'!$D$11:$D$13),1, COUNTIF(A$4:$A112, 'Annex 2 Designated EHV charges'!$D$11:$D$13)), 0)),"")</f>
        <v/>
      </c>
      <c r="B113" s="96" t="str">
        <f>IF($A113="","",VLOOKUP($A113,'Annex 2 Designated EHV charges'!$D:$O,2,0))</f>
        <v/>
      </c>
      <c r="C113" s="97" t="str">
        <f>IF($A113="","",VLOOKUP($A113,'Annex 2 Designated EHV charges'!$D:$O,3,0))</f>
        <v/>
      </c>
      <c r="D113" s="96" t="str">
        <f>IF($A113="","",VLOOKUP($A113,'Annex 2 Designated EHV charges'!$D:$O,4,0))</f>
        <v/>
      </c>
      <c r="E113" s="98" t="str">
        <f>IFERROR(IF(VLOOKUP($A113,'Annex 2 Designated EHV charges'!$D:$P,10,FALSE)=0,"",VLOOKUP($A113,'Annex 2 Designated EHV charges'!$D:$P,10,FALSE)),"")</f>
        <v/>
      </c>
      <c r="F113" s="99" t="str">
        <f>IFERROR(IF(VLOOKUP($A113,'Annex 2 Designated EHV charges'!$D:$P,11,FALSE)=0,"",VLOOKUP($A113,'Annex 2 Designated EHV charges'!$D:$P,11,FALSE)),"")</f>
        <v/>
      </c>
      <c r="G113" s="100" t="str">
        <f>IFERROR(IF(VLOOKUP($A113,'Annex 2 Designated EHV charges'!$D:$P,12,FALSE)=0,"",VLOOKUP($A113,'Annex 2 Designated EHV charges'!$D:$P,12,FALSE)),"")</f>
        <v/>
      </c>
      <c r="H113" s="100" t="str">
        <f>IFERROR(IF(VLOOKUP($A113,'Annex 2 Designated EHV charges'!$D:$P,13,FALSE)=0,"",VLOOKUP($A113,'Annex 2 Designated EHV charges'!$D:$P,13,FALSE)),"")</f>
        <v/>
      </c>
    </row>
    <row r="114" spans="1:8" ht="12.75" customHeight="1" x14ac:dyDescent="0.25">
      <c r="A114" s="97" t="str">
        <f t="array" ref="A114">IFERROR(INDEX('Annex 2 Designated EHV charges'!$D$11:$D$13, MATCH(0, IF(ISBLANK('Annex 2 Designated EHV charges'!$D$11:$D$13),1, COUNTIF(A$4:$A113, 'Annex 2 Designated EHV charges'!$D$11:$D$13)), 0)),"")</f>
        <v/>
      </c>
      <c r="B114" s="96" t="str">
        <f>IF($A114="","",VLOOKUP($A114,'Annex 2 Designated EHV charges'!$D:$O,2,0))</f>
        <v/>
      </c>
      <c r="C114" s="97" t="str">
        <f>IF($A114="","",VLOOKUP($A114,'Annex 2 Designated EHV charges'!$D:$O,3,0))</f>
        <v/>
      </c>
      <c r="D114" s="96" t="str">
        <f>IF($A114="","",VLOOKUP($A114,'Annex 2 Designated EHV charges'!$D:$O,4,0))</f>
        <v/>
      </c>
      <c r="E114" s="98" t="str">
        <f>IFERROR(IF(VLOOKUP($A114,'Annex 2 Designated EHV charges'!$D:$P,10,FALSE)=0,"",VLOOKUP($A114,'Annex 2 Designated EHV charges'!$D:$P,10,FALSE)),"")</f>
        <v/>
      </c>
      <c r="F114" s="99" t="str">
        <f>IFERROR(IF(VLOOKUP($A114,'Annex 2 Designated EHV charges'!$D:$P,11,FALSE)=0,"",VLOOKUP($A114,'Annex 2 Designated EHV charges'!$D:$P,11,FALSE)),"")</f>
        <v/>
      </c>
      <c r="G114" s="100" t="str">
        <f>IFERROR(IF(VLOOKUP($A114,'Annex 2 Designated EHV charges'!$D:$P,12,FALSE)=0,"",VLOOKUP($A114,'Annex 2 Designated EHV charges'!$D:$P,12,FALSE)),"")</f>
        <v/>
      </c>
      <c r="H114" s="100" t="str">
        <f>IFERROR(IF(VLOOKUP($A114,'Annex 2 Designated EHV charges'!$D:$P,13,FALSE)=0,"",VLOOKUP($A114,'Annex 2 Designated EHV charges'!$D:$P,13,FALSE)),"")</f>
        <v/>
      </c>
    </row>
    <row r="115" spans="1:8" ht="12.75" customHeight="1" x14ac:dyDescent="0.25">
      <c r="A115" s="97" t="str">
        <f t="array" ref="A115">IFERROR(INDEX('Annex 2 Designated EHV charges'!$D$11:$D$13, MATCH(0, IF(ISBLANK('Annex 2 Designated EHV charges'!$D$11:$D$13),1, COUNTIF(A$4:$A114, 'Annex 2 Designated EHV charges'!$D$11:$D$13)), 0)),"")</f>
        <v/>
      </c>
      <c r="B115" s="96" t="str">
        <f>IF($A115="","",VLOOKUP($A115,'Annex 2 Designated EHV charges'!$D:$O,2,0))</f>
        <v/>
      </c>
      <c r="C115" s="97" t="str">
        <f>IF($A115="","",VLOOKUP($A115,'Annex 2 Designated EHV charges'!$D:$O,3,0))</f>
        <v/>
      </c>
      <c r="D115" s="96" t="str">
        <f>IF($A115="","",VLOOKUP($A115,'Annex 2 Designated EHV charges'!$D:$O,4,0))</f>
        <v/>
      </c>
      <c r="E115" s="98" t="str">
        <f>IFERROR(IF(VLOOKUP($A115,'Annex 2 Designated EHV charges'!$D:$P,10,FALSE)=0,"",VLOOKUP($A115,'Annex 2 Designated EHV charges'!$D:$P,10,FALSE)),"")</f>
        <v/>
      </c>
      <c r="F115" s="99" t="str">
        <f>IFERROR(IF(VLOOKUP($A115,'Annex 2 Designated EHV charges'!$D:$P,11,FALSE)=0,"",VLOOKUP($A115,'Annex 2 Designated EHV charges'!$D:$P,11,FALSE)),"")</f>
        <v/>
      </c>
      <c r="G115" s="100" t="str">
        <f>IFERROR(IF(VLOOKUP($A115,'Annex 2 Designated EHV charges'!$D:$P,12,FALSE)=0,"",VLOOKUP($A115,'Annex 2 Designated EHV charges'!$D:$P,12,FALSE)),"")</f>
        <v/>
      </c>
      <c r="H115" s="100" t="str">
        <f>IFERROR(IF(VLOOKUP($A115,'Annex 2 Designated EHV charges'!$D:$P,13,FALSE)=0,"",VLOOKUP($A115,'Annex 2 Designated EHV charges'!$D:$P,13,FALSE)),"")</f>
        <v/>
      </c>
    </row>
    <row r="116" spans="1:8" ht="12.75" customHeight="1" x14ac:dyDescent="0.25">
      <c r="A116" s="97" t="str">
        <f t="array" ref="A116">IFERROR(INDEX('Annex 2 Designated EHV charges'!$D$11:$D$13, MATCH(0, IF(ISBLANK('Annex 2 Designated EHV charges'!$D$11:$D$13),1, COUNTIF(A$4:$A115, 'Annex 2 Designated EHV charges'!$D$11:$D$13)), 0)),"")</f>
        <v/>
      </c>
      <c r="B116" s="96" t="str">
        <f>IF($A116="","",VLOOKUP($A116,'Annex 2 Designated EHV charges'!$D:$O,2,0))</f>
        <v/>
      </c>
      <c r="C116" s="97" t="str">
        <f>IF($A116="","",VLOOKUP($A116,'Annex 2 Designated EHV charges'!$D:$O,3,0))</f>
        <v/>
      </c>
      <c r="D116" s="96" t="str">
        <f>IF($A116="","",VLOOKUP($A116,'Annex 2 Designated EHV charges'!$D:$O,4,0))</f>
        <v/>
      </c>
      <c r="E116" s="98" t="str">
        <f>IFERROR(IF(VLOOKUP($A116,'Annex 2 Designated EHV charges'!$D:$P,10,FALSE)=0,"",VLOOKUP($A116,'Annex 2 Designated EHV charges'!$D:$P,10,FALSE)),"")</f>
        <v/>
      </c>
      <c r="F116" s="99" t="str">
        <f>IFERROR(IF(VLOOKUP($A116,'Annex 2 Designated EHV charges'!$D:$P,11,FALSE)=0,"",VLOOKUP($A116,'Annex 2 Designated EHV charges'!$D:$P,11,FALSE)),"")</f>
        <v/>
      </c>
      <c r="G116" s="100" t="str">
        <f>IFERROR(IF(VLOOKUP($A116,'Annex 2 Designated EHV charges'!$D:$P,12,FALSE)=0,"",VLOOKUP($A116,'Annex 2 Designated EHV charges'!$D:$P,12,FALSE)),"")</f>
        <v/>
      </c>
      <c r="H116" s="100" t="str">
        <f>IFERROR(IF(VLOOKUP($A116,'Annex 2 Designated EHV charges'!$D:$P,13,FALSE)=0,"",VLOOKUP($A116,'Annex 2 Designated EHV charges'!$D:$P,13,FALSE)),"")</f>
        <v/>
      </c>
    </row>
    <row r="117" spans="1:8" ht="12.75" customHeight="1" x14ac:dyDescent="0.25">
      <c r="A117" s="97" t="str">
        <f t="array" ref="A117">IFERROR(INDEX('Annex 2 Designated EHV charges'!$D$11:$D$13, MATCH(0, IF(ISBLANK('Annex 2 Designated EHV charges'!$D$11:$D$13),1, COUNTIF(A$4:$A116, 'Annex 2 Designated EHV charges'!$D$11:$D$13)), 0)),"")</f>
        <v/>
      </c>
      <c r="B117" s="96" t="str">
        <f>IF($A117="","",VLOOKUP($A117,'Annex 2 Designated EHV charges'!$D:$O,2,0))</f>
        <v/>
      </c>
      <c r="C117" s="97" t="str">
        <f>IF($A117="","",VLOOKUP($A117,'Annex 2 Designated EHV charges'!$D:$O,3,0))</f>
        <v/>
      </c>
      <c r="D117" s="96" t="str">
        <f>IF($A117="","",VLOOKUP($A117,'Annex 2 Designated EHV charges'!$D:$O,4,0))</f>
        <v/>
      </c>
      <c r="E117" s="98" t="str">
        <f>IFERROR(IF(VLOOKUP($A117,'Annex 2 Designated EHV charges'!$D:$P,10,FALSE)=0,"",VLOOKUP($A117,'Annex 2 Designated EHV charges'!$D:$P,10,FALSE)),"")</f>
        <v/>
      </c>
      <c r="F117" s="99" t="str">
        <f>IFERROR(IF(VLOOKUP($A117,'Annex 2 Designated EHV charges'!$D:$P,11,FALSE)=0,"",VLOOKUP($A117,'Annex 2 Designated EHV charges'!$D:$P,11,FALSE)),"")</f>
        <v/>
      </c>
      <c r="G117" s="100" t="str">
        <f>IFERROR(IF(VLOOKUP($A117,'Annex 2 Designated EHV charges'!$D:$P,12,FALSE)=0,"",VLOOKUP($A117,'Annex 2 Designated EHV charges'!$D:$P,12,FALSE)),"")</f>
        <v/>
      </c>
      <c r="H117" s="100" t="str">
        <f>IFERROR(IF(VLOOKUP($A117,'Annex 2 Designated EHV charges'!$D:$P,13,FALSE)=0,"",VLOOKUP($A117,'Annex 2 Designated EHV charges'!$D:$P,13,FALSE)),"")</f>
        <v/>
      </c>
    </row>
    <row r="118" spans="1:8" ht="12.75" customHeight="1" x14ac:dyDescent="0.25">
      <c r="A118" s="97" t="str">
        <f t="array" ref="A118">IFERROR(INDEX('Annex 2 Designated EHV charges'!$D$11:$D$13, MATCH(0, IF(ISBLANK('Annex 2 Designated EHV charges'!$D$11:$D$13),1, COUNTIF(A$4:$A117, 'Annex 2 Designated EHV charges'!$D$11:$D$13)), 0)),"")</f>
        <v/>
      </c>
      <c r="B118" s="96" t="str">
        <f>IF($A118="","",VLOOKUP($A118,'Annex 2 Designated EHV charges'!$D:$O,2,0))</f>
        <v/>
      </c>
      <c r="C118" s="97" t="str">
        <f>IF($A118="","",VLOOKUP($A118,'Annex 2 Designated EHV charges'!$D:$O,3,0))</f>
        <v/>
      </c>
      <c r="D118" s="96" t="str">
        <f>IF($A118="","",VLOOKUP($A118,'Annex 2 Designated EHV charges'!$D:$O,4,0))</f>
        <v/>
      </c>
      <c r="E118" s="98" t="str">
        <f>IFERROR(IF(VLOOKUP($A118,'Annex 2 Designated EHV charges'!$D:$P,10,FALSE)=0,"",VLOOKUP($A118,'Annex 2 Designated EHV charges'!$D:$P,10,FALSE)),"")</f>
        <v/>
      </c>
      <c r="F118" s="99" t="str">
        <f>IFERROR(IF(VLOOKUP($A118,'Annex 2 Designated EHV charges'!$D:$P,11,FALSE)=0,"",VLOOKUP($A118,'Annex 2 Designated EHV charges'!$D:$P,11,FALSE)),"")</f>
        <v/>
      </c>
      <c r="G118" s="100" t="str">
        <f>IFERROR(IF(VLOOKUP($A118,'Annex 2 Designated EHV charges'!$D:$P,12,FALSE)=0,"",VLOOKUP($A118,'Annex 2 Designated EHV charges'!$D:$P,12,FALSE)),"")</f>
        <v/>
      </c>
      <c r="H118" s="100" t="str">
        <f>IFERROR(IF(VLOOKUP($A118,'Annex 2 Designated EHV charges'!$D:$P,13,FALSE)=0,"",VLOOKUP($A118,'Annex 2 Designated EHV charges'!$D:$P,13,FALSE)),"")</f>
        <v/>
      </c>
    </row>
    <row r="119" spans="1:8" ht="12.75" customHeight="1" x14ac:dyDescent="0.25">
      <c r="A119" s="97" t="str">
        <f t="array" ref="A119">IFERROR(INDEX('Annex 2 Designated EHV charges'!$D$11:$D$13, MATCH(0, IF(ISBLANK('Annex 2 Designated EHV charges'!$D$11:$D$13),1, COUNTIF(A$4:$A118, 'Annex 2 Designated EHV charges'!$D$11:$D$13)), 0)),"")</f>
        <v/>
      </c>
      <c r="B119" s="96" t="str">
        <f>IF($A119="","",VLOOKUP($A119,'Annex 2 Designated EHV charges'!$D:$O,2,0))</f>
        <v/>
      </c>
      <c r="C119" s="97" t="str">
        <f>IF($A119="","",VLOOKUP($A119,'Annex 2 Designated EHV charges'!$D:$O,3,0))</f>
        <v/>
      </c>
      <c r="D119" s="96" t="str">
        <f>IF($A119="","",VLOOKUP($A119,'Annex 2 Designated EHV charges'!$D:$O,4,0))</f>
        <v/>
      </c>
      <c r="E119" s="98" t="str">
        <f>IFERROR(IF(VLOOKUP($A119,'Annex 2 Designated EHV charges'!$D:$P,10,FALSE)=0,"",VLOOKUP($A119,'Annex 2 Designated EHV charges'!$D:$P,10,FALSE)),"")</f>
        <v/>
      </c>
      <c r="F119" s="99" t="str">
        <f>IFERROR(IF(VLOOKUP($A119,'Annex 2 Designated EHV charges'!$D:$P,11,FALSE)=0,"",VLOOKUP($A119,'Annex 2 Designated EHV charges'!$D:$P,11,FALSE)),"")</f>
        <v/>
      </c>
      <c r="G119" s="100" t="str">
        <f>IFERROR(IF(VLOOKUP($A119,'Annex 2 Designated EHV charges'!$D:$P,12,FALSE)=0,"",VLOOKUP($A119,'Annex 2 Designated EHV charges'!$D:$P,12,FALSE)),"")</f>
        <v/>
      </c>
      <c r="H119" s="100" t="str">
        <f>IFERROR(IF(VLOOKUP($A119,'Annex 2 Designated EHV charges'!$D:$P,13,FALSE)=0,"",VLOOKUP($A119,'Annex 2 Designated EHV charges'!$D:$P,13,FALSE)),"")</f>
        <v/>
      </c>
    </row>
    <row r="120" spans="1:8" ht="12.75" customHeight="1" x14ac:dyDescent="0.25">
      <c r="A120" s="97" t="str">
        <f t="array" ref="A120">IFERROR(INDEX('Annex 2 Designated EHV charges'!$D$11:$D$13, MATCH(0, IF(ISBLANK('Annex 2 Designated EHV charges'!$D$11:$D$13),1, COUNTIF(A$4:$A119, 'Annex 2 Designated EHV charges'!$D$11:$D$13)), 0)),"")</f>
        <v/>
      </c>
      <c r="B120" s="96" t="str">
        <f>IF($A120="","",VLOOKUP($A120,'Annex 2 Designated EHV charges'!$D:$O,2,0))</f>
        <v/>
      </c>
      <c r="C120" s="97" t="str">
        <f>IF($A120="","",VLOOKUP($A120,'Annex 2 Designated EHV charges'!$D:$O,3,0))</f>
        <v/>
      </c>
      <c r="D120" s="96" t="str">
        <f>IF($A120="","",VLOOKUP($A120,'Annex 2 Designated EHV charges'!$D:$O,4,0))</f>
        <v/>
      </c>
      <c r="E120" s="98" t="str">
        <f>IFERROR(IF(VLOOKUP($A120,'Annex 2 Designated EHV charges'!$D:$P,10,FALSE)=0,"",VLOOKUP($A120,'Annex 2 Designated EHV charges'!$D:$P,10,FALSE)),"")</f>
        <v/>
      </c>
      <c r="F120" s="99" t="str">
        <f>IFERROR(IF(VLOOKUP($A120,'Annex 2 Designated EHV charges'!$D:$P,11,FALSE)=0,"",VLOOKUP($A120,'Annex 2 Designated EHV charges'!$D:$P,11,FALSE)),"")</f>
        <v/>
      </c>
      <c r="G120" s="100" t="str">
        <f>IFERROR(IF(VLOOKUP($A120,'Annex 2 Designated EHV charges'!$D:$P,12,FALSE)=0,"",VLOOKUP($A120,'Annex 2 Designated EHV charges'!$D:$P,12,FALSE)),"")</f>
        <v/>
      </c>
      <c r="H120" s="100" t="str">
        <f>IFERROR(IF(VLOOKUP($A120,'Annex 2 Designated EHV charges'!$D:$P,13,FALSE)=0,"",VLOOKUP($A120,'Annex 2 Designated EHV charges'!$D:$P,13,FALSE)),"")</f>
        <v/>
      </c>
    </row>
    <row r="121" spans="1:8" ht="12.75" customHeight="1" x14ac:dyDescent="0.25">
      <c r="A121" s="97" t="str">
        <f t="array" ref="A121">IFERROR(INDEX('Annex 2 Designated EHV charges'!$D$11:$D$13, MATCH(0, IF(ISBLANK('Annex 2 Designated EHV charges'!$D$11:$D$13),1, COUNTIF(A$4:$A120, 'Annex 2 Designated EHV charges'!$D$11:$D$13)), 0)),"")</f>
        <v/>
      </c>
      <c r="B121" s="96" t="str">
        <f>IF($A121="","",VLOOKUP($A121,'Annex 2 Designated EHV charges'!$D:$O,2,0))</f>
        <v/>
      </c>
      <c r="C121" s="97" t="str">
        <f>IF($A121="","",VLOOKUP($A121,'Annex 2 Designated EHV charges'!$D:$O,3,0))</f>
        <v/>
      </c>
      <c r="D121" s="96" t="str">
        <f>IF($A121="","",VLOOKUP($A121,'Annex 2 Designated EHV charges'!$D:$O,4,0))</f>
        <v/>
      </c>
      <c r="E121" s="98" t="str">
        <f>IFERROR(IF(VLOOKUP($A121,'Annex 2 Designated EHV charges'!$D:$P,10,FALSE)=0,"",VLOOKUP($A121,'Annex 2 Designated EHV charges'!$D:$P,10,FALSE)),"")</f>
        <v/>
      </c>
      <c r="F121" s="99" t="str">
        <f>IFERROR(IF(VLOOKUP($A121,'Annex 2 Designated EHV charges'!$D:$P,11,FALSE)=0,"",VLOOKUP($A121,'Annex 2 Designated EHV charges'!$D:$P,11,FALSE)),"")</f>
        <v/>
      </c>
      <c r="G121" s="100" t="str">
        <f>IFERROR(IF(VLOOKUP($A121,'Annex 2 Designated EHV charges'!$D:$P,12,FALSE)=0,"",VLOOKUP($A121,'Annex 2 Designated EHV charges'!$D:$P,12,FALSE)),"")</f>
        <v/>
      </c>
      <c r="H121" s="100" t="str">
        <f>IFERROR(IF(VLOOKUP($A121,'Annex 2 Designated EHV charges'!$D:$P,13,FALSE)=0,"",VLOOKUP($A121,'Annex 2 Designated EHV charges'!$D:$P,13,FALSE)),"")</f>
        <v/>
      </c>
    </row>
    <row r="122" spans="1:8" ht="12.75" customHeight="1" x14ac:dyDescent="0.25">
      <c r="A122" s="97" t="str">
        <f t="array" ref="A122">IFERROR(INDEX('Annex 2 Designated EHV charges'!$D$11:$D$13, MATCH(0, IF(ISBLANK('Annex 2 Designated EHV charges'!$D$11:$D$13),1, COUNTIF(A$4:$A121, 'Annex 2 Designated EHV charges'!$D$11:$D$13)), 0)),"")</f>
        <v/>
      </c>
      <c r="B122" s="96" t="str">
        <f>IF($A122="","",VLOOKUP($A122,'Annex 2 Designated EHV charges'!$D:$O,2,0))</f>
        <v/>
      </c>
      <c r="C122" s="97" t="str">
        <f>IF($A122="","",VLOOKUP($A122,'Annex 2 Designated EHV charges'!$D:$O,3,0))</f>
        <v/>
      </c>
      <c r="D122" s="96" t="str">
        <f>IF($A122="","",VLOOKUP($A122,'Annex 2 Designated EHV charges'!$D:$O,4,0))</f>
        <v/>
      </c>
      <c r="E122" s="98" t="str">
        <f>IFERROR(IF(VLOOKUP($A122,'Annex 2 Designated EHV charges'!$D:$P,10,FALSE)=0,"",VLOOKUP($A122,'Annex 2 Designated EHV charges'!$D:$P,10,FALSE)),"")</f>
        <v/>
      </c>
      <c r="F122" s="99" t="str">
        <f>IFERROR(IF(VLOOKUP($A122,'Annex 2 Designated EHV charges'!$D:$P,11,FALSE)=0,"",VLOOKUP($A122,'Annex 2 Designated EHV charges'!$D:$P,11,FALSE)),"")</f>
        <v/>
      </c>
      <c r="G122" s="100" t="str">
        <f>IFERROR(IF(VLOOKUP($A122,'Annex 2 Designated EHV charges'!$D:$P,12,FALSE)=0,"",VLOOKUP($A122,'Annex 2 Designated EHV charges'!$D:$P,12,FALSE)),"")</f>
        <v/>
      </c>
      <c r="H122" s="100" t="str">
        <f>IFERROR(IF(VLOOKUP($A122,'Annex 2 Designated EHV charges'!$D:$P,13,FALSE)=0,"",VLOOKUP($A122,'Annex 2 Designated EHV charges'!$D:$P,13,FALSE)),"")</f>
        <v/>
      </c>
    </row>
    <row r="123" spans="1:8" ht="12.75" customHeight="1" x14ac:dyDescent="0.25">
      <c r="A123" s="97" t="str">
        <f t="array" ref="A123">IFERROR(INDEX('Annex 2 Designated EHV charges'!$D$11:$D$13, MATCH(0, IF(ISBLANK('Annex 2 Designated EHV charges'!$D$11:$D$13),1, COUNTIF(A$4:$A122, 'Annex 2 Designated EHV charges'!$D$11:$D$13)), 0)),"")</f>
        <v/>
      </c>
      <c r="B123" s="96" t="str">
        <f>IF($A123="","",VLOOKUP($A123,'Annex 2 Designated EHV charges'!$D:$O,2,0))</f>
        <v/>
      </c>
      <c r="C123" s="97" t="str">
        <f>IF($A123="","",VLOOKUP($A123,'Annex 2 Designated EHV charges'!$D:$O,3,0))</f>
        <v/>
      </c>
      <c r="D123" s="96" t="str">
        <f>IF($A123="","",VLOOKUP($A123,'Annex 2 Designated EHV charges'!$D:$O,4,0))</f>
        <v/>
      </c>
      <c r="E123" s="98" t="str">
        <f>IFERROR(IF(VLOOKUP($A123,'Annex 2 Designated EHV charges'!$D:$P,10,FALSE)=0,"",VLOOKUP($A123,'Annex 2 Designated EHV charges'!$D:$P,10,FALSE)),"")</f>
        <v/>
      </c>
      <c r="F123" s="99" t="str">
        <f>IFERROR(IF(VLOOKUP($A123,'Annex 2 Designated EHV charges'!$D:$P,11,FALSE)=0,"",VLOOKUP($A123,'Annex 2 Designated EHV charges'!$D:$P,11,FALSE)),"")</f>
        <v/>
      </c>
      <c r="G123" s="100" t="str">
        <f>IFERROR(IF(VLOOKUP($A123,'Annex 2 Designated EHV charges'!$D:$P,12,FALSE)=0,"",VLOOKUP($A123,'Annex 2 Designated EHV charges'!$D:$P,12,FALSE)),"")</f>
        <v/>
      </c>
      <c r="H123" s="100" t="str">
        <f>IFERROR(IF(VLOOKUP($A123,'Annex 2 Designated EHV charges'!$D:$P,13,FALSE)=0,"",VLOOKUP($A123,'Annex 2 Designated EHV charges'!$D:$P,13,FALSE)),"")</f>
        <v/>
      </c>
    </row>
    <row r="124" spans="1:8" ht="12.75" customHeight="1" x14ac:dyDescent="0.25">
      <c r="A124" s="97" t="str">
        <f t="array" ref="A124">IFERROR(INDEX('Annex 2 Designated EHV charges'!$D$11:$D$13, MATCH(0, IF(ISBLANK('Annex 2 Designated EHV charges'!$D$11:$D$13),1, COUNTIF(A$4:$A123, 'Annex 2 Designated EHV charges'!$D$11:$D$13)), 0)),"")</f>
        <v/>
      </c>
      <c r="B124" s="96" t="str">
        <f>IF($A124="","",VLOOKUP($A124,'Annex 2 Designated EHV charges'!$D:$O,2,0))</f>
        <v/>
      </c>
      <c r="C124" s="97" t="str">
        <f>IF($A124="","",VLOOKUP($A124,'Annex 2 Designated EHV charges'!$D:$O,3,0))</f>
        <v/>
      </c>
      <c r="D124" s="96" t="str">
        <f>IF($A124="","",VLOOKUP($A124,'Annex 2 Designated EHV charges'!$D:$O,4,0))</f>
        <v/>
      </c>
      <c r="E124" s="98" t="str">
        <f>IFERROR(IF(VLOOKUP($A124,'Annex 2 Designated EHV charges'!$D:$P,10,FALSE)=0,"",VLOOKUP($A124,'Annex 2 Designated EHV charges'!$D:$P,10,FALSE)),"")</f>
        <v/>
      </c>
      <c r="F124" s="99" t="str">
        <f>IFERROR(IF(VLOOKUP($A124,'Annex 2 Designated EHV charges'!$D:$P,11,FALSE)=0,"",VLOOKUP($A124,'Annex 2 Designated EHV charges'!$D:$P,11,FALSE)),"")</f>
        <v/>
      </c>
      <c r="G124" s="100" t="str">
        <f>IFERROR(IF(VLOOKUP($A124,'Annex 2 Designated EHV charges'!$D:$P,12,FALSE)=0,"",VLOOKUP($A124,'Annex 2 Designated EHV charges'!$D:$P,12,FALSE)),"")</f>
        <v/>
      </c>
      <c r="H124" s="100" t="str">
        <f>IFERROR(IF(VLOOKUP($A124,'Annex 2 Designated EHV charges'!$D:$P,13,FALSE)=0,"",VLOOKUP($A124,'Annex 2 Designated EHV charges'!$D:$P,13,FALSE)),"")</f>
        <v/>
      </c>
    </row>
    <row r="125" spans="1:8" ht="12.75" customHeight="1" x14ac:dyDescent="0.25">
      <c r="A125" s="97" t="str">
        <f t="array" ref="A125">IFERROR(INDEX('Annex 2 Designated EHV charges'!$D$11:$D$13, MATCH(0, IF(ISBLANK('Annex 2 Designated EHV charges'!$D$11:$D$13),1, COUNTIF(A$4:$A124, 'Annex 2 Designated EHV charges'!$D$11:$D$13)), 0)),"")</f>
        <v/>
      </c>
      <c r="B125" s="96" t="str">
        <f>IF($A125="","",VLOOKUP($A125,'Annex 2 Designated EHV charges'!$D:$O,2,0))</f>
        <v/>
      </c>
      <c r="C125" s="97" t="str">
        <f>IF($A125="","",VLOOKUP($A125,'Annex 2 Designated EHV charges'!$D:$O,3,0))</f>
        <v/>
      </c>
      <c r="D125" s="96" t="str">
        <f>IF($A125="","",VLOOKUP($A125,'Annex 2 Designated EHV charges'!$D:$O,4,0))</f>
        <v/>
      </c>
      <c r="E125" s="98" t="str">
        <f>IFERROR(IF(VLOOKUP($A125,'Annex 2 Designated EHV charges'!$D:$P,10,FALSE)=0,"",VLOOKUP($A125,'Annex 2 Designated EHV charges'!$D:$P,10,FALSE)),"")</f>
        <v/>
      </c>
      <c r="F125" s="99" t="str">
        <f>IFERROR(IF(VLOOKUP($A125,'Annex 2 Designated EHV charges'!$D:$P,11,FALSE)=0,"",VLOOKUP($A125,'Annex 2 Designated EHV charges'!$D:$P,11,FALSE)),"")</f>
        <v/>
      </c>
      <c r="G125" s="100" t="str">
        <f>IFERROR(IF(VLOOKUP($A125,'Annex 2 Designated EHV charges'!$D:$P,12,FALSE)=0,"",VLOOKUP($A125,'Annex 2 Designated EHV charges'!$D:$P,12,FALSE)),"")</f>
        <v/>
      </c>
      <c r="H125" s="100" t="str">
        <f>IFERROR(IF(VLOOKUP($A125,'Annex 2 Designated EHV charges'!$D:$P,13,FALSE)=0,"",VLOOKUP($A125,'Annex 2 Designated EHV charges'!$D:$P,13,FALSE)),"")</f>
        <v/>
      </c>
    </row>
    <row r="126" spans="1:8" ht="12.75" customHeight="1" x14ac:dyDescent="0.25">
      <c r="A126" s="97" t="str">
        <f t="array" ref="A126">IFERROR(INDEX('Annex 2 Designated EHV charges'!$D$11:$D$13, MATCH(0, IF(ISBLANK('Annex 2 Designated EHV charges'!$D$11:$D$13),1, COUNTIF(A$4:$A125, 'Annex 2 Designated EHV charges'!$D$11:$D$13)), 0)),"")</f>
        <v/>
      </c>
      <c r="B126" s="96" t="str">
        <f>IF($A126="","",VLOOKUP($A126,'Annex 2 Designated EHV charges'!$D:$O,2,0))</f>
        <v/>
      </c>
      <c r="C126" s="97" t="str">
        <f>IF($A126="","",VLOOKUP($A126,'Annex 2 Designated EHV charges'!$D:$O,3,0))</f>
        <v/>
      </c>
      <c r="D126" s="96" t="str">
        <f>IF($A126="","",VLOOKUP($A126,'Annex 2 Designated EHV charges'!$D:$O,4,0))</f>
        <v/>
      </c>
      <c r="E126" s="98" t="str">
        <f>IFERROR(IF(VLOOKUP($A126,'Annex 2 Designated EHV charges'!$D:$P,10,FALSE)=0,"",VLOOKUP($A126,'Annex 2 Designated EHV charges'!$D:$P,10,FALSE)),"")</f>
        <v/>
      </c>
      <c r="F126" s="99" t="str">
        <f>IFERROR(IF(VLOOKUP($A126,'Annex 2 Designated EHV charges'!$D:$P,11,FALSE)=0,"",VLOOKUP($A126,'Annex 2 Designated EHV charges'!$D:$P,11,FALSE)),"")</f>
        <v/>
      </c>
      <c r="G126" s="100" t="str">
        <f>IFERROR(IF(VLOOKUP($A126,'Annex 2 Designated EHV charges'!$D:$P,12,FALSE)=0,"",VLOOKUP($A126,'Annex 2 Designated EHV charges'!$D:$P,12,FALSE)),"")</f>
        <v/>
      </c>
      <c r="H126" s="100" t="str">
        <f>IFERROR(IF(VLOOKUP($A126,'Annex 2 Designated EHV charges'!$D:$P,13,FALSE)=0,"",VLOOKUP($A126,'Annex 2 Designated EHV charges'!$D:$P,13,FALSE)),"")</f>
        <v/>
      </c>
    </row>
    <row r="127" spans="1:8" ht="12.75" customHeight="1" x14ac:dyDescent="0.25">
      <c r="A127" s="97" t="str">
        <f t="array" ref="A127">IFERROR(INDEX('Annex 2 Designated EHV charges'!$D$11:$D$13, MATCH(0, IF(ISBLANK('Annex 2 Designated EHV charges'!$D$11:$D$13),1, COUNTIF(A$4:$A126, 'Annex 2 Designated EHV charges'!$D$11:$D$13)), 0)),"")</f>
        <v/>
      </c>
      <c r="B127" s="96" t="str">
        <f>IF($A127="","",VLOOKUP($A127,'Annex 2 Designated EHV charges'!$D:$O,2,0))</f>
        <v/>
      </c>
      <c r="C127" s="97" t="str">
        <f>IF($A127="","",VLOOKUP($A127,'Annex 2 Designated EHV charges'!$D:$O,3,0))</f>
        <v/>
      </c>
      <c r="D127" s="96" t="str">
        <f>IF($A127="","",VLOOKUP($A127,'Annex 2 Designated EHV charges'!$D:$O,4,0))</f>
        <v/>
      </c>
      <c r="E127" s="98" t="str">
        <f>IFERROR(IF(VLOOKUP($A127,'Annex 2 Designated EHV charges'!$D:$P,10,FALSE)=0,"",VLOOKUP($A127,'Annex 2 Designated EHV charges'!$D:$P,10,FALSE)),"")</f>
        <v/>
      </c>
      <c r="F127" s="99" t="str">
        <f>IFERROR(IF(VLOOKUP($A127,'Annex 2 Designated EHV charges'!$D:$P,11,FALSE)=0,"",VLOOKUP($A127,'Annex 2 Designated EHV charges'!$D:$P,11,FALSE)),"")</f>
        <v/>
      </c>
      <c r="G127" s="100" t="str">
        <f>IFERROR(IF(VLOOKUP($A127,'Annex 2 Designated EHV charges'!$D:$P,12,FALSE)=0,"",VLOOKUP($A127,'Annex 2 Designated EHV charges'!$D:$P,12,FALSE)),"")</f>
        <v/>
      </c>
      <c r="H127" s="100" t="str">
        <f>IFERROR(IF(VLOOKUP($A127,'Annex 2 Designated EHV charges'!$D:$P,13,FALSE)=0,"",VLOOKUP($A127,'Annex 2 Designated EHV charges'!$D:$P,13,FALSE)),"")</f>
        <v/>
      </c>
    </row>
    <row r="128" spans="1:8" ht="12.75" customHeight="1" x14ac:dyDescent="0.25">
      <c r="A128" s="97" t="str">
        <f t="array" ref="A128">IFERROR(INDEX('Annex 2 Designated EHV charges'!$D$11:$D$13, MATCH(0, IF(ISBLANK('Annex 2 Designated EHV charges'!$D$11:$D$13),1, COUNTIF(A$4:$A127, 'Annex 2 Designated EHV charges'!$D$11:$D$13)), 0)),"")</f>
        <v/>
      </c>
      <c r="B128" s="96" t="str">
        <f>IF($A128="","",VLOOKUP($A128,'Annex 2 Designated EHV charges'!$D:$O,2,0))</f>
        <v/>
      </c>
      <c r="C128" s="97" t="str">
        <f>IF($A128="","",VLOOKUP($A128,'Annex 2 Designated EHV charges'!$D:$O,3,0))</f>
        <v/>
      </c>
      <c r="D128" s="96" t="str">
        <f>IF($A128="","",VLOOKUP($A128,'Annex 2 Designated EHV charges'!$D:$O,4,0))</f>
        <v/>
      </c>
      <c r="E128" s="98" t="str">
        <f>IFERROR(IF(VLOOKUP($A128,'Annex 2 Designated EHV charges'!$D:$P,10,FALSE)=0,"",VLOOKUP($A128,'Annex 2 Designated EHV charges'!$D:$P,10,FALSE)),"")</f>
        <v/>
      </c>
      <c r="F128" s="99" t="str">
        <f>IFERROR(IF(VLOOKUP($A128,'Annex 2 Designated EHV charges'!$D:$P,11,FALSE)=0,"",VLOOKUP($A128,'Annex 2 Designated EHV charges'!$D:$P,11,FALSE)),"")</f>
        <v/>
      </c>
      <c r="G128" s="100" t="str">
        <f>IFERROR(IF(VLOOKUP($A128,'Annex 2 Designated EHV charges'!$D:$P,12,FALSE)=0,"",VLOOKUP($A128,'Annex 2 Designated EHV charges'!$D:$P,12,FALSE)),"")</f>
        <v/>
      </c>
      <c r="H128" s="100" t="str">
        <f>IFERROR(IF(VLOOKUP($A128,'Annex 2 Designated EHV charges'!$D:$P,13,FALSE)=0,"",VLOOKUP($A128,'Annex 2 Designated EHV charges'!$D:$P,13,FALSE)),"")</f>
        <v/>
      </c>
    </row>
    <row r="129" spans="1:8" ht="12.75" customHeight="1" x14ac:dyDescent="0.25">
      <c r="A129" s="97" t="str">
        <f t="array" ref="A129">IFERROR(INDEX('Annex 2 Designated EHV charges'!$D$11:$D$13, MATCH(0, IF(ISBLANK('Annex 2 Designated EHV charges'!$D$11:$D$13),1, COUNTIF(A$4:$A128, 'Annex 2 Designated EHV charges'!$D$11:$D$13)), 0)),"")</f>
        <v/>
      </c>
      <c r="B129" s="96" t="str">
        <f>IF($A129="","",VLOOKUP($A129,'Annex 2 Designated EHV charges'!$D:$O,2,0))</f>
        <v/>
      </c>
      <c r="C129" s="97" t="str">
        <f>IF($A129="","",VLOOKUP($A129,'Annex 2 Designated EHV charges'!$D:$O,3,0))</f>
        <v/>
      </c>
      <c r="D129" s="96" t="str">
        <f>IF($A129="","",VLOOKUP($A129,'Annex 2 Designated EHV charges'!$D:$O,4,0))</f>
        <v/>
      </c>
      <c r="E129" s="98" t="str">
        <f>IFERROR(IF(VLOOKUP($A129,'Annex 2 Designated EHV charges'!$D:$P,10,FALSE)=0,"",VLOOKUP($A129,'Annex 2 Designated EHV charges'!$D:$P,10,FALSE)),"")</f>
        <v/>
      </c>
      <c r="F129" s="99" t="str">
        <f>IFERROR(IF(VLOOKUP($A129,'Annex 2 Designated EHV charges'!$D:$P,11,FALSE)=0,"",VLOOKUP($A129,'Annex 2 Designated EHV charges'!$D:$P,11,FALSE)),"")</f>
        <v/>
      </c>
      <c r="G129" s="100" t="str">
        <f>IFERROR(IF(VLOOKUP($A129,'Annex 2 Designated EHV charges'!$D:$P,12,FALSE)=0,"",VLOOKUP($A129,'Annex 2 Designated EHV charges'!$D:$P,12,FALSE)),"")</f>
        <v/>
      </c>
      <c r="H129" s="100" t="str">
        <f>IFERROR(IF(VLOOKUP($A129,'Annex 2 Designated EHV charges'!$D:$P,13,FALSE)=0,"",VLOOKUP($A129,'Annex 2 Designated EHV charges'!$D:$P,13,FALSE)),"")</f>
        <v/>
      </c>
    </row>
    <row r="130" spans="1:8" ht="12.75" customHeight="1" x14ac:dyDescent="0.25">
      <c r="A130" s="97" t="str">
        <f t="array" ref="A130">IFERROR(INDEX('Annex 2 Designated EHV charges'!$D$11:$D$13, MATCH(0, IF(ISBLANK('Annex 2 Designated EHV charges'!$D$11:$D$13),1, COUNTIF(A$4:$A129, 'Annex 2 Designated EHV charges'!$D$11:$D$13)), 0)),"")</f>
        <v/>
      </c>
      <c r="B130" s="96" t="str">
        <f>IF($A130="","",VLOOKUP($A130,'Annex 2 Designated EHV charges'!$D:$O,2,0))</f>
        <v/>
      </c>
      <c r="C130" s="97" t="str">
        <f>IF($A130="","",VLOOKUP($A130,'Annex 2 Designated EHV charges'!$D:$O,3,0))</f>
        <v/>
      </c>
      <c r="D130" s="96" t="str">
        <f>IF($A130="","",VLOOKUP($A130,'Annex 2 Designated EHV charges'!$D:$O,4,0))</f>
        <v/>
      </c>
      <c r="E130" s="98" t="str">
        <f>IFERROR(IF(VLOOKUP($A130,'Annex 2 Designated EHV charges'!$D:$P,10,FALSE)=0,"",VLOOKUP($A130,'Annex 2 Designated EHV charges'!$D:$P,10,FALSE)),"")</f>
        <v/>
      </c>
      <c r="F130" s="99" t="str">
        <f>IFERROR(IF(VLOOKUP($A130,'Annex 2 Designated EHV charges'!$D:$P,11,FALSE)=0,"",VLOOKUP($A130,'Annex 2 Designated EHV charges'!$D:$P,11,FALSE)),"")</f>
        <v/>
      </c>
      <c r="G130" s="100" t="str">
        <f>IFERROR(IF(VLOOKUP($A130,'Annex 2 Designated EHV charges'!$D:$P,12,FALSE)=0,"",VLOOKUP($A130,'Annex 2 Designated EHV charges'!$D:$P,12,FALSE)),"")</f>
        <v/>
      </c>
      <c r="H130" s="100" t="str">
        <f>IFERROR(IF(VLOOKUP($A130,'Annex 2 Designated EHV charges'!$D:$P,13,FALSE)=0,"",VLOOKUP($A130,'Annex 2 Designated EHV charges'!$D:$P,13,FALSE)),"")</f>
        <v/>
      </c>
    </row>
    <row r="131" spans="1:8" ht="12.75" customHeight="1" x14ac:dyDescent="0.25">
      <c r="A131" s="97" t="str">
        <f t="array" ref="A131">IFERROR(INDEX('Annex 2 Designated EHV charges'!$D$11:$D$13, MATCH(0, IF(ISBLANK('Annex 2 Designated EHV charges'!$D$11:$D$13),1, COUNTIF(A$4:$A130, 'Annex 2 Designated EHV charges'!$D$11:$D$13)), 0)),"")</f>
        <v/>
      </c>
      <c r="B131" s="96" t="str">
        <f>IF($A131="","",VLOOKUP($A131,'Annex 2 Designated EHV charges'!$D:$O,2,0))</f>
        <v/>
      </c>
      <c r="C131" s="97" t="str">
        <f>IF($A131="","",VLOOKUP($A131,'Annex 2 Designated EHV charges'!$D:$O,3,0))</f>
        <v/>
      </c>
      <c r="D131" s="96" t="str">
        <f>IF($A131="","",VLOOKUP($A131,'Annex 2 Designated EHV charges'!$D:$O,4,0))</f>
        <v/>
      </c>
      <c r="E131" s="98" t="str">
        <f>IFERROR(IF(VLOOKUP($A131,'Annex 2 Designated EHV charges'!$D:$P,10,FALSE)=0,"",VLOOKUP($A131,'Annex 2 Designated EHV charges'!$D:$P,10,FALSE)),"")</f>
        <v/>
      </c>
      <c r="F131" s="99" t="str">
        <f>IFERROR(IF(VLOOKUP($A131,'Annex 2 Designated EHV charges'!$D:$P,11,FALSE)=0,"",VLOOKUP($A131,'Annex 2 Designated EHV charges'!$D:$P,11,FALSE)),"")</f>
        <v/>
      </c>
      <c r="G131" s="100" t="str">
        <f>IFERROR(IF(VLOOKUP($A131,'Annex 2 Designated EHV charges'!$D:$P,12,FALSE)=0,"",VLOOKUP($A131,'Annex 2 Designated EHV charges'!$D:$P,12,FALSE)),"")</f>
        <v/>
      </c>
      <c r="H131" s="100" t="str">
        <f>IFERROR(IF(VLOOKUP($A131,'Annex 2 Designated EHV charges'!$D:$P,13,FALSE)=0,"",VLOOKUP($A131,'Annex 2 Designated EHV charges'!$D:$P,13,FALSE)),"")</f>
        <v/>
      </c>
    </row>
    <row r="132" spans="1:8" ht="12.75" customHeight="1" x14ac:dyDescent="0.25">
      <c r="A132" s="97" t="str">
        <f t="array" ref="A132">IFERROR(INDEX('Annex 2 Designated EHV charges'!$D$11:$D$13, MATCH(0, IF(ISBLANK('Annex 2 Designated EHV charges'!$D$11:$D$13),1, COUNTIF(A$4:$A131, 'Annex 2 Designated EHV charges'!$D$11:$D$13)), 0)),"")</f>
        <v/>
      </c>
      <c r="B132" s="96" t="str">
        <f>IF($A132="","",VLOOKUP($A132,'Annex 2 Designated EHV charges'!$D:$O,2,0))</f>
        <v/>
      </c>
      <c r="C132" s="97" t="str">
        <f>IF($A132="","",VLOOKUP($A132,'Annex 2 Designated EHV charges'!$D:$O,3,0))</f>
        <v/>
      </c>
      <c r="D132" s="96" t="str">
        <f>IF($A132="","",VLOOKUP($A132,'Annex 2 Designated EHV charges'!$D:$O,4,0))</f>
        <v/>
      </c>
      <c r="E132" s="98" t="str">
        <f>IFERROR(IF(VLOOKUP($A132,'Annex 2 Designated EHV charges'!$D:$P,10,FALSE)=0,"",VLOOKUP($A132,'Annex 2 Designated EHV charges'!$D:$P,10,FALSE)),"")</f>
        <v/>
      </c>
      <c r="F132" s="99" t="str">
        <f>IFERROR(IF(VLOOKUP($A132,'Annex 2 Designated EHV charges'!$D:$P,11,FALSE)=0,"",VLOOKUP($A132,'Annex 2 Designated EHV charges'!$D:$P,11,FALSE)),"")</f>
        <v/>
      </c>
      <c r="G132" s="100" t="str">
        <f>IFERROR(IF(VLOOKUP($A132,'Annex 2 Designated EHV charges'!$D:$P,12,FALSE)=0,"",VLOOKUP($A132,'Annex 2 Designated EHV charges'!$D:$P,12,FALSE)),"")</f>
        <v/>
      </c>
      <c r="H132" s="100" t="str">
        <f>IFERROR(IF(VLOOKUP($A132,'Annex 2 Designated EHV charges'!$D:$P,13,FALSE)=0,"",VLOOKUP($A132,'Annex 2 Designated EHV charges'!$D:$P,13,FALSE)),"")</f>
        <v/>
      </c>
    </row>
    <row r="133" spans="1:8" ht="12.75" customHeight="1" x14ac:dyDescent="0.25">
      <c r="A133" s="97" t="str">
        <f t="array" ref="A133">IFERROR(INDEX('Annex 2 Designated EHV charges'!$D$11:$D$13, MATCH(0, IF(ISBLANK('Annex 2 Designated EHV charges'!$D$11:$D$13),1, COUNTIF(A$4:$A132, 'Annex 2 Designated EHV charges'!$D$11:$D$13)), 0)),"")</f>
        <v/>
      </c>
      <c r="B133" s="96" t="str">
        <f>IF($A133="","",VLOOKUP($A133,'Annex 2 Designated EHV charges'!$D:$O,2,0))</f>
        <v/>
      </c>
      <c r="C133" s="97" t="str">
        <f>IF($A133="","",VLOOKUP($A133,'Annex 2 Designated EHV charges'!$D:$O,3,0))</f>
        <v/>
      </c>
      <c r="D133" s="96" t="str">
        <f>IF($A133="","",VLOOKUP($A133,'Annex 2 Designated EHV charges'!$D:$O,4,0))</f>
        <v/>
      </c>
      <c r="E133" s="98" t="str">
        <f>IFERROR(IF(VLOOKUP($A133,'Annex 2 Designated EHV charges'!$D:$P,10,FALSE)=0,"",VLOOKUP($A133,'Annex 2 Designated EHV charges'!$D:$P,10,FALSE)),"")</f>
        <v/>
      </c>
      <c r="F133" s="99" t="str">
        <f>IFERROR(IF(VLOOKUP($A133,'Annex 2 Designated EHV charges'!$D:$P,11,FALSE)=0,"",VLOOKUP($A133,'Annex 2 Designated EHV charges'!$D:$P,11,FALSE)),"")</f>
        <v/>
      </c>
      <c r="G133" s="100" t="str">
        <f>IFERROR(IF(VLOOKUP($A133,'Annex 2 Designated EHV charges'!$D:$P,12,FALSE)=0,"",VLOOKUP($A133,'Annex 2 Designated EHV charges'!$D:$P,12,FALSE)),"")</f>
        <v/>
      </c>
      <c r="H133" s="100" t="str">
        <f>IFERROR(IF(VLOOKUP($A133,'Annex 2 Designated EHV charges'!$D:$P,13,FALSE)=0,"",VLOOKUP($A133,'Annex 2 Designated EHV charges'!$D:$P,13,FALSE)),"")</f>
        <v/>
      </c>
    </row>
    <row r="134" spans="1:8" ht="12.75" customHeight="1" x14ac:dyDescent="0.25">
      <c r="A134" s="97" t="str">
        <f t="array" ref="A134">IFERROR(INDEX('Annex 2 Designated EHV charges'!$D$11:$D$13, MATCH(0, IF(ISBLANK('Annex 2 Designated EHV charges'!$D$11:$D$13),1, COUNTIF(A$4:$A133, 'Annex 2 Designated EHV charges'!$D$11:$D$13)), 0)),"")</f>
        <v/>
      </c>
      <c r="B134" s="96" t="str">
        <f>IF($A134="","",VLOOKUP($A134,'Annex 2 Designated EHV charges'!$D:$O,2,0))</f>
        <v/>
      </c>
      <c r="C134" s="97" t="str">
        <f>IF($A134="","",VLOOKUP($A134,'Annex 2 Designated EHV charges'!$D:$O,3,0))</f>
        <v/>
      </c>
      <c r="D134" s="96" t="str">
        <f>IF($A134="","",VLOOKUP($A134,'Annex 2 Designated EHV charges'!$D:$O,4,0))</f>
        <v/>
      </c>
      <c r="E134" s="98" t="str">
        <f>IFERROR(IF(VLOOKUP($A134,'Annex 2 Designated EHV charges'!$D:$P,10,FALSE)=0,"",VLOOKUP($A134,'Annex 2 Designated EHV charges'!$D:$P,10,FALSE)),"")</f>
        <v/>
      </c>
      <c r="F134" s="99" t="str">
        <f>IFERROR(IF(VLOOKUP($A134,'Annex 2 Designated EHV charges'!$D:$P,11,FALSE)=0,"",VLOOKUP($A134,'Annex 2 Designated EHV charges'!$D:$P,11,FALSE)),"")</f>
        <v/>
      </c>
      <c r="G134" s="100" t="str">
        <f>IFERROR(IF(VLOOKUP($A134,'Annex 2 Designated EHV charges'!$D:$P,12,FALSE)=0,"",VLOOKUP($A134,'Annex 2 Designated EHV charges'!$D:$P,12,FALSE)),"")</f>
        <v/>
      </c>
      <c r="H134" s="100" t="str">
        <f>IFERROR(IF(VLOOKUP($A134,'Annex 2 Designated EHV charges'!$D:$P,13,FALSE)=0,"",VLOOKUP($A134,'Annex 2 Designated EHV charges'!$D:$P,13,FALSE)),"")</f>
        <v/>
      </c>
    </row>
    <row r="135" spans="1:8" ht="12.75" customHeight="1" x14ac:dyDescent="0.25">
      <c r="A135" s="97" t="str">
        <f t="array" ref="A135">IFERROR(INDEX('Annex 2 Designated EHV charges'!$D$11:$D$13, MATCH(0, IF(ISBLANK('Annex 2 Designated EHV charges'!$D$11:$D$13),1, COUNTIF(A$4:$A134, 'Annex 2 Designated EHV charges'!$D$11:$D$13)), 0)),"")</f>
        <v/>
      </c>
      <c r="B135" s="96" t="str">
        <f>IF($A135="","",VLOOKUP($A135,'Annex 2 Designated EHV charges'!$D:$O,2,0))</f>
        <v/>
      </c>
      <c r="C135" s="97" t="str">
        <f>IF($A135="","",VLOOKUP($A135,'Annex 2 Designated EHV charges'!$D:$O,3,0))</f>
        <v/>
      </c>
      <c r="D135" s="96" t="str">
        <f>IF($A135="","",VLOOKUP($A135,'Annex 2 Designated EHV charges'!$D:$O,4,0))</f>
        <v/>
      </c>
      <c r="E135" s="98" t="str">
        <f>IFERROR(IF(VLOOKUP($A135,'Annex 2 Designated EHV charges'!$D:$P,10,FALSE)=0,"",VLOOKUP($A135,'Annex 2 Designated EHV charges'!$D:$P,10,FALSE)),"")</f>
        <v/>
      </c>
      <c r="F135" s="99" t="str">
        <f>IFERROR(IF(VLOOKUP($A135,'Annex 2 Designated EHV charges'!$D:$P,11,FALSE)=0,"",VLOOKUP($A135,'Annex 2 Designated EHV charges'!$D:$P,11,FALSE)),"")</f>
        <v/>
      </c>
      <c r="G135" s="100" t="str">
        <f>IFERROR(IF(VLOOKUP($A135,'Annex 2 Designated EHV charges'!$D:$P,12,FALSE)=0,"",VLOOKUP($A135,'Annex 2 Designated EHV charges'!$D:$P,12,FALSE)),"")</f>
        <v/>
      </c>
      <c r="H135" s="100" t="str">
        <f>IFERROR(IF(VLOOKUP($A135,'Annex 2 Designated EHV charges'!$D:$P,13,FALSE)=0,"",VLOOKUP($A135,'Annex 2 Designated EHV charges'!$D:$P,13,FALSE)),"")</f>
        <v/>
      </c>
    </row>
    <row r="136" spans="1:8" ht="12.75" customHeight="1" x14ac:dyDescent="0.25">
      <c r="A136" s="97" t="str">
        <f t="array" ref="A136">IFERROR(INDEX('Annex 2 Designated EHV charges'!$D$11:$D$13, MATCH(0, IF(ISBLANK('Annex 2 Designated EHV charges'!$D$11:$D$13),1, COUNTIF(A$4:$A135, 'Annex 2 Designated EHV charges'!$D$11:$D$13)), 0)),"")</f>
        <v/>
      </c>
      <c r="B136" s="96" t="str">
        <f>IF($A136="","",VLOOKUP($A136,'Annex 2 Designated EHV charges'!$D:$O,2,0))</f>
        <v/>
      </c>
      <c r="C136" s="97" t="str">
        <f>IF($A136="","",VLOOKUP($A136,'Annex 2 Designated EHV charges'!$D:$O,3,0))</f>
        <v/>
      </c>
      <c r="D136" s="96" t="str">
        <f>IF($A136="","",VLOOKUP($A136,'Annex 2 Designated EHV charges'!$D:$O,4,0))</f>
        <v/>
      </c>
      <c r="E136" s="98" t="str">
        <f>IFERROR(IF(VLOOKUP($A136,'Annex 2 Designated EHV charges'!$D:$P,10,FALSE)=0,"",VLOOKUP($A136,'Annex 2 Designated EHV charges'!$D:$P,10,FALSE)),"")</f>
        <v/>
      </c>
      <c r="F136" s="99" t="str">
        <f>IFERROR(IF(VLOOKUP($A136,'Annex 2 Designated EHV charges'!$D:$P,11,FALSE)=0,"",VLOOKUP($A136,'Annex 2 Designated EHV charges'!$D:$P,11,FALSE)),"")</f>
        <v/>
      </c>
      <c r="G136" s="100" t="str">
        <f>IFERROR(IF(VLOOKUP($A136,'Annex 2 Designated EHV charges'!$D:$P,12,FALSE)=0,"",VLOOKUP($A136,'Annex 2 Designated EHV charges'!$D:$P,12,FALSE)),"")</f>
        <v/>
      </c>
      <c r="H136" s="100" t="str">
        <f>IFERROR(IF(VLOOKUP($A136,'Annex 2 Designated EHV charges'!$D:$P,13,FALSE)=0,"",VLOOKUP($A136,'Annex 2 Designated EHV charges'!$D:$P,13,FALSE)),"")</f>
        <v/>
      </c>
    </row>
    <row r="137" spans="1:8" ht="12.75" customHeight="1" x14ac:dyDescent="0.25">
      <c r="A137" s="97" t="str">
        <f t="array" ref="A137">IFERROR(INDEX('Annex 2 Designated EHV charges'!$D$11:$D$13, MATCH(0, IF(ISBLANK('Annex 2 Designated EHV charges'!$D$11:$D$13),1, COUNTIF(A$4:$A136, 'Annex 2 Designated EHV charges'!$D$11:$D$13)), 0)),"")</f>
        <v/>
      </c>
      <c r="B137" s="96" t="str">
        <f>IF($A137="","",VLOOKUP($A137,'Annex 2 Designated EHV charges'!$D:$O,2,0))</f>
        <v/>
      </c>
      <c r="C137" s="97" t="str">
        <f>IF($A137="","",VLOOKUP($A137,'Annex 2 Designated EHV charges'!$D:$O,3,0))</f>
        <v/>
      </c>
      <c r="D137" s="96" t="str">
        <f>IF($A137="","",VLOOKUP($A137,'Annex 2 Designated EHV charges'!$D:$O,4,0))</f>
        <v/>
      </c>
      <c r="E137" s="98" t="str">
        <f>IFERROR(IF(VLOOKUP($A137,'Annex 2 Designated EHV charges'!$D:$P,10,FALSE)=0,"",VLOOKUP($A137,'Annex 2 Designated EHV charges'!$D:$P,10,FALSE)),"")</f>
        <v/>
      </c>
      <c r="F137" s="99" t="str">
        <f>IFERROR(IF(VLOOKUP($A137,'Annex 2 Designated EHV charges'!$D:$P,11,FALSE)=0,"",VLOOKUP($A137,'Annex 2 Designated EHV charges'!$D:$P,11,FALSE)),"")</f>
        <v/>
      </c>
      <c r="G137" s="100" t="str">
        <f>IFERROR(IF(VLOOKUP($A137,'Annex 2 Designated EHV charges'!$D:$P,12,FALSE)=0,"",VLOOKUP($A137,'Annex 2 Designated EHV charges'!$D:$P,12,FALSE)),"")</f>
        <v/>
      </c>
      <c r="H137" s="100" t="str">
        <f>IFERROR(IF(VLOOKUP($A137,'Annex 2 Designated EHV charges'!$D:$P,13,FALSE)=0,"",VLOOKUP($A137,'Annex 2 Designated EHV charges'!$D:$P,13,FALSE)),"")</f>
        <v/>
      </c>
    </row>
    <row r="138" spans="1:8" ht="12.75" customHeight="1" x14ac:dyDescent="0.25">
      <c r="A138" s="97" t="str">
        <f t="array" ref="A138">IFERROR(INDEX('Annex 2 Designated EHV charges'!$D$11:$D$13, MATCH(0, IF(ISBLANK('Annex 2 Designated EHV charges'!$D$11:$D$13),1, COUNTIF(A$4:$A137, 'Annex 2 Designated EHV charges'!$D$11:$D$13)), 0)),"")</f>
        <v/>
      </c>
      <c r="B138" s="96" t="str">
        <f>IF($A138="","",VLOOKUP($A138,'Annex 2 Designated EHV charges'!$D:$O,2,0))</f>
        <v/>
      </c>
      <c r="C138" s="97" t="str">
        <f>IF($A138="","",VLOOKUP($A138,'Annex 2 Designated EHV charges'!$D:$O,3,0))</f>
        <v/>
      </c>
      <c r="D138" s="96" t="str">
        <f>IF($A138="","",VLOOKUP($A138,'Annex 2 Designated EHV charges'!$D:$O,4,0))</f>
        <v/>
      </c>
      <c r="E138" s="98" t="str">
        <f>IFERROR(IF(VLOOKUP($A138,'Annex 2 Designated EHV charges'!$D:$P,10,FALSE)=0,"",VLOOKUP($A138,'Annex 2 Designated EHV charges'!$D:$P,10,FALSE)),"")</f>
        <v/>
      </c>
      <c r="F138" s="99" t="str">
        <f>IFERROR(IF(VLOOKUP($A138,'Annex 2 Designated EHV charges'!$D:$P,11,FALSE)=0,"",VLOOKUP($A138,'Annex 2 Designated EHV charges'!$D:$P,11,FALSE)),"")</f>
        <v/>
      </c>
      <c r="G138" s="100" t="str">
        <f>IFERROR(IF(VLOOKUP($A138,'Annex 2 Designated EHV charges'!$D:$P,12,FALSE)=0,"",VLOOKUP($A138,'Annex 2 Designated EHV charges'!$D:$P,12,FALSE)),"")</f>
        <v/>
      </c>
      <c r="H138" s="100" t="str">
        <f>IFERROR(IF(VLOOKUP($A138,'Annex 2 Designated EHV charges'!$D:$P,13,FALSE)=0,"",VLOOKUP($A138,'Annex 2 Designated EHV charges'!$D:$P,13,FALSE)),"")</f>
        <v/>
      </c>
    </row>
    <row r="139" spans="1:8" ht="12.75" customHeight="1" x14ac:dyDescent="0.25">
      <c r="A139" s="97" t="str">
        <f t="array" ref="A139">IFERROR(INDEX('Annex 2 Designated EHV charges'!$D$11:$D$13, MATCH(0, IF(ISBLANK('Annex 2 Designated EHV charges'!$D$11:$D$13),1, COUNTIF(A$4:$A138, 'Annex 2 Designated EHV charges'!$D$11:$D$13)), 0)),"")</f>
        <v/>
      </c>
      <c r="B139" s="96" t="str">
        <f>IF($A139="","",VLOOKUP($A139,'Annex 2 Designated EHV charges'!$D:$O,2,0))</f>
        <v/>
      </c>
      <c r="C139" s="97" t="str">
        <f>IF($A139="","",VLOOKUP($A139,'Annex 2 Designated EHV charges'!$D:$O,3,0))</f>
        <v/>
      </c>
      <c r="D139" s="96" t="str">
        <f>IF($A139="","",VLOOKUP($A139,'Annex 2 Designated EHV charges'!$D:$O,4,0))</f>
        <v/>
      </c>
      <c r="E139" s="98" t="str">
        <f>IFERROR(IF(VLOOKUP($A139,'Annex 2 Designated EHV charges'!$D:$P,10,FALSE)=0,"",VLOOKUP($A139,'Annex 2 Designated EHV charges'!$D:$P,10,FALSE)),"")</f>
        <v/>
      </c>
      <c r="F139" s="99" t="str">
        <f>IFERROR(IF(VLOOKUP($A139,'Annex 2 Designated EHV charges'!$D:$P,11,FALSE)=0,"",VLOOKUP($A139,'Annex 2 Designated EHV charges'!$D:$P,11,FALSE)),"")</f>
        <v/>
      </c>
      <c r="G139" s="100" t="str">
        <f>IFERROR(IF(VLOOKUP($A139,'Annex 2 Designated EHV charges'!$D:$P,12,FALSE)=0,"",VLOOKUP($A139,'Annex 2 Designated EHV charges'!$D:$P,12,FALSE)),"")</f>
        <v/>
      </c>
      <c r="H139" s="100" t="str">
        <f>IFERROR(IF(VLOOKUP($A139,'Annex 2 Designated EHV charges'!$D:$P,13,FALSE)=0,"",VLOOKUP($A139,'Annex 2 Designated EHV charges'!$D:$P,13,FALSE)),"")</f>
        <v/>
      </c>
    </row>
    <row r="140" spans="1:8" ht="12.75" customHeight="1" x14ac:dyDescent="0.25">
      <c r="A140" s="97" t="str">
        <f t="array" ref="A140">IFERROR(INDEX('Annex 2 Designated EHV charges'!$D$11:$D$13, MATCH(0, IF(ISBLANK('Annex 2 Designated EHV charges'!$D$11:$D$13),1, COUNTIF(A$4:$A139, 'Annex 2 Designated EHV charges'!$D$11:$D$13)), 0)),"")</f>
        <v/>
      </c>
      <c r="B140" s="96" t="str">
        <f>IF($A140="","",VLOOKUP($A140,'Annex 2 Designated EHV charges'!$D:$O,2,0))</f>
        <v/>
      </c>
      <c r="C140" s="97" t="str">
        <f>IF($A140="","",VLOOKUP($A140,'Annex 2 Designated EHV charges'!$D:$O,3,0))</f>
        <v/>
      </c>
      <c r="D140" s="96" t="str">
        <f>IF($A140="","",VLOOKUP($A140,'Annex 2 Designated EHV charges'!$D:$O,4,0))</f>
        <v/>
      </c>
      <c r="E140" s="98" t="str">
        <f>IFERROR(IF(VLOOKUP($A140,'Annex 2 Designated EHV charges'!$D:$P,10,FALSE)=0,"",VLOOKUP($A140,'Annex 2 Designated EHV charges'!$D:$P,10,FALSE)),"")</f>
        <v/>
      </c>
      <c r="F140" s="99" t="str">
        <f>IFERROR(IF(VLOOKUP($A140,'Annex 2 Designated EHV charges'!$D:$P,11,FALSE)=0,"",VLOOKUP($A140,'Annex 2 Designated EHV charges'!$D:$P,11,FALSE)),"")</f>
        <v/>
      </c>
      <c r="G140" s="100" t="str">
        <f>IFERROR(IF(VLOOKUP($A140,'Annex 2 Designated EHV charges'!$D:$P,12,FALSE)=0,"",VLOOKUP($A140,'Annex 2 Designated EHV charges'!$D:$P,12,FALSE)),"")</f>
        <v/>
      </c>
      <c r="H140" s="100" t="str">
        <f>IFERROR(IF(VLOOKUP($A140,'Annex 2 Designated EHV charges'!$D:$P,13,FALSE)=0,"",VLOOKUP($A140,'Annex 2 Designated EHV charges'!$D:$P,13,FALSE)),"")</f>
        <v/>
      </c>
    </row>
    <row r="141" spans="1:8" ht="12.75" customHeight="1" x14ac:dyDescent="0.25">
      <c r="A141" s="97" t="str">
        <f t="array" ref="A141">IFERROR(INDEX('Annex 2 Designated EHV charges'!$D$11:$D$13, MATCH(0, IF(ISBLANK('Annex 2 Designated EHV charges'!$D$11:$D$13),1, COUNTIF(A$4:$A140, 'Annex 2 Designated EHV charges'!$D$11:$D$13)), 0)),"")</f>
        <v/>
      </c>
      <c r="B141" s="96" t="str">
        <f>IF($A141="","",VLOOKUP($A141,'Annex 2 Designated EHV charges'!$D:$O,2,0))</f>
        <v/>
      </c>
      <c r="C141" s="97" t="str">
        <f>IF($A141="","",VLOOKUP($A141,'Annex 2 Designated EHV charges'!$D:$O,3,0))</f>
        <v/>
      </c>
      <c r="D141" s="96" t="str">
        <f>IF($A141="","",VLOOKUP($A141,'Annex 2 Designated EHV charges'!$D:$O,4,0))</f>
        <v/>
      </c>
      <c r="E141" s="98" t="str">
        <f>IFERROR(IF(VLOOKUP($A141,'Annex 2 Designated EHV charges'!$D:$P,10,FALSE)=0,"",VLOOKUP($A141,'Annex 2 Designated EHV charges'!$D:$P,10,FALSE)),"")</f>
        <v/>
      </c>
      <c r="F141" s="99" t="str">
        <f>IFERROR(IF(VLOOKUP($A141,'Annex 2 Designated EHV charges'!$D:$P,11,FALSE)=0,"",VLOOKUP($A141,'Annex 2 Designated EHV charges'!$D:$P,11,FALSE)),"")</f>
        <v/>
      </c>
      <c r="G141" s="100" t="str">
        <f>IFERROR(IF(VLOOKUP($A141,'Annex 2 Designated EHV charges'!$D:$P,12,FALSE)=0,"",VLOOKUP($A141,'Annex 2 Designated EHV charges'!$D:$P,12,FALSE)),"")</f>
        <v/>
      </c>
      <c r="H141" s="100" t="str">
        <f>IFERROR(IF(VLOOKUP($A141,'Annex 2 Designated EHV charges'!$D:$P,13,FALSE)=0,"",VLOOKUP($A141,'Annex 2 Designated EHV charges'!$D:$P,13,FALSE)),"")</f>
        <v/>
      </c>
    </row>
    <row r="142" spans="1:8" ht="12.75" customHeight="1" x14ac:dyDescent="0.25">
      <c r="A142" s="97" t="str">
        <f t="array" ref="A142">IFERROR(INDEX('Annex 2 Designated EHV charges'!$D$11:$D$13, MATCH(0, IF(ISBLANK('Annex 2 Designated EHV charges'!$D$11:$D$13),1, COUNTIF(A$4:$A141, 'Annex 2 Designated EHV charges'!$D$11:$D$13)), 0)),"")</f>
        <v/>
      </c>
      <c r="B142" s="96" t="str">
        <f>IF($A142="","",VLOOKUP($A142,'Annex 2 Designated EHV charges'!$D:$O,2,0))</f>
        <v/>
      </c>
      <c r="C142" s="97" t="str">
        <f>IF($A142="","",VLOOKUP($A142,'Annex 2 Designated EHV charges'!$D:$O,3,0))</f>
        <v/>
      </c>
      <c r="D142" s="96" t="str">
        <f>IF($A142="","",VLOOKUP($A142,'Annex 2 Designated EHV charges'!$D:$O,4,0))</f>
        <v/>
      </c>
      <c r="E142" s="98" t="str">
        <f>IFERROR(IF(VLOOKUP($A142,'Annex 2 Designated EHV charges'!$D:$P,10,FALSE)=0,"",VLOOKUP($A142,'Annex 2 Designated EHV charges'!$D:$P,10,FALSE)),"")</f>
        <v/>
      </c>
      <c r="F142" s="99" t="str">
        <f>IFERROR(IF(VLOOKUP($A142,'Annex 2 Designated EHV charges'!$D:$P,11,FALSE)=0,"",VLOOKUP($A142,'Annex 2 Designated EHV charges'!$D:$P,11,FALSE)),"")</f>
        <v/>
      </c>
      <c r="G142" s="100" t="str">
        <f>IFERROR(IF(VLOOKUP($A142,'Annex 2 Designated EHV charges'!$D:$P,12,FALSE)=0,"",VLOOKUP($A142,'Annex 2 Designated EHV charges'!$D:$P,12,FALSE)),"")</f>
        <v/>
      </c>
      <c r="H142" s="100" t="str">
        <f>IFERROR(IF(VLOOKUP($A142,'Annex 2 Designated EHV charges'!$D:$P,13,FALSE)=0,"",VLOOKUP($A142,'Annex 2 Designated EHV charges'!$D:$P,13,FALSE)),"")</f>
        <v/>
      </c>
    </row>
    <row r="143" spans="1:8" ht="12.75" customHeight="1" x14ac:dyDescent="0.25">
      <c r="A143" s="97" t="str">
        <f t="array" ref="A143">IFERROR(INDEX('Annex 2 Designated EHV charges'!$D$11:$D$13, MATCH(0, IF(ISBLANK('Annex 2 Designated EHV charges'!$D$11:$D$13),1, COUNTIF(A$4:$A142, 'Annex 2 Designated EHV charges'!$D$11:$D$13)), 0)),"")</f>
        <v/>
      </c>
      <c r="B143" s="96" t="str">
        <f>IF($A143="","",VLOOKUP($A143,'Annex 2 Designated EHV charges'!$D:$O,2,0))</f>
        <v/>
      </c>
      <c r="C143" s="97" t="str">
        <f>IF($A143="","",VLOOKUP($A143,'Annex 2 Designated EHV charges'!$D:$O,3,0))</f>
        <v/>
      </c>
      <c r="D143" s="96" t="str">
        <f>IF($A143="","",VLOOKUP($A143,'Annex 2 Designated EHV charges'!$D:$O,4,0))</f>
        <v/>
      </c>
      <c r="E143" s="98" t="str">
        <f>IFERROR(IF(VLOOKUP($A143,'Annex 2 Designated EHV charges'!$D:$P,10,FALSE)=0,"",VLOOKUP($A143,'Annex 2 Designated EHV charges'!$D:$P,10,FALSE)),"")</f>
        <v/>
      </c>
      <c r="F143" s="99" t="str">
        <f>IFERROR(IF(VLOOKUP($A143,'Annex 2 Designated EHV charges'!$D:$P,11,FALSE)=0,"",VLOOKUP($A143,'Annex 2 Designated EHV charges'!$D:$P,11,FALSE)),"")</f>
        <v/>
      </c>
      <c r="G143" s="100" t="str">
        <f>IFERROR(IF(VLOOKUP($A143,'Annex 2 Designated EHV charges'!$D:$P,12,FALSE)=0,"",VLOOKUP($A143,'Annex 2 Designated EHV charges'!$D:$P,12,FALSE)),"")</f>
        <v/>
      </c>
      <c r="H143" s="100" t="str">
        <f>IFERROR(IF(VLOOKUP($A143,'Annex 2 Designated EHV charges'!$D:$P,13,FALSE)=0,"",VLOOKUP($A143,'Annex 2 Designated EHV charges'!$D:$P,13,FALSE)),"")</f>
        <v/>
      </c>
    </row>
    <row r="144" spans="1:8" ht="12.75" customHeight="1" x14ac:dyDescent="0.25">
      <c r="A144" s="97" t="str">
        <f t="array" ref="A144">IFERROR(INDEX('Annex 2 Designated EHV charges'!$D$11:$D$13, MATCH(0, IF(ISBLANK('Annex 2 Designated EHV charges'!$D$11:$D$13),1, COUNTIF(A$4:$A143, 'Annex 2 Designated EHV charges'!$D$11:$D$13)), 0)),"")</f>
        <v/>
      </c>
      <c r="B144" s="96" t="str">
        <f>IF($A144="","",VLOOKUP($A144,'Annex 2 Designated EHV charges'!$D:$O,2,0))</f>
        <v/>
      </c>
      <c r="C144" s="97" t="str">
        <f>IF($A144="","",VLOOKUP($A144,'Annex 2 Designated EHV charges'!$D:$O,3,0))</f>
        <v/>
      </c>
      <c r="D144" s="96" t="str">
        <f>IF($A144="","",VLOOKUP($A144,'Annex 2 Designated EHV charges'!$D:$O,4,0))</f>
        <v/>
      </c>
      <c r="E144" s="98" t="str">
        <f>IFERROR(IF(VLOOKUP($A144,'Annex 2 Designated EHV charges'!$D:$P,10,FALSE)=0,"",VLOOKUP($A144,'Annex 2 Designated EHV charges'!$D:$P,10,FALSE)),"")</f>
        <v/>
      </c>
      <c r="F144" s="99" t="str">
        <f>IFERROR(IF(VLOOKUP($A144,'Annex 2 Designated EHV charges'!$D:$P,11,FALSE)=0,"",VLOOKUP($A144,'Annex 2 Designated EHV charges'!$D:$P,11,FALSE)),"")</f>
        <v/>
      </c>
      <c r="G144" s="100" t="str">
        <f>IFERROR(IF(VLOOKUP($A144,'Annex 2 Designated EHV charges'!$D:$P,12,FALSE)=0,"",VLOOKUP($A144,'Annex 2 Designated EHV charges'!$D:$P,12,FALSE)),"")</f>
        <v/>
      </c>
      <c r="H144" s="100" t="str">
        <f>IFERROR(IF(VLOOKUP($A144,'Annex 2 Designated EHV charges'!$D:$P,13,FALSE)=0,"",VLOOKUP($A144,'Annex 2 Designated EHV charges'!$D:$P,13,FALSE)),"")</f>
        <v/>
      </c>
    </row>
    <row r="145" spans="1:8" ht="12.75" customHeight="1" x14ac:dyDescent="0.25">
      <c r="A145" s="97" t="str">
        <f t="array" ref="A145">IFERROR(INDEX('Annex 2 Designated EHV charges'!$D$11:$D$13, MATCH(0, IF(ISBLANK('Annex 2 Designated EHV charges'!$D$11:$D$13),1, COUNTIF(A$4:$A144, 'Annex 2 Designated EHV charges'!$D$11:$D$13)), 0)),"")</f>
        <v/>
      </c>
      <c r="B145" s="96" t="str">
        <f>IF($A145="","",VLOOKUP($A145,'Annex 2 Designated EHV charges'!$D:$O,2,0))</f>
        <v/>
      </c>
      <c r="C145" s="97" t="str">
        <f>IF($A145="","",VLOOKUP($A145,'Annex 2 Designated EHV charges'!$D:$O,3,0))</f>
        <v/>
      </c>
      <c r="D145" s="96" t="str">
        <f>IF($A145="","",VLOOKUP($A145,'Annex 2 Designated EHV charges'!$D:$O,4,0))</f>
        <v/>
      </c>
      <c r="E145" s="98" t="str">
        <f>IFERROR(IF(VLOOKUP($A145,'Annex 2 Designated EHV charges'!$D:$P,10,FALSE)=0,"",VLOOKUP($A145,'Annex 2 Designated EHV charges'!$D:$P,10,FALSE)),"")</f>
        <v/>
      </c>
      <c r="F145" s="99" t="str">
        <f>IFERROR(IF(VLOOKUP($A145,'Annex 2 Designated EHV charges'!$D:$P,11,FALSE)=0,"",VLOOKUP($A145,'Annex 2 Designated EHV charges'!$D:$P,11,FALSE)),"")</f>
        <v/>
      </c>
      <c r="G145" s="100" t="str">
        <f>IFERROR(IF(VLOOKUP($A145,'Annex 2 Designated EHV charges'!$D:$P,12,FALSE)=0,"",VLOOKUP($A145,'Annex 2 Designated EHV charges'!$D:$P,12,FALSE)),"")</f>
        <v/>
      </c>
      <c r="H145" s="100" t="str">
        <f>IFERROR(IF(VLOOKUP($A145,'Annex 2 Designated EHV charges'!$D:$P,13,FALSE)=0,"",VLOOKUP($A145,'Annex 2 Designated EHV charges'!$D:$P,13,FALSE)),"")</f>
        <v/>
      </c>
    </row>
    <row r="146" spans="1:8" ht="12.75" customHeight="1" x14ac:dyDescent="0.25">
      <c r="A146" s="97" t="str">
        <f t="array" ref="A146">IFERROR(INDEX('Annex 2 Designated EHV charges'!$D$11:$D$13, MATCH(0, IF(ISBLANK('Annex 2 Designated EHV charges'!$D$11:$D$13),1, COUNTIF(A$4:$A145, 'Annex 2 Designated EHV charges'!$D$11:$D$13)), 0)),"")</f>
        <v/>
      </c>
      <c r="B146" s="96" t="str">
        <f>IF($A146="","",VLOOKUP($A146,'Annex 2 Designated EHV charges'!$D:$O,2,0))</f>
        <v/>
      </c>
      <c r="C146" s="97" t="str">
        <f>IF($A146="","",VLOOKUP($A146,'Annex 2 Designated EHV charges'!$D:$O,3,0))</f>
        <v/>
      </c>
      <c r="D146" s="96" t="str">
        <f>IF($A146="","",VLOOKUP($A146,'Annex 2 Designated EHV charges'!$D:$O,4,0))</f>
        <v/>
      </c>
      <c r="E146" s="98" t="str">
        <f>IFERROR(IF(VLOOKUP($A146,'Annex 2 Designated EHV charges'!$D:$P,10,FALSE)=0,"",VLOOKUP($A146,'Annex 2 Designated EHV charges'!$D:$P,10,FALSE)),"")</f>
        <v/>
      </c>
      <c r="F146" s="99" t="str">
        <f>IFERROR(IF(VLOOKUP($A146,'Annex 2 Designated EHV charges'!$D:$P,11,FALSE)=0,"",VLOOKUP($A146,'Annex 2 Designated EHV charges'!$D:$P,11,FALSE)),"")</f>
        <v/>
      </c>
      <c r="G146" s="100" t="str">
        <f>IFERROR(IF(VLOOKUP($A146,'Annex 2 Designated EHV charges'!$D:$P,12,FALSE)=0,"",VLOOKUP($A146,'Annex 2 Designated EHV charges'!$D:$P,12,FALSE)),"")</f>
        <v/>
      </c>
      <c r="H146" s="100" t="str">
        <f>IFERROR(IF(VLOOKUP($A146,'Annex 2 Designated EHV charges'!$D:$P,13,FALSE)=0,"",VLOOKUP($A146,'Annex 2 Designated EHV charges'!$D:$P,13,FALSE)),"")</f>
        <v/>
      </c>
    </row>
    <row r="147" spans="1:8" ht="12.75" customHeight="1" x14ac:dyDescent="0.25">
      <c r="A147" s="97" t="str">
        <f t="array" ref="A147">IFERROR(INDEX('Annex 2 Designated EHV charges'!$D$11:$D$13, MATCH(0, IF(ISBLANK('Annex 2 Designated EHV charges'!$D$11:$D$13),1, COUNTIF(A$4:$A146, 'Annex 2 Designated EHV charges'!$D$11:$D$13)), 0)),"")</f>
        <v/>
      </c>
      <c r="B147" s="96" t="str">
        <f>IF($A147="","",VLOOKUP($A147,'Annex 2 Designated EHV charges'!$D:$O,2,0))</f>
        <v/>
      </c>
      <c r="C147" s="97" t="str">
        <f>IF($A147="","",VLOOKUP($A147,'Annex 2 Designated EHV charges'!$D:$O,3,0))</f>
        <v/>
      </c>
      <c r="D147" s="96" t="str">
        <f>IF($A147="","",VLOOKUP($A147,'Annex 2 Designated EHV charges'!$D:$O,4,0))</f>
        <v/>
      </c>
      <c r="E147" s="98" t="str">
        <f>IFERROR(IF(VLOOKUP($A147,'Annex 2 Designated EHV charges'!$D:$P,10,FALSE)=0,"",VLOOKUP($A147,'Annex 2 Designated EHV charges'!$D:$P,10,FALSE)),"")</f>
        <v/>
      </c>
      <c r="F147" s="99" t="str">
        <f>IFERROR(IF(VLOOKUP($A147,'Annex 2 Designated EHV charges'!$D:$P,11,FALSE)=0,"",VLOOKUP($A147,'Annex 2 Designated EHV charges'!$D:$P,11,FALSE)),"")</f>
        <v/>
      </c>
      <c r="G147" s="100" t="str">
        <f>IFERROR(IF(VLOOKUP($A147,'Annex 2 Designated EHV charges'!$D:$P,12,FALSE)=0,"",VLOOKUP($A147,'Annex 2 Designated EHV charges'!$D:$P,12,FALSE)),"")</f>
        <v/>
      </c>
      <c r="H147" s="100" t="str">
        <f>IFERROR(IF(VLOOKUP($A147,'Annex 2 Designated EHV charges'!$D:$P,13,FALSE)=0,"",VLOOKUP($A147,'Annex 2 Designated EHV charges'!$D:$P,13,FALSE)),"")</f>
        <v/>
      </c>
    </row>
    <row r="148" spans="1:8" ht="12.75" customHeight="1" x14ac:dyDescent="0.25">
      <c r="A148" s="97" t="str">
        <f t="array" ref="A148">IFERROR(INDEX('Annex 2 Designated EHV charges'!$D$11:$D$13, MATCH(0, IF(ISBLANK('Annex 2 Designated EHV charges'!$D$11:$D$13),1, COUNTIF(A$4:$A147, 'Annex 2 Designated EHV charges'!$D$11:$D$13)), 0)),"")</f>
        <v/>
      </c>
      <c r="B148" s="96" t="str">
        <f>IF($A148="","",VLOOKUP($A148,'Annex 2 Designated EHV charges'!$D:$O,2,0))</f>
        <v/>
      </c>
      <c r="C148" s="97" t="str">
        <f>IF($A148="","",VLOOKUP($A148,'Annex 2 Designated EHV charges'!$D:$O,3,0))</f>
        <v/>
      </c>
      <c r="D148" s="96" t="str">
        <f>IF($A148="","",VLOOKUP($A148,'Annex 2 Designated EHV charges'!$D:$O,4,0))</f>
        <v/>
      </c>
      <c r="E148" s="98" t="str">
        <f>IFERROR(IF(VLOOKUP($A148,'Annex 2 Designated EHV charges'!$D:$P,10,FALSE)=0,"",VLOOKUP($A148,'Annex 2 Designated EHV charges'!$D:$P,10,FALSE)),"")</f>
        <v/>
      </c>
      <c r="F148" s="99" t="str">
        <f>IFERROR(IF(VLOOKUP($A148,'Annex 2 Designated EHV charges'!$D:$P,11,FALSE)=0,"",VLOOKUP($A148,'Annex 2 Designated EHV charges'!$D:$P,11,FALSE)),"")</f>
        <v/>
      </c>
      <c r="G148" s="100" t="str">
        <f>IFERROR(IF(VLOOKUP($A148,'Annex 2 Designated EHV charges'!$D:$P,12,FALSE)=0,"",VLOOKUP($A148,'Annex 2 Designated EHV charges'!$D:$P,12,FALSE)),"")</f>
        <v/>
      </c>
      <c r="H148" s="100" t="str">
        <f>IFERROR(IF(VLOOKUP($A148,'Annex 2 Designated EHV charges'!$D:$P,13,FALSE)=0,"",VLOOKUP($A148,'Annex 2 Designated EHV charges'!$D:$P,13,FALSE)),"")</f>
        <v/>
      </c>
    </row>
    <row r="149" spans="1:8" ht="12.75" customHeight="1" x14ac:dyDescent="0.25">
      <c r="A149" s="97" t="str">
        <f t="array" ref="A149">IFERROR(INDEX('Annex 2 Designated EHV charges'!$D$11:$D$13, MATCH(0, IF(ISBLANK('Annex 2 Designated EHV charges'!$D$11:$D$13),1, COUNTIF(A$4:$A148, 'Annex 2 Designated EHV charges'!$D$11:$D$13)), 0)),"")</f>
        <v/>
      </c>
      <c r="B149" s="96" t="str">
        <f>IF($A149="","",VLOOKUP($A149,'Annex 2 Designated EHV charges'!$D:$O,2,0))</f>
        <v/>
      </c>
      <c r="C149" s="97" t="str">
        <f>IF($A149="","",VLOOKUP($A149,'Annex 2 Designated EHV charges'!$D:$O,3,0))</f>
        <v/>
      </c>
      <c r="D149" s="96" t="str">
        <f>IF($A149="","",VLOOKUP($A149,'Annex 2 Designated EHV charges'!$D:$O,4,0))</f>
        <v/>
      </c>
      <c r="E149" s="98" t="str">
        <f>IFERROR(IF(VLOOKUP($A149,'Annex 2 Designated EHV charges'!$D:$P,10,FALSE)=0,"",VLOOKUP($A149,'Annex 2 Designated EHV charges'!$D:$P,10,FALSE)),"")</f>
        <v/>
      </c>
      <c r="F149" s="99" t="str">
        <f>IFERROR(IF(VLOOKUP($A149,'Annex 2 Designated EHV charges'!$D:$P,11,FALSE)=0,"",VLOOKUP($A149,'Annex 2 Designated EHV charges'!$D:$P,11,FALSE)),"")</f>
        <v/>
      </c>
      <c r="G149" s="100" t="str">
        <f>IFERROR(IF(VLOOKUP($A149,'Annex 2 Designated EHV charges'!$D:$P,12,FALSE)=0,"",VLOOKUP($A149,'Annex 2 Designated EHV charges'!$D:$P,12,FALSE)),"")</f>
        <v/>
      </c>
      <c r="H149" s="100" t="str">
        <f>IFERROR(IF(VLOOKUP($A149,'Annex 2 Designated EHV charges'!$D:$P,13,FALSE)=0,"",VLOOKUP($A149,'Annex 2 Designated EHV charges'!$D:$P,13,FALSE)),"")</f>
        <v/>
      </c>
    </row>
    <row r="150" spans="1:8" ht="12.75" customHeight="1" x14ac:dyDescent="0.25">
      <c r="A150" s="97" t="str">
        <f t="array" ref="A150">IFERROR(INDEX('Annex 2 Designated EHV charges'!$D$11:$D$13, MATCH(0, IF(ISBLANK('Annex 2 Designated EHV charges'!$D$11:$D$13),1, COUNTIF(A$4:$A149, 'Annex 2 Designated EHV charges'!$D$11:$D$13)), 0)),"")</f>
        <v/>
      </c>
      <c r="B150" s="96" t="str">
        <f>IF($A150="","",VLOOKUP($A150,'Annex 2 Designated EHV charges'!$D:$O,2,0))</f>
        <v/>
      </c>
      <c r="C150" s="97" t="str">
        <f>IF($A150="","",VLOOKUP($A150,'Annex 2 Designated EHV charges'!$D:$O,3,0))</f>
        <v/>
      </c>
      <c r="D150" s="96" t="str">
        <f>IF($A150="","",VLOOKUP($A150,'Annex 2 Designated EHV charges'!$D:$O,4,0))</f>
        <v/>
      </c>
      <c r="E150" s="98" t="str">
        <f>IFERROR(IF(VLOOKUP($A150,'Annex 2 Designated EHV charges'!$D:$P,10,FALSE)=0,"",VLOOKUP($A150,'Annex 2 Designated EHV charges'!$D:$P,10,FALSE)),"")</f>
        <v/>
      </c>
      <c r="F150" s="99" t="str">
        <f>IFERROR(IF(VLOOKUP($A150,'Annex 2 Designated EHV charges'!$D:$P,11,FALSE)=0,"",VLOOKUP($A150,'Annex 2 Designated EHV charges'!$D:$P,11,FALSE)),"")</f>
        <v/>
      </c>
      <c r="G150" s="100" t="str">
        <f>IFERROR(IF(VLOOKUP($A150,'Annex 2 Designated EHV charges'!$D:$P,12,FALSE)=0,"",VLOOKUP($A150,'Annex 2 Designated EHV charges'!$D:$P,12,FALSE)),"")</f>
        <v/>
      </c>
      <c r="H150" s="100" t="str">
        <f>IFERROR(IF(VLOOKUP($A150,'Annex 2 Designated EHV charges'!$D:$P,13,FALSE)=0,"",VLOOKUP($A150,'Annex 2 Designated EHV charges'!$D:$P,13,FALSE)),"")</f>
        <v/>
      </c>
    </row>
    <row r="151" spans="1:8" ht="12.75" customHeight="1" x14ac:dyDescent="0.25">
      <c r="A151" s="97" t="str">
        <f t="array" ref="A151">IFERROR(INDEX('Annex 2 Designated EHV charges'!$D$11:$D$13, MATCH(0, IF(ISBLANK('Annex 2 Designated EHV charges'!$D$11:$D$13),1, COUNTIF(A$4:$A150, 'Annex 2 Designated EHV charges'!$D$11:$D$13)), 0)),"")</f>
        <v/>
      </c>
      <c r="B151" s="96" t="str">
        <f>IF($A151="","",VLOOKUP($A151,'Annex 2 Designated EHV charges'!$D:$O,2,0))</f>
        <v/>
      </c>
      <c r="C151" s="97" t="str">
        <f>IF($A151="","",VLOOKUP($A151,'Annex 2 Designated EHV charges'!$D:$O,3,0))</f>
        <v/>
      </c>
      <c r="D151" s="96" t="str">
        <f>IF($A151="","",VLOOKUP($A151,'Annex 2 Designated EHV charges'!$D:$O,4,0))</f>
        <v/>
      </c>
      <c r="E151" s="98" t="str">
        <f>IFERROR(IF(VLOOKUP($A151,'Annex 2 Designated EHV charges'!$D:$P,10,FALSE)=0,"",VLOOKUP($A151,'Annex 2 Designated EHV charges'!$D:$P,10,FALSE)),"")</f>
        <v/>
      </c>
      <c r="F151" s="99" t="str">
        <f>IFERROR(IF(VLOOKUP($A151,'Annex 2 Designated EHV charges'!$D:$P,11,FALSE)=0,"",VLOOKUP($A151,'Annex 2 Designated EHV charges'!$D:$P,11,FALSE)),"")</f>
        <v/>
      </c>
      <c r="G151" s="100" t="str">
        <f>IFERROR(IF(VLOOKUP($A151,'Annex 2 Designated EHV charges'!$D:$P,12,FALSE)=0,"",VLOOKUP($A151,'Annex 2 Designated EHV charges'!$D:$P,12,FALSE)),"")</f>
        <v/>
      </c>
      <c r="H151" s="100" t="str">
        <f>IFERROR(IF(VLOOKUP($A151,'Annex 2 Designated EHV charges'!$D:$P,13,FALSE)=0,"",VLOOKUP($A151,'Annex 2 Designated EHV charges'!$D:$P,13,FALSE)),"")</f>
        <v/>
      </c>
    </row>
    <row r="152" spans="1:8" x14ac:dyDescent="0.25">
      <c r="A152" s="97" t="str">
        <f t="array" ref="A152">IFERROR(INDEX('Annex 2 Designated EHV charges'!$D$11:$D$13, MATCH(0, IF(ISBLANK('Annex 2 Designated EHV charges'!$D$11:$D$13),1, COUNTIF(A$4:$A151, 'Annex 2 Designated EHV charges'!$D$11:$D$13)), 0)),"")</f>
        <v/>
      </c>
      <c r="B152" s="96" t="str">
        <f>IF($A152="","",VLOOKUP($A152,'Annex 2 Designated EHV charges'!$D:$O,2,0))</f>
        <v/>
      </c>
      <c r="C152" s="97" t="str">
        <f>IF($A152="","",VLOOKUP($A152,'Annex 2 Designated EHV charges'!$D:$O,3,0))</f>
        <v/>
      </c>
      <c r="D152" s="96" t="str">
        <f>IF($A152="","",VLOOKUP($A152,'Annex 2 Designated EHV charges'!$D:$O,4,0))</f>
        <v/>
      </c>
      <c r="E152" s="98" t="str">
        <f>IFERROR(IF(VLOOKUP($A152,'Annex 2 Designated EHV charges'!$D:$P,10,FALSE)=0,"",VLOOKUP($A152,'Annex 2 Designated EHV charges'!$D:$P,10,FALSE)),"")</f>
        <v/>
      </c>
      <c r="F152" s="99" t="str">
        <f>IFERROR(IF(VLOOKUP($A152,'Annex 2 Designated EHV charges'!$D:$P,11,FALSE)=0,"",VLOOKUP($A152,'Annex 2 Designated EHV charges'!$D:$P,11,FALSE)),"")</f>
        <v/>
      </c>
      <c r="G152" s="100" t="str">
        <f>IFERROR(IF(VLOOKUP($A152,'Annex 2 Designated EHV charges'!$D:$P,12,FALSE)=0,"",VLOOKUP($A152,'Annex 2 Designated EHV charges'!$D:$P,12,FALSE)),"")</f>
        <v/>
      </c>
      <c r="H152" s="100" t="str">
        <f>IFERROR(IF(VLOOKUP($A152,'Annex 2 Designated EHV charges'!$D:$P,13,FALSE)=0,"",VLOOKUP($A152,'Annex 2 Designated EHV charges'!$D:$P,13,FALSE)),"")</f>
        <v/>
      </c>
    </row>
    <row r="153" spans="1:8" x14ac:dyDescent="0.25">
      <c r="A153" s="97" t="str">
        <f t="array" ref="A153">IFERROR(INDEX('Annex 2 Designated EHV charges'!$D$11:$D$13, MATCH(0, IF(ISBLANK('Annex 2 Designated EHV charges'!$D$11:$D$13),1, COUNTIF(A$4:$A152, 'Annex 2 Designated EHV charges'!$D$11:$D$13)), 0)),"")</f>
        <v/>
      </c>
      <c r="B153" s="96" t="str">
        <f>IF($A153="","",VLOOKUP($A153,'Annex 2 Designated EHV charges'!$D:$O,2,0))</f>
        <v/>
      </c>
      <c r="C153" s="97" t="str">
        <f>IF($A153="","",VLOOKUP($A153,'Annex 2 Designated EHV charges'!$D:$O,3,0))</f>
        <v/>
      </c>
      <c r="D153" s="96" t="str">
        <f>IF($A153="","",VLOOKUP($A153,'Annex 2 Designated EHV charges'!$D:$O,4,0))</f>
        <v/>
      </c>
      <c r="E153" s="98" t="str">
        <f>IFERROR(IF(VLOOKUP($A153,'Annex 2 Designated EHV charges'!$D:$P,10,FALSE)=0,"",VLOOKUP($A153,'Annex 2 Designated EHV charges'!$D:$P,10,FALSE)),"")</f>
        <v/>
      </c>
      <c r="F153" s="99" t="str">
        <f>IFERROR(IF(VLOOKUP($A153,'Annex 2 Designated EHV charges'!$D:$P,11,FALSE)=0,"",VLOOKUP($A153,'Annex 2 Designated EHV charges'!$D:$P,11,FALSE)),"")</f>
        <v/>
      </c>
      <c r="G153" s="100" t="str">
        <f>IFERROR(IF(VLOOKUP($A153,'Annex 2 Designated EHV charges'!$D:$P,12,FALSE)=0,"",VLOOKUP($A153,'Annex 2 Designated EHV charges'!$D:$P,12,FALSE)),"")</f>
        <v/>
      </c>
      <c r="H153" s="100" t="str">
        <f>IFERROR(IF(VLOOKUP($A153,'Annex 2 Designated EHV charges'!$D:$P,13,FALSE)=0,"",VLOOKUP($A153,'Annex 2 Designated EHV charges'!$D:$P,13,FALSE)),"")</f>
        <v/>
      </c>
    </row>
    <row r="154" spans="1:8" x14ac:dyDescent="0.25">
      <c r="A154" s="97" t="str">
        <f t="array" ref="A154">IFERROR(INDEX('Annex 2 Designated EHV charges'!$D$11:$D$13, MATCH(0, IF(ISBLANK('Annex 2 Designated EHV charges'!$D$11:$D$13),1, COUNTIF(A$4:$A153, 'Annex 2 Designated EHV charges'!$D$11:$D$13)), 0)),"")</f>
        <v/>
      </c>
      <c r="B154" s="96" t="str">
        <f>IF($A154="","",VLOOKUP($A154,'Annex 2 Designated EHV charges'!$D:$O,2,0))</f>
        <v/>
      </c>
      <c r="C154" s="97" t="str">
        <f>IF($A154="","",VLOOKUP($A154,'Annex 2 Designated EHV charges'!$D:$O,3,0))</f>
        <v/>
      </c>
      <c r="D154" s="96" t="str">
        <f>IF($A154="","",VLOOKUP($A154,'Annex 2 Designated EHV charges'!$D:$O,4,0))</f>
        <v/>
      </c>
      <c r="E154" s="98" t="str">
        <f>IFERROR(IF(VLOOKUP($A154,'Annex 2 Designated EHV charges'!$D:$P,10,FALSE)=0,"",VLOOKUP($A154,'Annex 2 Designated EHV charges'!$D:$P,10,FALSE)),"")</f>
        <v/>
      </c>
      <c r="F154" s="99" t="str">
        <f>IFERROR(IF(VLOOKUP($A154,'Annex 2 Designated EHV charges'!$D:$P,11,FALSE)=0,"",VLOOKUP($A154,'Annex 2 Designated EHV charges'!$D:$P,11,FALSE)),"")</f>
        <v/>
      </c>
      <c r="G154" s="100" t="str">
        <f>IFERROR(IF(VLOOKUP($A154,'Annex 2 Designated EHV charges'!$D:$P,12,FALSE)=0,"",VLOOKUP($A154,'Annex 2 Designated EHV charges'!$D:$P,12,FALSE)),"")</f>
        <v/>
      </c>
      <c r="H154" s="100" t="str">
        <f>IFERROR(IF(VLOOKUP($A154,'Annex 2 Designated EHV charges'!$D:$P,13,FALSE)=0,"",VLOOKUP($A154,'Annex 2 Designated EHV charges'!$D:$P,13,FALSE)),"")</f>
        <v/>
      </c>
    </row>
    <row r="155" spans="1:8" x14ac:dyDescent="0.25">
      <c r="A155" s="97" t="str">
        <f t="array" ref="A155">IFERROR(INDEX('Annex 2 Designated EHV charges'!$D$11:$D$13, MATCH(0, IF(ISBLANK('Annex 2 Designated EHV charges'!$D$11:$D$13),1, COUNTIF(A$4:$A154, 'Annex 2 Designated EHV charges'!$D$11:$D$13)), 0)),"")</f>
        <v/>
      </c>
      <c r="B155" s="96" t="str">
        <f>IF($A155="","",VLOOKUP($A155,'Annex 2 Designated EHV charges'!$D:$O,2,0))</f>
        <v/>
      </c>
      <c r="C155" s="97" t="str">
        <f>IF($A155="","",VLOOKUP($A155,'Annex 2 Designated EHV charges'!$D:$O,3,0))</f>
        <v/>
      </c>
      <c r="D155" s="96" t="str">
        <f>IF($A155="","",VLOOKUP($A155,'Annex 2 Designated EHV charges'!$D:$O,4,0))</f>
        <v/>
      </c>
      <c r="E155" s="98" t="str">
        <f>IFERROR(IF(VLOOKUP($A155,'Annex 2 Designated EHV charges'!$D:$P,10,FALSE)=0,"",VLOOKUP($A155,'Annex 2 Designated EHV charges'!$D:$P,10,FALSE)),"")</f>
        <v/>
      </c>
      <c r="F155" s="99" t="str">
        <f>IFERROR(IF(VLOOKUP($A155,'Annex 2 Designated EHV charges'!$D:$P,11,FALSE)=0,"",VLOOKUP($A155,'Annex 2 Designated EHV charges'!$D:$P,11,FALSE)),"")</f>
        <v/>
      </c>
      <c r="G155" s="100" t="str">
        <f>IFERROR(IF(VLOOKUP($A155,'Annex 2 Designated EHV charges'!$D:$P,12,FALSE)=0,"",VLOOKUP($A155,'Annex 2 Designated EHV charges'!$D:$P,12,FALSE)),"")</f>
        <v/>
      </c>
      <c r="H155" s="100" t="str">
        <f>IFERROR(IF(VLOOKUP($A155,'Annex 2 Designated EHV charges'!$D:$P,13,FALSE)=0,"",VLOOKUP($A155,'Annex 2 Designated EHV charges'!$D:$P,13,FALSE)),"")</f>
        <v/>
      </c>
    </row>
    <row r="156" spans="1:8" x14ac:dyDescent="0.25">
      <c r="A156" s="97" t="str">
        <f t="array" ref="A156">IFERROR(INDEX('Annex 2 Designated EHV charges'!$D$11:$D$13, MATCH(0, IF(ISBLANK('Annex 2 Designated EHV charges'!$D$11:$D$13),1, COUNTIF(A$4:$A155, 'Annex 2 Designated EHV charges'!$D$11:$D$13)), 0)),"")</f>
        <v/>
      </c>
      <c r="B156" s="96" t="str">
        <f>IF($A156="","",VLOOKUP($A156,'Annex 2 Designated EHV charges'!$D:$O,2,0))</f>
        <v/>
      </c>
      <c r="C156" s="97" t="str">
        <f>IF($A156="","",VLOOKUP($A156,'Annex 2 Designated EHV charges'!$D:$O,3,0))</f>
        <v/>
      </c>
      <c r="D156" s="96" t="str">
        <f>IF($A156="","",VLOOKUP($A156,'Annex 2 Designated EHV charges'!$D:$O,4,0))</f>
        <v/>
      </c>
      <c r="E156" s="98" t="str">
        <f>IFERROR(IF(VLOOKUP($A156,'Annex 2 Designated EHV charges'!$D:$P,10,FALSE)=0,"",VLOOKUP($A156,'Annex 2 Designated EHV charges'!$D:$P,10,FALSE)),"")</f>
        <v/>
      </c>
      <c r="F156" s="99" t="str">
        <f>IFERROR(IF(VLOOKUP($A156,'Annex 2 Designated EHV charges'!$D:$P,11,FALSE)=0,"",VLOOKUP($A156,'Annex 2 Designated EHV charges'!$D:$P,11,FALSE)),"")</f>
        <v/>
      </c>
      <c r="G156" s="100" t="str">
        <f>IFERROR(IF(VLOOKUP($A156,'Annex 2 Designated EHV charges'!$D:$P,12,FALSE)=0,"",VLOOKUP($A156,'Annex 2 Designated EHV charges'!$D:$P,12,FALSE)),"")</f>
        <v/>
      </c>
      <c r="H156" s="100" t="str">
        <f>IFERROR(IF(VLOOKUP($A156,'Annex 2 Designated EHV charges'!$D:$P,13,FALSE)=0,"",VLOOKUP($A156,'Annex 2 Designated EHV charges'!$D:$P,13,FALSE)),"")</f>
        <v/>
      </c>
    </row>
    <row r="157" spans="1:8" x14ac:dyDescent="0.25">
      <c r="A157" s="97" t="str">
        <f t="array" ref="A157">IFERROR(INDEX('Annex 2 Designated EHV charges'!$D$11:$D$13, MATCH(0, IF(ISBLANK('Annex 2 Designated EHV charges'!$D$11:$D$13),1, COUNTIF(A$4:$A156, 'Annex 2 Designated EHV charges'!$D$11:$D$13)), 0)),"")</f>
        <v/>
      </c>
      <c r="B157" s="96" t="str">
        <f>IF($A157="","",VLOOKUP($A157,'Annex 2 Designated EHV charges'!$D:$O,2,0))</f>
        <v/>
      </c>
      <c r="C157" s="97" t="str">
        <f>IF($A157="","",VLOOKUP($A157,'Annex 2 Designated EHV charges'!$D:$O,3,0))</f>
        <v/>
      </c>
      <c r="D157" s="96" t="str">
        <f>IF($A157="","",VLOOKUP($A157,'Annex 2 Designated EHV charges'!$D:$O,4,0))</f>
        <v/>
      </c>
      <c r="E157" s="98" t="str">
        <f>IFERROR(IF(VLOOKUP($A157,'Annex 2 Designated EHV charges'!$D:$P,10,FALSE)=0,"",VLOOKUP($A157,'Annex 2 Designated EHV charges'!$D:$P,10,FALSE)),"")</f>
        <v/>
      </c>
      <c r="F157" s="99" t="str">
        <f>IFERROR(IF(VLOOKUP($A157,'Annex 2 Designated EHV charges'!$D:$P,11,FALSE)=0,"",VLOOKUP($A157,'Annex 2 Designated EHV charges'!$D:$P,11,FALSE)),"")</f>
        <v/>
      </c>
      <c r="G157" s="100" t="str">
        <f>IFERROR(IF(VLOOKUP($A157,'Annex 2 Designated EHV charges'!$D:$P,12,FALSE)=0,"",VLOOKUP($A157,'Annex 2 Designated EHV charges'!$D:$P,12,FALSE)),"")</f>
        <v/>
      </c>
      <c r="H157" s="100" t="str">
        <f>IFERROR(IF(VLOOKUP($A157,'Annex 2 Designated EHV charges'!$D:$P,13,FALSE)=0,"",VLOOKUP($A157,'Annex 2 Designated EHV charges'!$D:$P,13,FALSE)),"")</f>
        <v/>
      </c>
    </row>
    <row r="158" spans="1:8" x14ac:dyDescent="0.25">
      <c r="A158" s="97" t="str">
        <f t="array" ref="A158">IFERROR(INDEX('Annex 2 Designated EHV charges'!$D$11:$D$13, MATCH(0, IF(ISBLANK('Annex 2 Designated EHV charges'!$D$11:$D$13),1, COUNTIF(A$4:$A157, 'Annex 2 Designated EHV charges'!$D$11:$D$13)), 0)),"")</f>
        <v/>
      </c>
      <c r="B158" s="96" t="str">
        <f>IF($A158="","",VLOOKUP($A158,'Annex 2 Designated EHV charges'!$D:$O,2,0))</f>
        <v/>
      </c>
      <c r="C158" s="97" t="str">
        <f>IF($A158="","",VLOOKUP($A158,'Annex 2 Designated EHV charges'!$D:$O,3,0))</f>
        <v/>
      </c>
      <c r="D158" s="96" t="str">
        <f>IF($A158="","",VLOOKUP($A158,'Annex 2 Designated EHV charges'!$D:$O,4,0))</f>
        <v/>
      </c>
      <c r="E158" s="98" t="str">
        <f>IFERROR(IF(VLOOKUP($A158,'Annex 2 Designated EHV charges'!$D:$P,10,FALSE)=0,"",VLOOKUP($A158,'Annex 2 Designated EHV charges'!$D:$P,10,FALSE)),"")</f>
        <v/>
      </c>
      <c r="F158" s="99" t="str">
        <f>IFERROR(IF(VLOOKUP($A158,'Annex 2 Designated EHV charges'!$D:$P,11,FALSE)=0,"",VLOOKUP($A158,'Annex 2 Designated EHV charges'!$D:$P,11,FALSE)),"")</f>
        <v/>
      </c>
      <c r="G158" s="100" t="str">
        <f>IFERROR(IF(VLOOKUP($A158,'Annex 2 Designated EHV charges'!$D:$P,12,FALSE)=0,"",VLOOKUP($A158,'Annex 2 Designated EHV charges'!$D:$P,12,FALSE)),"")</f>
        <v/>
      </c>
      <c r="H158" s="100" t="str">
        <f>IFERROR(IF(VLOOKUP($A158,'Annex 2 Designated EHV charges'!$D:$P,13,FALSE)=0,"",VLOOKUP($A158,'Annex 2 Designated EHV charges'!$D:$P,13,FALSE)),"")</f>
        <v/>
      </c>
    </row>
    <row r="159" spans="1:8" x14ac:dyDescent="0.25">
      <c r="A159" s="97" t="str">
        <f t="array" ref="A159">IFERROR(INDEX('Annex 2 Designated EHV charges'!$D$11:$D$13, MATCH(0, IF(ISBLANK('Annex 2 Designated EHV charges'!$D$11:$D$13),1, COUNTIF(A$4:$A158, 'Annex 2 Designated EHV charges'!$D$11:$D$13)), 0)),"")</f>
        <v/>
      </c>
      <c r="B159" s="96" t="str">
        <f>IF($A159="","",VLOOKUP($A159,'Annex 2 Designated EHV charges'!$D:$O,2,0))</f>
        <v/>
      </c>
      <c r="C159" s="97" t="str">
        <f>IF($A159="","",VLOOKUP($A159,'Annex 2 Designated EHV charges'!$D:$O,3,0))</f>
        <v/>
      </c>
      <c r="D159" s="96" t="str">
        <f>IF($A159="","",VLOOKUP($A159,'Annex 2 Designated EHV charges'!$D:$O,4,0))</f>
        <v/>
      </c>
      <c r="E159" s="98" t="str">
        <f>IFERROR(IF(VLOOKUP($A159,'Annex 2 Designated EHV charges'!$D:$P,10,FALSE)=0,"",VLOOKUP($A159,'Annex 2 Designated EHV charges'!$D:$P,10,FALSE)),"")</f>
        <v/>
      </c>
      <c r="F159" s="99" t="str">
        <f>IFERROR(IF(VLOOKUP($A159,'Annex 2 Designated EHV charges'!$D:$P,11,FALSE)=0,"",VLOOKUP($A159,'Annex 2 Designated EHV charges'!$D:$P,11,FALSE)),"")</f>
        <v/>
      </c>
      <c r="G159" s="100" t="str">
        <f>IFERROR(IF(VLOOKUP($A159,'Annex 2 Designated EHV charges'!$D:$P,12,FALSE)=0,"",VLOOKUP($A159,'Annex 2 Designated EHV charges'!$D:$P,12,FALSE)),"")</f>
        <v/>
      </c>
      <c r="H159" s="100" t="str">
        <f>IFERROR(IF(VLOOKUP($A159,'Annex 2 Designated EHV charges'!$D:$P,13,FALSE)=0,"",VLOOKUP($A159,'Annex 2 Designated EHV charges'!$D:$P,13,FALSE)),"")</f>
        <v/>
      </c>
    </row>
    <row r="160" spans="1:8" x14ac:dyDescent="0.25">
      <c r="A160" s="97" t="str">
        <f t="array" ref="A160">IFERROR(INDEX('Annex 2 Designated EHV charges'!$D$11:$D$13, MATCH(0, IF(ISBLANK('Annex 2 Designated EHV charges'!$D$11:$D$13),1, COUNTIF(A$4:$A159, 'Annex 2 Designated EHV charges'!$D$11:$D$13)), 0)),"")</f>
        <v/>
      </c>
      <c r="B160" s="96" t="str">
        <f>IF($A160="","",VLOOKUP($A160,'Annex 2 Designated EHV charges'!$D:$O,2,0))</f>
        <v/>
      </c>
      <c r="C160" s="97" t="str">
        <f>IF($A160="","",VLOOKUP($A160,'Annex 2 Designated EHV charges'!$D:$O,3,0))</f>
        <v/>
      </c>
      <c r="D160" s="96" t="str">
        <f>IF($A160="","",VLOOKUP($A160,'Annex 2 Designated EHV charges'!$D:$O,4,0))</f>
        <v/>
      </c>
      <c r="E160" s="98" t="str">
        <f>IFERROR(IF(VLOOKUP($A160,'Annex 2 Designated EHV charges'!$D:$P,10,FALSE)=0,"",VLOOKUP($A160,'Annex 2 Designated EHV charges'!$D:$P,10,FALSE)),"")</f>
        <v/>
      </c>
      <c r="F160" s="99" t="str">
        <f>IFERROR(IF(VLOOKUP($A160,'Annex 2 Designated EHV charges'!$D:$P,11,FALSE)=0,"",VLOOKUP($A160,'Annex 2 Designated EHV charges'!$D:$P,11,FALSE)),"")</f>
        <v/>
      </c>
      <c r="G160" s="100" t="str">
        <f>IFERROR(IF(VLOOKUP($A160,'Annex 2 Designated EHV charges'!$D:$P,12,FALSE)=0,"",VLOOKUP($A160,'Annex 2 Designated EHV charges'!$D:$P,12,FALSE)),"")</f>
        <v/>
      </c>
      <c r="H160" s="100" t="str">
        <f>IFERROR(IF(VLOOKUP($A160,'Annex 2 Designated EHV charges'!$D:$P,13,FALSE)=0,"",VLOOKUP($A160,'Annex 2 Designated EHV charges'!$D:$P,13,FALSE)),"")</f>
        <v/>
      </c>
    </row>
    <row r="161" spans="1:8" x14ac:dyDescent="0.25">
      <c r="A161" s="97" t="str">
        <f t="array" ref="A161">IFERROR(INDEX('Annex 2 Designated EHV charges'!$D$11:$D$13, MATCH(0, IF(ISBLANK('Annex 2 Designated EHV charges'!$D$11:$D$13),1, COUNTIF(A$4:$A160, 'Annex 2 Designated EHV charges'!$D$11:$D$13)), 0)),"")</f>
        <v/>
      </c>
      <c r="B161" s="96" t="str">
        <f>IF($A161="","",VLOOKUP($A161,'Annex 2 Designated EHV charges'!$D:$O,2,0))</f>
        <v/>
      </c>
      <c r="C161" s="97" t="str">
        <f>IF($A161="","",VLOOKUP($A161,'Annex 2 Designated EHV charges'!$D:$O,3,0))</f>
        <v/>
      </c>
      <c r="D161" s="96" t="str">
        <f>IF($A161="","",VLOOKUP($A161,'Annex 2 Designated EHV charges'!$D:$O,4,0))</f>
        <v/>
      </c>
      <c r="E161" s="98" t="str">
        <f>IFERROR(IF(VLOOKUP($A161,'Annex 2 Designated EHV charges'!$D:$P,10,FALSE)=0,"",VLOOKUP($A161,'Annex 2 Designated EHV charges'!$D:$P,10,FALSE)),"")</f>
        <v/>
      </c>
      <c r="F161" s="99" t="str">
        <f>IFERROR(IF(VLOOKUP($A161,'Annex 2 Designated EHV charges'!$D:$P,11,FALSE)=0,"",VLOOKUP($A161,'Annex 2 Designated EHV charges'!$D:$P,11,FALSE)),"")</f>
        <v/>
      </c>
      <c r="G161" s="100" t="str">
        <f>IFERROR(IF(VLOOKUP($A161,'Annex 2 Designated EHV charges'!$D:$P,12,FALSE)=0,"",VLOOKUP($A161,'Annex 2 Designated EHV charges'!$D:$P,12,FALSE)),"")</f>
        <v/>
      </c>
      <c r="H161" s="100" t="str">
        <f>IFERROR(IF(VLOOKUP($A161,'Annex 2 Designated EHV charges'!$D:$P,13,FALSE)=0,"",VLOOKUP($A161,'Annex 2 Designated EHV charges'!$D:$P,13,FALSE)),"")</f>
        <v/>
      </c>
    </row>
    <row r="162" spans="1:8" x14ac:dyDescent="0.25">
      <c r="A162" s="97" t="str">
        <f t="array" ref="A162">IFERROR(INDEX('Annex 2 Designated EHV charges'!$D$11:$D$13, MATCH(0, IF(ISBLANK('Annex 2 Designated EHV charges'!$D$11:$D$13),1, COUNTIF(A$4:$A161, 'Annex 2 Designated EHV charges'!$D$11:$D$13)), 0)),"")</f>
        <v/>
      </c>
      <c r="B162" s="96" t="str">
        <f>IF($A162="","",VLOOKUP($A162,'Annex 2 Designated EHV charges'!$D:$O,2,0))</f>
        <v/>
      </c>
      <c r="C162" s="97" t="str">
        <f>IF($A162="","",VLOOKUP($A162,'Annex 2 Designated EHV charges'!$D:$O,3,0))</f>
        <v/>
      </c>
      <c r="D162" s="96" t="str">
        <f>IF($A162="","",VLOOKUP($A162,'Annex 2 Designated EHV charges'!$D:$O,4,0))</f>
        <v/>
      </c>
      <c r="E162" s="98" t="str">
        <f>IFERROR(IF(VLOOKUP($A162,'Annex 2 Designated EHV charges'!$D:$P,10,FALSE)=0,"",VLOOKUP($A162,'Annex 2 Designated EHV charges'!$D:$P,10,FALSE)),"")</f>
        <v/>
      </c>
      <c r="F162" s="99" t="str">
        <f>IFERROR(IF(VLOOKUP($A162,'Annex 2 Designated EHV charges'!$D:$P,11,FALSE)=0,"",VLOOKUP($A162,'Annex 2 Designated EHV charges'!$D:$P,11,FALSE)),"")</f>
        <v/>
      </c>
      <c r="G162" s="100" t="str">
        <f>IFERROR(IF(VLOOKUP($A162,'Annex 2 Designated EHV charges'!$D:$P,12,FALSE)=0,"",VLOOKUP($A162,'Annex 2 Designated EHV charges'!$D:$P,12,FALSE)),"")</f>
        <v/>
      </c>
      <c r="H162" s="100" t="str">
        <f>IFERROR(IF(VLOOKUP($A162,'Annex 2 Designated EHV charges'!$D:$P,13,FALSE)=0,"",VLOOKUP($A162,'Annex 2 Designated EHV charges'!$D:$P,13,FALSE)),"")</f>
        <v/>
      </c>
    </row>
    <row r="163" spans="1:8" x14ac:dyDescent="0.25">
      <c r="A163" s="97" t="str">
        <f t="array" ref="A163">IFERROR(INDEX('Annex 2 Designated EHV charges'!$D$11:$D$13, MATCH(0, IF(ISBLANK('Annex 2 Designated EHV charges'!$D$11:$D$13),1, COUNTIF(A$4:$A162, 'Annex 2 Designated EHV charges'!$D$11:$D$13)), 0)),"")</f>
        <v/>
      </c>
      <c r="B163" s="96" t="str">
        <f>IF($A163="","",VLOOKUP($A163,'Annex 2 Designated EHV charges'!$D:$O,2,0))</f>
        <v/>
      </c>
      <c r="C163" s="97" t="str">
        <f>IF($A163="","",VLOOKUP($A163,'Annex 2 Designated EHV charges'!$D:$O,3,0))</f>
        <v/>
      </c>
      <c r="D163" s="96" t="str">
        <f>IF($A163="","",VLOOKUP($A163,'Annex 2 Designated EHV charges'!$D:$O,4,0))</f>
        <v/>
      </c>
      <c r="E163" s="98" t="str">
        <f>IFERROR(IF(VLOOKUP($A163,'Annex 2 Designated EHV charges'!$D:$P,10,FALSE)=0,"",VLOOKUP($A163,'Annex 2 Designated EHV charges'!$D:$P,10,FALSE)),"")</f>
        <v/>
      </c>
      <c r="F163" s="99" t="str">
        <f>IFERROR(IF(VLOOKUP($A163,'Annex 2 Designated EHV charges'!$D:$P,11,FALSE)=0,"",VLOOKUP($A163,'Annex 2 Designated EHV charges'!$D:$P,11,FALSE)),"")</f>
        <v/>
      </c>
      <c r="G163" s="100" t="str">
        <f>IFERROR(IF(VLOOKUP($A163,'Annex 2 Designated EHV charges'!$D:$P,12,FALSE)=0,"",VLOOKUP($A163,'Annex 2 Designated EHV charges'!$D:$P,12,FALSE)),"")</f>
        <v/>
      </c>
      <c r="H163" s="100" t="str">
        <f>IFERROR(IF(VLOOKUP($A163,'Annex 2 Designated EHV charges'!$D:$P,13,FALSE)=0,"",VLOOKUP($A163,'Annex 2 Designated EHV charges'!$D:$P,13,FALSE)),"")</f>
        <v/>
      </c>
    </row>
    <row r="164" spans="1:8" x14ac:dyDescent="0.25">
      <c r="A164" s="97" t="str">
        <f t="array" ref="A164">IFERROR(INDEX('Annex 2 Designated EHV charges'!$D$11:$D$13, MATCH(0, IF(ISBLANK('Annex 2 Designated EHV charges'!$D$11:$D$13),1, COUNTIF(A$4:$A163, 'Annex 2 Designated EHV charges'!$D$11:$D$13)), 0)),"")</f>
        <v/>
      </c>
      <c r="B164" s="96" t="str">
        <f>IF($A164="","",VLOOKUP($A164,'Annex 2 Designated EHV charges'!$D:$O,2,0))</f>
        <v/>
      </c>
      <c r="C164" s="97" t="str">
        <f>IF($A164="","",VLOOKUP($A164,'Annex 2 Designated EHV charges'!$D:$O,3,0))</f>
        <v/>
      </c>
      <c r="D164" s="96" t="str">
        <f>IF($A164="","",VLOOKUP($A164,'Annex 2 Designated EHV charges'!$D:$O,4,0))</f>
        <v/>
      </c>
      <c r="E164" s="98" t="str">
        <f>IFERROR(IF(VLOOKUP($A164,'Annex 2 Designated EHV charges'!$D:$P,10,FALSE)=0,"",VLOOKUP($A164,'Annex 2 Designated EHV charges'!$D:$P,10,FALSE)),"")</f>
        <v/>
      </c>
      <c r="F164" s="99" t="str">
        <f>IFERROR(IF(VLOOKUP($A164,'Annex 2 Designated EHV charges'!$D:$P,11,FALSE)=0,"",VLOOKUP($A164,'Annex 2 Designated EHV charges'!$D:$P,11,FALSE)),"")</f>
        <v/>
      </c>
      <c r="G164" s="100" t="str">
        <f>IFERROR(IF(VLOOKUP($A164,'Annex 2 Designated EHV charges'!$D:$P,12,FALSE)=0,"",VLOOKUP($A164,'Annex 2 Designated EHV charges'!$D:$P,12,FALSE)),"")</f>
        <v/>
      </c>
      <c r="H164" s="100" t="str">
        <f>IFERROR(IF(VLOOKUP($A164,'Annex 2 Designated EHV charges'!$D:$P,13,FALSE)=0,"",VLOOKUP($A164,'Annex 2 Designated EHV charges'!$D:$P,13,FALSE)),"")</f>
        <v/>
      </c>
    </row>
    <row r="165" spans="1:8" x14ac:dyDescent="0.25">
      <c r="A165" s="97" t="str">
        <f t="array" ref="A165">IFERROR(INDEX('Annex 2 Designated EHV charges'!$D$11:$D$13, MATCH(0, IF(ISBLANK('Annex 2 Designated EHV charges'!$D$11:$D$13),1, COUNTIF(A$4:$A164, 'Annex 2 Designated EHV charges'!$D$11:$D$13)), 0)),"")</f>
        <v/>
      </c>
      <c r="B165" s="96" t="str">
        <f>IF($A165="","",VLOOKUP($A165,'Annex 2 Designated EHV charges'!$D:$O,2,0))</f>
        <v/>
      </c>
      <c r="C165" s="97" t="str">
        <f>IF($A165="","",VLOOKUP($A165,'Annex 2 Designated EHV charges'!$D:$O,3,0))</f>
        <v/>
      </c>
      <c r="D165" s="96" t="str">
        <f>IF($A165="","",VLOOKUP($A165,'Annex 2 Designated EHV charges'!$D:$O,4,0))</f>
        <v/>
      </c>
      <c r="E165" s="98" t="str">
        <f>IFERROR(IF(VLOOKUP($A165,'Annex 2 Designated EHV charges'!$D:$P,10,FALSE)=0,"",VLOOKUP($A165,'Annex 2 Designated EHV charges'!$D:$P,10,FALSE)),"")</f>
        <v/>
      </c>
      <c r="F165" s="99" t="str">
        <f>IFERROR(IF(VLOOKUP($A165,'Annex 2 Designated EHV charges'!$D:$P,11,FALSE)=0,"",VLOOKUP($A165,'Annex 2 Designated EHV charges'!$D:$P,11,FALSE)),"")</f>
        <v/>
      </c>
      <c r="G165" s="100" t="str">
        <f>IFERROR(IF(VLOOKUP($A165,'Annex 2 Designated EHV charges'!$D:$P,12,FALSE)=0,"",VLOOKUP($A165,'Annex 2 Designated EHV charges'!$D:$P,12,FALSE)),"")</f>
        <v/>
      </c>
      <c r="H165" s="100" t="str">
        <f>IFERROR(IF(VLOOKUP($A165,'Annex 2 Designated EHV charges'!$D:$P,13,FALSE)=0,"",VLOOKUP($A165,'Annex 2 Designated EHV charges'!$D:$P,13,FALSE)),"")</f>
        <v/>
      </c>
    </row>
    <row r="166" spans="1:8" x14ac:dyDescent="0.25">
      <c r="A166" s="97" t="str">
        <f t="array" ref="A166">IFERROR(INDEX('Annex 2 Designated EHV charges'!$D$11:$D$13, MATCH(0, IF(ISBLANK('Annex 2 Designated EHV charges'!$D$11:$D$13),1, COUNTIF(A$4:$A165, 'Annex 2 Designated EHV charges'!$D$11:$D$13)), 0)),"")</f>
        <v/>
      </c>
      <c r="B166" s="96" t="str">
        <f>IF($A166="","",VLOOKUP($A166,'Annex 2 Designated EHV charges'!$D:$O,2,0))</f>
        <v/>
      </c>
      <c r="C166" s="97" t="str">
        <f>IF($A166="","",VLOOKUP($A166,'Annex 2 Designated EHV charges'!$D:$O,3,0))</f>
        <v/>
      </c>
      <c r="D166" s="96" t="str">
        <f>IF($A166="","",VLOOKUP($A166,'Annex 2 Designated EHV charges'!$D:$O,4,0))</f>
        <v/>
      </c>
      <c r="E166" s="98" t="str">
        <f>IFERROR(IF(VLOOKUP($A166,'Annex 2 Designated EHV charges'!$D:$P,10,FALSE)=0,"",VLOOKUP($A166,'Annex 2 Designated EHV charges'!$D:$P,10,FALSE)),"")</f>
        <v/>
      </c>
      <c r="F166" s="99" t="str">
        <f>IFERROR(IF(VLOOKUP($A166,'Annex 2 Designated EHV charges'!$D:$P,11,FALSE)=0,"",VLOOKUP($A166,'Annex 2 Designated EHV charges'!$D:$P,11,FALSE)),"")</f>
        <v/>
      </c>
      <c r="G166" s="100" t="str">
        <f>IFERROR(IF(VLOOKUP($A166,'Annex 2 Designated EHV charges'!$D:$P,12,FALSE)=0,"",VLOOKUP($A166,'Annex 2 Designated EHV charges'!$D:$P,12,FALSE)),"")</f>
        <v/>
      </c>
      <c r="H166" s="100" t="str">
        <f>IFERROR(IF(VLOOKUP($A166,'Annex 2 Designated EHV charges'!$D:$P,13,FALSE)=0,"",VLOOKUP($A166,'Annex 2 Designated EHV charges'!$D:$P,13,FALSE)),"")</f>
        <v/>
      </c>
    </row>
    <row r="167" spans="1:8" x14ac:dyDescent="0.25">
      <c r="A167" s="97" t="str">
        <f t="array" ref="A167">IFERROR(INDEX('Annex 2 Designated EHV charges'!$D$11:$D$13, MATCH(0, IF(ISBLANK('Annex 2 Designated EHV charges'!$D$11:$D$13),1, COUNTIF(A$4:$A166, 'Annex 2 Designated EHV charges'!$D$11:$D$13)), 0)),"")</f>
        <v/>
      </c>
      <c r="B167" s="96" t="str">
        <f>IF($A167="","",VLOOKUP($A167,'Annex 2 Designated EHV charges'!$D:$O,2,0))</f>
        <v/>
      </c>
      <c r="C167" s="97" t="str">
        <f>IF($A167="","",VLOOKUP($A167,'Annex 2 Designated EHV charges'!$D:$O,3,0))</f>
        <v/>
      </c>
      <c r="D167" s="96" t="str">
        <f>IF($A167="","",VLOOKUP($A167,'Annex 2 Designated EHV charges'!$D:$O,4,0))</f>
        <v/>
      </c>
      <c r="E167" s="98" t="str">
        <f>IFERROR(IF(VLOOKUP($A167,'Annex 2 Designated EHV charges'!$D:$P,10,FALSE)=0,"",VLOOKUP($A167,'Annex 2 Designated EHV charges'!$D:$P,10,FALSE)),"")</f>
        <v/>
      </c>
      <c r="F167" s="99" t="str">
        <f>IFERROR(IF(VLOOKUP($A167,'Annex 2 Designated EHV charges'!$D:$P,11,FALSE)=0,"",VLOOKUP($A167,'Annex 2 Designated EHV charges'!$D:$P,11,FALSE)),"")</f>
        <v/>
      </c>
      <c r="G167" s="100" t="str">
        <f>IFERROR(IF(VLOOKUP($A167,'Annex 2 Designated EHV charges'!$D:$P,12,FALSE)=0,"",VLOOKUP($A167,'Annex 2 Designated EHV charges'!$D:$P,12,FALSE)),"")</f>
        <v/>
      </c>
      <c r="H167" s="100" t="str">
        <f>IFERROR(IF(VLOOKUP($A167,'Annex 2 Designated EHV charges'!$D:$P,13,FALSE)=0,"",VLOOKUP($A167,'Annex 2 Designated EHV charges'!$D:$P,13,FALSE)),"")</f>
        <v/>
      </c>
    </row>
    <row r="168" spans="1:8" x14ac:dyDescent="0.25">
      <c r="A168" s="97" t="str">
        <f t="array" ref="A168">IFERROR(INDEX('Annex 2 Designated EHV charges'!$D$11:$D$13, MATCH(0, IF(ISBLANK('Annex 2 Designated EHV charges'!$D$11:$D$13),1, COUNTIF(A$4:$A167, 'Annex 2 Designated EHV charges'!$D$11:$D$13)), 0)),"")</f>
        <v/>
      </c>
      <c r="B168" s="96" t="str">
        <f>IF($A168="","",VLOOKUP($A168,'Annex 2 Designated EHV charges'!$D:$O,2,0))</f>
        <v/>
      </c>
      <c r="C168" s="97" t="str">
        <f>IF($A168="","",VLOOKUP($A168,'Annex 2 Designated EHV charges'!$D:$O,3,0))</f>
        <v/>
      </c>
      <c r="D168" s="96" t="str">
        <f>IF($A168="","",VLOOKUP($A168,'Annex 2 Designated EHV charges'!$D:$O,4,0))</f>
        <v/>
      </c>
      <c r="E168" s="98" t="str">
        <f>IFERROR(IF(VLOOKUP($A168,'Annex 2 Designated EHV charges'!$D:$P,10,FALSE)=0,"",VLOOKUP($A168,'Annex 2 Designated EHV charges'!$D:$P,10,FALSE)),"")</f>
        <v/>
      </c>
      <c r="F168" s="99" t="str">
        <f>IFERROR(IF(VLOOKUP($A168,'Annex 2 Designated EHV charges'!$D:$P,11,FALSE)=0,"",VLOOKUP($A168,'Annex 2 Designated EHV charges'!$D:$P,11,FALSE)),"")</f>
        <v/>
      </c>
      <c r="G168" s="100" t="str">
        <f>IFERROR(IF(VLOOKUP($A168,'Annex 2 Designated EHV charges'!$D:$P,12,FALSE)=0,"",VLOOKUP($A168,'Annex 2 Designated EHV charges'!$D:$P,12,FALSE)),"")</f>
        <v/>
      </c>
      <c r="H168" s="100" t="str">
        <f>IFERROR(IF(VLOOKUP($A168,'Annex 2 Designated EHV charges'!$D:$P,13,FALSE)=0,"",VLOOKUP($A168,'Annex 2 Designated EHV charges'!$D:$P,13,FALSE)),"")</f>
        <v/>
      </c>
    </row>
    <row r="169" spans="1:8" x14ac:dyDescent="0.25">
      <c r="A169" s="97" t="str">
        <f t="array" ref="A169">IFERROR(INDEX('Annex 2 Designated EHV charges'!$D$11:$D$13, MATCH(0, IF(ISBLANK('Annex 2 Designated EHV charges'!$D$11:$D$13),1, COUNTIF(A$4:$A168, 'Annex 2 Designated EHV charges'!$D$11:$D$13)), 0)),"")</f>
        <v/>
      </c>
      <c r="B169" s="96" t="str">
        <f>IF($A169="","",VLOOKUP($A169,'Annex 2 Designated EHV charges'!$D:$O,2,0))</f>
        <v/>
      </c>
      <c r="C169" s="97" t="str">
        <f>IF($A169="","",VLOOKUP($A169,'Annex 2 Designated EHV charges'!$D:$O,3,0))</f>
        <v/>
      </c>
      <c r="D169" s="96" t="str">
        <f>IF($A169="","",VLOOKUP($A169,'Annex 2 Designated EHV charges'!$D:$O,4,0))</f>
        <v/>
      </c>
      <c r="E169" s="98" t="str">
        <f>IFERROR(IF(VLOOKUP($A169,'Annex 2 Designated EHV charges'!$D:$P,10,FALSE)=0,"",VLOOKUP($A169,'Annex 2 Designated EHV charges'!$D:$P,10,FALSE)),"")</f>
        <v/>
      </c>
      <c r="F169" s="99" t="str">
        <f>IFERROR(IF(VLOOKUP($A169,'Annex 2 Designated EHV charges'!$D:$P,11,FALSE)=0,"",VLOOKUP($A169,'Annex 2 Designated EHV charges'!$D:$P,11,FALSE)),"")</f>
        <v/>
      </c>
      <c r="G169" s="100" t="str">
        <f>IFERROR(IF(VLOOKUP($A169,'Annex 2 Designated EHV charges'!$D:$P,12,FALSE)=0,"",VLOOKUP($A169,'Annex 2 Designated EHV charges'!$D:$P,12,FALSE)),"")</f>
        <v/>
      </c>
      <c r="H169" s="100" t="str">
        <f>IFERROR(IF(VLOOKUP($A169,'Annex 2 Designated EHV charges'!$D:$P,13,FALSE)=0,"",VLOOKUP($A169,'Annex 2 Designated EHV charges'!$D:$P,13,FALSE)),"")</f>
        <v/>
      </c>
    </row>
    <row r="170" spans="1:8" x14ac:dyDescent="0.25">
      <c r="A170" s="97" t="str">
        <f t="array" ref="A170">IFERROR(INDEX('Annex 2 Designated EHV charges'!$D$11:$D$13, MATCH(0, IF(ISBLANK('Annex 2 Designated EHV charges'!$D$11:$D$13),1, COUNTIF(A$4:$A169, 'Annex 2 Designated EHV charges'!$D$11:$D$13)), 0)),"")</f>
        <v/>
      </c>
      <c r="B170" s="96" t="str">
        <f>IF($A170="","",VLOOKUP($A170,'Annex 2 Designated EHV charges'!$D:$O,2,0))</f>
        <v/>
      </c>
      <c r="C170" s="97" t="str">
        <f>IF($A170="","",VLOOKUP($A170,'Annex 2 Designated EHV charges'!$D:$O,3,0))</f>
        <v/>
      </c>
      <c r="D170" s="96" t="str">
        <f>IF($A170="","",VLOOKUP($A170,'Annex 2 Designated EHV charges'!$D:$O,4,0))</f>
        <v/>
      </c>
      <c r="E170" s="98" t="str">
        <f>IFERROR(IF(VLOOKUP($A170,'Annex 2 Designated EHV charges'!$D:$P,10,FALSE)=0,"",VLOOKUP($A170,'Annex 2 Designated EHV charges'!$D:$P,10,FALSE)),"")</f>
        <v/>
      </c>
      <c r="F170" s="99" t="str">
        <f>IFERROR(IF(VLOOKUP($A170,'Annex 2 Designated EHV charges'!$D:$P,11,FALSE)=0,"",VLOOKUP($A170,'Annex 2 Designated EHV charges'!$D:$P,11,FALSE)),"")</f>
        <v/>
      </c>
      <c r="G170" s="100" t="str">
        <f>IFERROR(IF(VLOOKUP($A170,'Annex 2 Designated EHV charges'!$D:$P,12,FALSE)=0,"",VLOOKUP($A170,'Annex 2 Designated EHV charges'!$D:$P,12,FALSE)),"")</f>
        <v/>
      </c>
      <c r="H170" s="100" t="str">
        <f>IFERROR(IF(VLOOKUP($A170,'Annex 2 Designated EHV charges'!$D:$P,13,FALSE)=0,"",VLOOKUP($A170,'Annex 2 Designated EHV charges'!$D:$P,13,FALSE)),"")</f>
        <v/>
      </c>
    </row>
    <row r="171" spans="1:8" x14ac:dyDescent="0.25">
      <c r="A171" s="97" t="str">
        <f t="array" ref="A171">IFERROR(INDEX('Annex 2 Designated EHV charges'!$D$11:$D$13, MATCH(0, IF(ISBLANK('Annex 2 Designated EHV charges'!$D$11:$D$13),1, COUNTIF(A$4:$A170, 'Annex 2 Designated EHV charges'!$D$11:$D$13)), 0)),"")</f>
        <v/>
      </c>
      <c r="B171" s="96" t="str">
        <f>IF($A171="","",VLOOKUP($A171,'Annex 2 Designated EHV charges'!$D:$O,2,0))</f>
        <v/>
      </c>
      <c r="C171" s="97" t="str">
        <f>IF($A171="","",VLOOKUP($A171,'Annex 2 Designated EHV charges'!$D:$O,3,0))</f>
        <v/>
      </c>
      <c r="D171" s="96" t="str">
        <f>IF($A171="","",VLOOKUP($A171,'Annex 2 Designated EHV charges'!$D:$O,4,0))</f>
        <v/>
      </c>
      <c r="E171" s="98" t="str">
        <f>IFERROR(IF(VLOOKUP($A171,'Annex 2 Designated EHV charges'!$D:$P,10,FALSE)=0,"",VLOOKUP($A171,'Annex 2 Designated EHV charges'!$D:$P,10,FALSE)),"")</f>
        <v/>
      </c>
      <c r="F171" s="99" t="str">
        <f>IFERROR(IF(VLOOKUP($A171,'Annex 2 Designated EHV charges'!$D:$P,11,FALSE)=0,"",VLOOKUP($A171,'Annex 2 Designated EHV charges'!$D:$P,11,FALSE)),"")</f>
        <v/>
      </c>
      <c r="G171" s="100" t="str">
        <f>IFERROR(IF(VLOOKUP($A171,'Annex 2 Designated EHV charges'!$D:$P,12,FALSE)=0,"",VLOOKUP($A171,'Annex 2 Designated EHV charges'!$D:$P,12,FALSE)),"")</f>
        <v/>
      </c>
      <c r="H171" s="100" t="str">
        <f>IFERROR(IF(VLOOKUP($A171,'Annex 2 Designated EHV charges'!$D:$P,13,FALSE)=0,"",VLOOKUP($A171,'Annex 2 Designated EHV charges'!$D:$P,13,FALSE)),"")</f>
        <v/>
      </c>
    </row>
    <row r="172" spans="1:8" x14ac:dyDescent="0.25">
      <c r="A172" s="97" t="str">
        <f t="array" ref="A172">IFERROR(INDEX('Annex 2 Designated EHV charges'!$D$11:$D$13, MATCH(0, IF(ISBLANK('Annex 2 Designated EHV charges'!$D$11:$D$13),1, COUNTIF(A$4:$A171, 'Annex 2 Designated EHV charges'!$D$11:$D$13)), 0)),"")</f>
        <v/>
      </c>
      <c r="B172" s="96" t="str">
        <f>IF($A172="","",VLOOKUP($A172,'Annex 2 Designated EHV charges'!$D:$O,2,0))</f>
        <v/>
      </c>
      <c r="C172" s="97" t="str">
        <f>IF($A172="","",VLOOKUP($A172,'Annex 2 Designated EHV charges'!$D:$O,3,0))</f>
        <v/>
      </c>
      <c r="D172" s="96" t="str">
        <f>IF($A172="","",VLOOKUP($A172,'Annex 2 Designated EHV charges'!$D:$O,4,0))</f>
        <v/>
      </c>
      <c r="E172" s="98" t="str">
        <f>IFERROR(IF(VLOOKUP($A172,'Annex 2 Designated EHV charges'!$D:$P,10,FALSE)=0,"",VLOOKUP($A172,'Annex 2 Designated EHV charges'!$D:$P,10,FALSE)),"")</f>
        <v/>
      </c>
      <c r="F172" s="99" t="str">
        <f>IFERROR(IF(VLOOKUP($A172,'Annex 2 Designated EHV charges'!$D:$P,11,FALSE)=0,"",VLOOKUP($A172,'Annex 2 Designated EHV charges'!$D:$P,11,FALSE)),"")</f>
        <v/>
      </c>
      <c r="G172" s="100" t="str">
        <f>IFERROR(IF(VLOOKUP($A172,'Annex 2 Designated EHV charges'!$D:$P,12,FALSE)=0,"",VLOOKUP($A172,'Annex 2 Designated EHV charges'!$D:$P,12,FALSE)),"")</f>
        <v/>
      </c>
      <c r="H172" s="100" t="str">
        <f>IFERROR(IF(VLOOKUP($A172,'Annex 2 Designated EHV charges'!$D:$P,13,FALSE)=0,"",VLOOKUP($A172,'Annex 2 Designated EHV charges'!$D:$P,13,FALSE)),"")</f>
        <v/>
      </c>
    </row>
    <row r="173" spans="1:8" x14ac:dyDescent="0.25">
      <c r="A173" s="97" t="str">
        <f t="array" ref="A173">IFERROR(INDEX('Annex 2 Designated EHV charges'!$D$11:$D$13, MATCH(0, IF(ISBLANK('Annex 2 Designated EHV charges'!$D$11:$D$13),1, COUNTIF(A$4:$A172, 'Annex 2 Designated EHV charges'!$D$11:$D$13)), 0)),"")</f>
        <v/>
      </c>
      <c r="B173" s="96" t="str">
        <f>IF($A173="","",VLOOKUP($A173,'Annex 2 Designated EHV charges'!$D:$O,2,0))</f>
        <v/>
      </c>
      <c r="C173" s="97" t="str">
        <f>IF($A173="","",VLOOKUP($A173,'Annex 2 Designated EHV charges'!$D:$O,3,0))</f>
        <v/>
      </c>
      <c r="D173" s="96" t="str">
        <f>IF($A173="","",VLOOKUP($A173,'Annex 2 Designated EHV charges'!$D:$O,4,0))</f>
        <v/>
      </c>
      <c r="E173" s="98" t="str">
        <f>IFERROR(IF(VLOOKUP($A173,'Annex 2 Designated EHV charges'!$D:$P,10,FALSE)=0,"",VLOOKUP($A173,'Annex 2 Designated EHV charges'!$D:$P,10,FALSE)),"")</f>
        <v/>
      </c>
      <c r="F173" s="99" t="str">
        <f>IFERROR(IF(VLOOKUP($A173,'Annex 2 Designated EHV charges'!$D:$P,11,FALSE)=0,"",VLOOKUP($A173,'Annex 2 Designated EHV charges'!$D:$P,11,FALSE)),"")</f>
        <v/>
      </c>
      <c r="G173" s="100" t="str">
        <f>IFERROR(IF(VLOOKUP($A173,'Annex 2 Designated EHV charges'!$D:$P,12,FALSE)=0,"",VLOOKUP($A173,'Annex 2 Designated EHV charges'!$D:$P,12,FALSE)),"")</f>
        <v/>
      </c>
      <c r="H173" s="100" t="str">
        <f>IFERROR(IF(VLOOKUP($A173,'Annex 2 Designated EHV charges'!$D:$P,13,FALSE)=0,"",VLOOKUP($A173,'Annex 2 Designated EHV charges'!$D:$P,13,FALSE)),"")</f>
        <v/>
      </c>
    </row>
    <row r="174" spans="1:8" x14ac:dyDescent="0.25">
      <c r="A174" s="97" t="str">
        <f t="array" ref="A174">IFERROR(INDEX('Annex 2 Designated EHV charges'!$D$11:$D$13, MATCH(0, IF(ISBLANK('Annex 2 Designated EHV charges'!$D$11:$D$13),1, COUNTIF(A$4:$A173, 'Annex 2 Designated EHV charges'!$D$11:$D$13)), 0)),"")</f>
        <v/>
      </c>
      <c r="B174" s="96" t="str">
        <f>IF($A174="","",VLOOKUP($A174,'Annex 2 Designated EHV charges'!$D:$O,2,0))</f>
        <v/>
      </c>
      <c r="C174" s="97" t="str">
        <f>IF($A174="","",VLOOKUP($A174,'Annex 2 Designated EHV charges'!$D:$O,3,0))</f>
        <v/>
      </c>
      <c r="D174" s="96" t="str">
        <f>IF($A174="","",VLOOKUP($A174,'Annex 2 Designated EHV charges'!$D:$O,4,0))</f>
        <v/>
      </c>
      <c r="E174" s="98" t="str">
        <f>IFERROR(IF(VLOOKUP($A174,'Annex 2 Designated EHV charges'!$D:$P,10,FALSE)=0,"",VLOOKUP($A174,'Annex 2 Designated EHV charges'!$D:$P,10,FALSE)),"")</f>
        <v/>
      </c>
      <c r="F174" s="99" t="str">
        <f>IFERROR(IF(VLOOKUP($A174,'Annex 2 Designated EHV charges'!$D:$P,11,FALSE)=0,"",VLOOKUP($A174,'Annex 2 Designated EHV charges'!$D:$P,11,FALSE)),"")</f>
        <v/>
      </c>
      <c r="G174" s="100" t="str">
        <f>IFERROR(IF(VLOOKUP($A174,'Annex 2 Designated EHV charges'!$D:$P,12,FALSE)=0,"",VLOOKUP($A174,'Annex 2 Designated EHV charges'!$D:$P,12,FALSE)),"")</f>
        <v/>
      </c>
      <c r="H174" s="100" t="str">
        <f>IFERROR(IF(VLOOKUP($A174,'Annex 2 Designated EHV charges'!$D:$P,13,FALSE)=0,"",VLOOKUP($A174,'Annex 2 Designated EHV charges'!$D:$P,13,FALSE)),"")</f>
        <v/>
      </c>
    </row>
    <row r="175" spans="1:8" x14ac:dyDescent="0.25">
      <c r="A175" s="97" t="str">
        <f t="array" ref="A175">IFERROR(INDEX('Annex 2 Designated EHV charges'!$D$11:$D$13, MATCH(0, IF(ISBLANK('Annex 2 Designated EHV charges'!$D$11:$D$13),1, COUNTIF(A$4:$A174, 'Annex 2 Designated EHV charges'!$D$11:$D$13)), 0)),"")</f>
        <v/>
      </c>
      <c r="B175" s="96" t="str">
        <f>IF($A175="","",VLOOKUP($A175,'Annex 2 Designated EHV charges'!$D:$O,2,0))</f>
        <v/>
      </c>
      <c r="C175" s="97" t="str">
        <f>IF($A175="","",VLOOKUP($A175,'Annex 2 Designated EHV charges'!$D:$O,3,0))</f>
        <v/>
      </c>
      <c r="D175" s="96" t="str">
        <f>IF($A175="","",VLOOKUP($A175,'Annex 2 Designated EHV charges'!$D:$O,4,0))</f>
        <v/>
      </c>
      <c r="E175" s="98" t="str">
        <f>IFERROR(IF(VLOOKUP($A175,'Annex 2 Designated EHV charges'!$D:$P,10,FALSE)=0,"",VLOOKUP($A175,'Annex 2 Designated EHV charges'!$D:$P,10,FALSE)),"")</f>
        <v/>
      </c>
      <c r="F175" s="99" t="str">
        <f>IFERROR(IF(VLOOKUP($A175,'Annex 2 Designated EHV charges'!$D:$P,11,FALSE)=0,"",VLOOKUP($A175,'Annex 2 Designated EHV charges'!$D:$P,11,FALSE)),"")</f>
        <v/>
      </c>
      <c r="G175" s="100" t="str">
        <f>IFERROR(IF(VLOOKUP($A175,'Annex 2 Designated EHV charges'!$D:$P,12,FALSE)=0,"",VLOOKUP($A175,'Annex 2 Designated EHV charges'!$D:$P,12,FALSE)),"")</f>
        <v/>
      </c>
      <c r="H175" s="100" t="str">
        <f>IFERROR(IF(VLOOKUP($A175,'Annex 2 Designated EHV charges'!$D:$P,13,FALSE)=0,"",VLOOKUP($A175,'Annex 2 Designated EHV charges'!$D:$P,13,FALSE)),"")</f>
        <v/>
      </c>
    </row>
    <row r="176" spans="1:8" x14ac:dyDescent="0.25">
      <c r="A176" s="97" t="str">
        <f t="array" ref="A176">IFERROR(INDEX('Annex 2 Designated EHV charges'!$D$11:$D$13, MATCH(0, IF(ISBLANK('Annex 2 Designated EHV charges'!$D$11:$D$13),1, COUNTIF(A$4:$A175, 'Annex 2 Designated EHV charges'!$D$11:$D$13)), 0)),"")</f>
        <v/>
      </c>
      <c r="B176" s="96" t="str">
        <f>IF($A176="","",VLOOKUP($A176,'Annex 2 Designated EHV charges'!$D:$O,2,0))</f>
        <v/>
      </c>
      <c r="C176" s="97" t="str">
        <f>IF($A176="","",VLOOKUP($A176,'Annex 2 Designated EHV charges'!$D:$O,3,0))</f>
        <v/>
      </c>
      <c r="D176" s="96" t="str">
        <f>IF($A176="","",VLOOKUP($A176,'Annex 2 Designated EHV charges'!$D:$O,4,0))</f>
        <v/>
      </c>
      <c r="E176" s="98" t="str">
        <f>IFERROR(IF(VLOOKUP($A176,'Annex 2 Designated EHV charges'!$D:$P,10,FALSE)=0,"",VLOOKUP($A176,'Annex 2 Designated EHV charges'!$D:$P,10,FALSE)),"")</f>
        <v/>
      </c>
      <c r="F176" s="99" t="str">
        <f>IFERROR(IF(VLOOKUP($A176,'Annex 2 Designated EHV charges'!$D:$P,11,FALSE)=0,"",VLOOKUP($A176,'Annex 2 Designated EHV charges'!$D:$P,11,FALSE)),"")</f>
        <v/>
      </c>
      <c r="G176" s="100" t="str">
        <f>IFERROR(IF(VLOOKUP($A176,'Annex 2 Designated EHV charges'!$D:$P,12,FALSE)=0,"",VLOOKUP($A176,'Annex 2 Designated EHV charges'!$D:$P,12,FALSE)),"")</f>
        <v/>
      </c>
      <c r="H176" s="100" t="str">
        <f>IFERROR(IF(VLOOKUP($A176,'Annex 2 Designated EHV charges'!$D:$P,13,FALSE)=0,"",VLOOKUP($A176,'Annex 2 Designated EHV charges'!$D:$P,13,FALSE)),"")</f>
        <v/>
      </c>
    </row>
    <row r="177" spans="1:8" x14ac:dyDescent="0.25">
      <c r="A177" s="97" t="str">
        <f t="array" ref="A177">IFERROR(INDEX('Annex 2 Designated EHV charges'!$D$11:$D$13, MATCH(0, IF(ISBLANK('Annex 2 Designated EHV charges'!$D$11:$D$13),1, COUNTIF(A$4:$A176, 'Annex 2 Designated EHV charges'!$D$11:$D$13)), 0)),"")</f>
        <v/>
      </c>
      <c r="B177" s="96" t="str">
        <f>IF($A177="","",VLOOKUP($A177,'Annex 2 Designated EHV charges'!$D:$O,2,0))</f>
        <v/>
      </c>
      <c r="C177" s="97" t="str">
        <f>IF($A177="","",VLOOKUP($A177,'Annex 2 Designated EHV charges'!$D:$O,3,0))</f>
        <v/>
      </c>
      <c r="D177" s="96" t="str">
        <f>IF($A177="","",VLOOKUP($A177,'Annex 2 Designated EHV charges'!$D:$O,4,0))</f>
        <v/>
      </c>
      <c r="E177" s="98" t="str">
        <f>IFERROR(IF(VLOOKUP($A177,'Annex 2 Designated EHV charges'!$D:$P,10,FALSE)=0,"",VLOOKUP($A177,'Annex 2 Designated EHV charges'!$D:$P,10,FALSE)),"")</f>
        <v/>
      </c>
      <c r="F177" s="99" t="str">
        <f>IFERROR(IF(VLOOKUP($A177,'Annex 2 Designated EHV charges'!$D:$P,11,FALSE)=0,"",VLOOKUP($A177,'Annex 2 Designated EHV charges'!$D:$P,11,FALSE)),"")</f>
        <v/>
      </c>
      <c r="G177" s="100" t="str">
        <f>IFERROR(IF(VLOOKUP($A177,'Annex 2 Designated EHV charges'!$D:$P,12,FALSE)=0,"",VLOOKUP($A177,'Annex 2 Designated EHV charges'!$D:$P,12,FALSE)),"")</f>
        <v/>
      </c>
      <c r="H177" s="100" t="str">
        <f>IFERROR(IF(VLOOKUP($A177,'Annex 2 Designated EHV charges'!$D:$P,13,FALSE)=0,"",VLOOKUP($A177,'Annex 2 Designated EHV charges'!$D:$P,13,FALSE)),"")</f>
        <v/>
      </c>
    </row>
    <row r="178" spans="1:8" x14ac:dyDescent="0.25">
      <c r="A178" s="97" t="str">
        <f t="array" ref="A178">IFERROR(INDEX('Annex 2 Designated EHV charges'!$D$11:$D$13, MATCH(0, IF(ISBLANK('Annex 2 Designated EHV charges'!$D$11:$D$13),1, COUNTIF(A$4:$A177, 'Annex 2 Designated EHV charges'!$D$11:$D$13)), 0)),"")</f>
        <v/>
      </c>
      <c r="B178" s="96" t="str">
        <f>IF($A178="","",VLOOKUP($A178,'Annex 2 Designated EHV charges'!$D:$O,2,0))</f>
        <v/>
      </c>
      <c r="C178" s="97" t="str">
        <f>IF($A178="","",VLOOKUP($A178,'Annex 2 Designated EHV charges'!$D:$O,3,0))</f>
        <v/>
      </c>
      <c r="D178" s="96" t="str">
        <f>IF($A178="","",VLOOKUP($A178,'Annex 2 Designated EHV charges'!$D:$O,4,0))</f>
        <v/>
      </c>
      <c r="E178" s="98" t="str">
        <f>IFERROR(IF(VLOOKUP($A178,'Annex 2 Designated EHV charges'!$D:$P,10,FALSE)=0,"",VLOOKUP($A178,'Annex 2 Designated EHV charges'!$D:$P,10,FALSE)),"")</f>
        <v/>
      </c>
      <c r="F178" s="99" t="str">
        <f>IFERROR(IF(VLOOKUP($A178,'Annex 2 Designated EHV charges'!$D:$P,11,FALSE)=0,"",VLOOKUP($A178,'Annex 2 Designated EHV charges'!$D:$P,11,FALSE)),"")</f>
        <v/>
      </c>
      <c r="G178" s="100" t="str">
        <f>IFERROR(IF(VLOOKUP($A178,'Annex 2 Designated EHV charges'!$D:$P,12,FALSE)=0,"",VLOOKUP($A178,'Annex 2 Designated EHV charges'!$D:$P,12,FALSE)),"")</f>
        <v/>
      </c>
      <c r="H178" s="100" t="str">
        <f>IFERROR(IF(VLOOKUP($A178,'Annex 2 Designated EHV charges'!$D:$P,13,FALSE)=0,"",VLOOKUP($A178,'Annex 2 Designated EHV charges'!$D:$P,13,FALSE)),"")</f>
        <v/>
      </c>
    </row>
    <row r="179" spans="1:8" x14ac:dyDescent="0.25">
      <c r="A179" s="97" t="str">
        <f t="array" ref="A179">IFERROR(INDEX('Annex 2 Designated EHV charges'!$D$11:$D$13, MATCH(0, IF(ISBLANK('Annex 2 Designated EHV charges'!$D$11:$D$13),1, COUNTIF(A$4:$A178, 'Annex 2 Designated EHV charges'!$D$11:$D$13)), 0)),"")</f>
        <v/>
      </c>
      <c r="B179" s="96" t="str">
        <f>IF($A179="","",VLOOKUP($A179,'Annex 2 Designated EHV charges'!$D:$O,2,0))</f>
        <v/>
      </c>
      <c r="C179" s="97" t="str">
        <f>IF($A179="","",VLOOKUP($A179,'Annex 2 Designated EHV charges'!$D:$O,3,0))</f>
        <v/>
      </c>
      <c r="D179" s="96" t="str">
        <f>IF($A179="","",VLOOKUP($A179,'Annex 2 Designated EHV charges'!$D:$O,4,0))</f>
        <v/>
      </c>
      <c r="E179" s="98" t="str">
        <f>IFERROR(IF(VLOOKUP($A179,'Annex 2 Designated EHV charges'!$D:$P,10,FALSE)=0,"",VLOOKUP($A179,'Annex 2 Designated EHV charges'!$D:$P,10,FALSE)),"")</f>
        <v/>
      </c>
      <c r="F179" s="99" t="str">
        <f>IFERROR(IF(VLOOKUP($A179,'Annex 2 Designated EHV charges'!$D:$P,11,FALSE)=0,"",VLOOKUP($A179,'Annex 2 Designated EHV charges'!$D:$P,11,FALSE)),"")</f>
        <v/>
      </c>
      <c r="G179" s="100" t="str">
        <f>IFERROR(IF(VLOOKUP($A179,'Annex 2 Designated EHV charges'!$D:$P,12,FALSE)=0,"",VLOOKUP($A179,'Annex 2 Designated EHV charges'!$D:$P,12,FALSE)),"")</f>
        <v/>
      </c>
      <c r="H179" s="100" t="str">
        <f>IFERROR(IF(VLOOKUP($A179,'Annex 2 Designated EHV charges'!$D:$P,13,FALSE)=0,"",VLOOKUP($A179,'Annex 2 Designated EHV charges'!$D:$P,13,FALSE)),"")</f>
        <v/>
      </c>
    </row>
    <row r="180" spans="1:8" x14ac:dyDescent="0.25">
      <c r="A180" s="97" t="str">
        <f t="array" ref="A180">IFERROR(INDEX('Annex 2 Designated EHV charges'!$D$11:$D$13, MATCH(0, IF(ISBLANK('Annex 2 Designated EHV charges'!$D$11:$D$13),1, COUNTIF(A$4:$A179, 'Annex 2 Designated EHV charges'!$D$11:$D$13)), 0)),"")</f>
        <v/>
      </c>
      <c r="B180" s="96" t="str">
        <f>IF($A180="","",VLOOKUP($A180,'Annex 2 Designated EHV charges'!$D:$O,2,0))</f>
        <v/>
      </c>
      <c r="C180" s="97" t="str">
        <f>IF($A180="","",VLOOKUP($A180,'Annex 2 Designated EHV charges'!$D:$O,3,0))</f>
        <v/>
      </c>
      <c r="D180" s="96" t="str">
        <f>IF($A180="","",VLOOKUP($A180,'Annex 2 Designated EHV charges'!$D:$O,4,0))</f>
        <v/>
      </c>
      <c r="E180" s="98" t="str">
        <f>IFERROR(IF(VLOOKUP($A180,'Annex 2 Designated EHV charges'!$D:$P,10,FALSE)=0,"",VLOOKUP($A180,'Annex 2 Designated EHV charges'!$D:$P,10,FALSE)),"")</f>
        <v/>
      </c>
      <c r="F180" s="99" t="str">
        <f>IFERROR(IF(VLOOKUP($A180,'Annex 2 Designated EHV charges'!$D:$P,11,FALSE)=0,"",VLOOKUP($A180,'Annex 2 Designated EHV charges'!$D:$P,11,FALSE)),"")</f>
        <v/>
      </c>
      <c r="G180" s="100" t="str">
        <f>IFERROR(IF(VLOOKUP($A180,'Annex 2 Designated EHV charges'!$D:$P,12,FALSE)=0,"",VLOOKUP($A180,'Annex 2 Designated EHV charges'!$D:$P,12,FALSE)),"")</f>
        <v/>
      </c>
      <c r="H180" s="100" t="str">
        <f>IFERROR(IF(VLOOKUP($A180,'Annex 2 Designated EHV charges'!$D:$P,13,FALSE)=0,"",VLOOKUP($A180,'Annex 2 Designated EHV charges'!$D:$P,13,FALSE)),"")</f>
        <v/>
      </c>
    </row>
    <row r="181" spans="1:8" x14ac:dyDescent="0.25">
      <c r="A181" s="97" t="str">
        <f t="array" ref="A181">IFERROR(INDEX('Annex 2 Designated EHV charges'!$D$11:$D$13, MATCH(0, IF(ISBLANK('Annex 2 Designated EHV charges'!$D$11:$D$13),1, COUNTIF(A$4:$A180, 'Annex 2 Designated EHV charges'!$D$11:$D$13)), 0)),"")</f>
        <v/>
      </c>
      <c r="B181" s="96" t="str">
        <f>IF($A181="","",VLOOKUP($A181,'Annex 2 Designated EHV charges'!$D:$O,2,0))</f>
        <v/>
      </c>
      <c r="C181" s="97" t="str">
        <f>IF($A181="","",VLOOKUP($A181,'Annex 2 Designated EHV charges'!$D:$O,3,0))</f>
        <v/>
      </c>
      <c r="D181" s="96" t="str">
        <f>IF($A181="","",VLOOKUP($A181,'Annex 2 Designated EHV charges'!$D:$O,4,0))</f>
        <v/>
      </c>
      <c r="E181" s="98" t="str">
        <f>IFERROR(IF(VLOOKUP($A181,'Annex 2 Designated EHV charges'!$D:$P,10,FALSE)=0,"",VLOOKUP($A181,'Annex 2 Designated EHV charges'!$D:$P,10,FALSE)),"")</f>
        <v/>
      </c>
      <c r="F181" s="99" t="str">
        <f>IFERROR(IF(VLOOKUP($A181,'Annex 2 Designated EHV charges'!$D:$P,11,FALSE)=0,"",VLOOKUP($A181,'Annex 2 Designated EHV charges'!$D:$P,11,FALSE)),"")</f>
        <v/>
      </c>
      <c r="G181" s="100" t="str">
        <f>IFERROR(IF(VLOOKUP($A181,'Annex 2 Designated EHV charges'!$D:$P,12,FALSE)=0,"",VLOOKUP($A181,'Annex 2 Designated EHV charges'!$D:$P,12,FALSE)),"")</f>
        <v/>
      </c>
      <c r="H181" s="100" t="str">
        <f>IFERROR(IF(VLOOKUP($A181,'Annex 2 Designated EHV charges'!$D:$P,13,FALSE)=0,"",VLOOKUP($A181,'Annex 2 Designated EHV charges'!$D:$P,13,FALSE)),"")</f>
        <v/>
      </c>
    </row>
    <row r="182" spans="1:8" x14ac:dyDescent="0.25">
      <c r="A182" s="97" t="str">
        <f t="array" ref="A182">IFERROR(INDEX('Annex 2 Designated EHV charges'!$D$11:$D$13, MATCH(0, IF(ISBLANK('Annex 2 Designated EHV charges'!$D$11:$D$13),1, COUNTIF(A$4:$A181, 'Annex 2 Designated EHV charges'!$D$11:$D$13)), 0)),"")</f>
        <v/>
      </c>
      <c r="B182" s="96" t="str">
        <f>IF($A182="","",VLOOKUP($A182,'Annex 2 Designated EHV charges'!$D:$O,2,0))</f>
        <v/>
      </c>
      <c r="C182" s="97" t="str">
        <f>IF($A182="","",VLOOKUP($A182,'Annex 2 Designated EHV charges'!$D:$O,3,0))</f>
        <v/>
      </c>
      <c r="D182" s="96" t="str">
        <f>IF($A182="","",VLOOKUP($A182,'Annex 2 Designated EHV charges'!$D:$O,4,0))</f>
        <v/>
      </c>
      <c r="E182" s="98" t="str">
        <f>IFERROR(IF(VLOOKUP($A182,'Annex 2 Designated EHV charges'!$D:$P,10,FALSE)=0,"",VLOOKUP($A182,'Annex 2 Designated EHV charges'!$D:$P,10,FALSE)),"")</f>
        <v/>
      </c>
      <c r="F182" s="99" t="str">
        <f>IFERROR(IF(VLOOKUP($A182,'Annex 2 Designated EHV charges'!$D:$P,11,FALSE)=0,"",VLOOKUP($A182,'Annex 2 Designated EHV charges'!$D:$P,11,FALSE)),"")</f>
        <v/>
      </c>
      <c r="G182" s="100" t="str">
        <f>IFERROR(IF(VLOOKUP($A182,'Annex 2 Designated EHV charges'!$D:$P,12,FALSE)=0,"",VLOOKUP($A182,'Annex 2 Designated EHV charges'!$D:$P,12,FALSE)),"")</f>
        <v/>
      </c>
      <c r="H182" s="100" t="str">
        <f>IFERROR(IF(VLOOKUP($A182,'Annex 2 Designated EHV charges'!$D:$P,13,FALSE)=0,"",VLOOKUP($A182,'Annex 2 Designated EHV charges'!$D:$P,13,FALSE)),"")</f>
        <v/>
      </c>
    </row>
    <row r="183" spans="1:8" x14ac:dyDescent="0.25">
      <c r="A183" s="97" t="str">
        <f t="array" ref="A183">IFERROR(INDEX('Annex 2 Designated EHV charges'!$D$11:$D$13, MATCH(0, IF(ISBLANK('Annex 2 Designated EHV charges'!$D$11:$D$13),1, COUNTIF(A$4:$A182, 'Annex 2 Designated EHV charges'!$D$11:$D$13)), 0)),"")</f>
        <v/>
      </c>
      <c r="B183" s="96" t="str">
        <f>IF($A183="","",VLOOKUP($A183,'Annex 2 Designated EHV charges'!$D:$O,2,0))</f>
        <v/>
      </c>
      <c r="C183" s="97" t="str">
        <f>IF($A183="","",VLOOKUP($A183,'Annex 2 Designated EHV charges'!$D:$O,3,0))</f>
        <v/>
      </c>
      <c r="D183" s="96" t="str">
        <f>IF($A183="","",VLOOKUP($A183,'Annex 2 Designated EHV charges'!$D:$O,4,0))</f>
        <v/>
      </c>
      <c r="E183" s="98" t="str">
        <f>IFERROR(IF(VLOOKUP($A183,'Annex 2 Designated EHV charges'!$D:$P,10,FALSE)=0,"",VLOOKUP($A183,'Annex 2 Designated EHV charges'!$D:$P,10,FALSE)),"")</f>
        <v/>
      </c>
      <c r="F183" s="99" t="str">
        <f>IFERROR(IF(VLOOKUP($A183,'Annex 2 Designated EHV charges'!$D:$P,11,FALSE)=0,"",VLOOKUP($A183,'Annex 2 Designated EHV charges'!$D:$P,11,FALSE)),"")</f>
        <v/>
      </c>
      <c r="G183" s="100" t="str">
        <f>IFERROR(IF(VLOOKUP($A183,'Annex 2 Designated EHV charges'!$D:$P,12,FALSE)=0,"",VLOOKUP($A183,'Annex 2 Designated EHV charges'!$D:$P,12,FALSE)),"")</f>
        <v/>
      </c>
      <c r="H183" s="100" t="str">
        <f>IFERROR(IF(VLOOKUP($A183,'Annex 2 Designated EHV charges'!$D:$P,13,FALSE)=0,"",VLOOKUP($A183,'Annex 2 Designated EHV charges'!$D:$P,13,FALSE)),"")</f>
        <v/>
      </c>
    </row>
    <row r="184" spans="1:8" x14ac:dyDescent="0.25">
      <c r="A184" s="97" t="str">
        <f t="array" ref="A184">IFERROR(INDEX('Annex 2 Designated EHV charges'!$D$11:$D$13, MATCH(0, IF(ISBLANK('Annex 2 Designated EHV charges'!$D$11:$D$13),1, COUNTIF(A$4:$A183, 'Annex 2 Designated EHV charges'!$D$11:$D$13)), 0)),"")</f>
        <v/>
      </c>
      <c r="B184" s="96" t="str">
        <f>IF($A184="","",VLOOKUP($A184,'Annex 2 Designated EHV charges'!$D:$O,2,0))</f>
        <v/>
      </c>
      <c r="C184" s="97" t="str">
        <f>IF($A184="","",VLOOKUP($A184,'Annex 2 Designated EHV charges'!$D:$O,3,0))</f>
        <v/>
      </c>
      <c r="D184" s="96" t="str">
        <f>IF($A184="","",VLOOKUP($A184,'Annex 2 Designated EHV charges'!$D:$O,4,0))</f>
        <v/>
      </c>
      <c r="E184" s="98" t="str">
        <f>IFERROR(IF(VLOOKUP($A184,'Annex 2 Designated EHV charges'!$D:$P,10,FALSE)=0,"",VLOOKUP($A184,'Annex 2 Designated EHV charges'!$D:$P,10,FALSE)),"")</f>
        <v/>
      </c>
      <c r="F184" s="99" t="str">
        <f>IFERROR(IF(VLOOKUP($A184,'Annex 2 Designated EHV charges'!$D:$P,11,FALSE)=0,"",VLOOKUP($A184,'Annex 2 Designated EHV charges'!$D:$P,11,FALSE)),"")</f>
        <v/>
      </c>
      <c r="G184" s="100" t="str">
        <f>IFERROR(IF(VLOOKUP($A184,'Annex 2 Designated EHV charges'!$D:$P,12,FALSE)=0,"",VLOOKUP($A184,'Annex 2 Designated EHV charges'!$D:$P,12,FALSE)),"")</f>
        <v/>
      </c>
      <c r="H184" s="100" t="str">
        <f>IFERROR(IF(VLOOKUP($A184,'Annex 2 Designated EHV charges'!$D:$P,13,FALSE)=0,"",VLOOKUP($A184,'Annex 2 Designated EHV charges'!$D:$P,13,FALSE)),"")</f>
        <v/>
      </c>
    </row>
    <row r="185" spans="1:8" x14ac:dyDescent="0.25">
      <c r="A185" s="97" t="str">
        <f t="array" ref="A185">IFERROR(INDEX('Annex 2 Designated EHV charges'!$D$11:$D$13, MATCH(0, IF(ISBLANK('Annex 2 Designated EHV charges'!$D$11:$D$13),1, COUNTIF(A$4:$A184, 'Annex 2 Designated EHV charges'!$D$11:$D$13)), 0)),"")</f>
        <v/>
      </c>
      <c r="B185" s="96" t="str">
        <f>IF($A185="","",VLOOKUP($A185,'Annex 2 Designated EHV charges'!$D:$O,2,0))</f>
        <v/>
      </c>
      <c r="C185" s="97" t="str">
        <f>IF($A185="","",VLOOKUP($A185,'Annex 2 Designated EHV charges'!$D:$O,3,0))</f>
        <v/>
      </c>
      <c r="D185" s="96" t="str">
        <f>IF($A185="","",VLOOKUP($A185,'Annex 2 Designated EHV charges'!$D:$O,4,0))</f>
        <v/>
      </c>
      <c r="E185" s="98" t="str">
        <f>IFERROR(IF(VLOOKUP($A185,'Annex 2 Designated EHV charges'!$D:$P,10,FALSE)=0,"",VLOOKUP($A185,'Annex 2 Designated EHV charges'!$D:$P,10,FALSE)),"")</f>
        <v/>
      </c>
      <c r="F185" s="99" t="str">
        <f>IFERROR(IF(VLOOKUP($A185,'Annex 2 Designated EHV charges'!$D:$P,11,FALSE)=0,"",VLOOKUP($A185,'Annex 2 Designated EHV charges'!$D:$P,11,FALSE)),"")</f>
        <v/>
      </c>
      <c r="G185" s="100" t="str">
        <f>IFERROR(IF(VLOOKUP($A185,'Annex 2 Designated EHV charges'!$D:$P,12,FALSE)=0,"",VLOOKUP($A185,'Annex 2 Designated EHV charges'!$D:$P,12,FALSE)),"")</f>
        <v/>
      </c>
      <c r="H185" s="100" t="str">
        <f>IFERROR(IF(VLOOKUP($A185,'Annex 2 Designated EHV charges'!$D:$P,13,FALSE)=0,"",VLOOKUP($A185,'Annex 2 Designated EHV charges'!$D:$P,13,FALSE)),"")</f>
        <v/>
      </c>
    </row>
    <row r="186" spans="1:8" x14ac:dyDescent="0.25">
      <c r="A186" s="97" t="str">
        <f t="array" ref="A186">IFERROR(INDEX('Annex 2 Designated EHV charges'!$D$11:$D$13, MATCH(0, IF(ISBLANK('Annex 2 Designated EHV charges'!$D$11:$D$13),1, COUNTIF(A$4:$A185, 'Annex 2 Designated EHV charges'!$D$11:$D$13)), 0)),"")</f>
        <v/>
      </c>
      <c r="B186" s="96" t="str">
        <f>IF($A186="","",VLOOKUP($A186,'Annex 2 Designated EHV charges'!$D:$O,2,0))</f>
        <v/>
      </c>
      <c r="C186" s="97" t="str">
        <f>IF($A186="","",VLOOKUP($A186,'Annex 2 Designated EHV charges'!$D:$O,3,0))</f>
        <v/>
      </c>
      <c r="D186" s="96" t="str">
        <f>IF($A186="","",VLOOKUP($A186,'Annex 2 Designated EHV charges'!$D:$O,4,0))</f>
        <v/>
      </c>
      <c r="E186" s="98" t="str">
        <f>IFERROR(IF(VLOOKUP($A186,'Annex 2 Designated EHV charges'!$D:$P,10,FALSE)=0,"",VLOOKUP($A186,'Annex 2 Designated EHV charges'!$D:$P,10,FALSE)),"")</f>
        <v/>
      </c>
      <c r="F186" s="99" t="str">
        <f>IFERROR(IF(VLOOKUP($A186,'Annex 2 Designated EHV charges'!$D:$P,11,FALSE)=0,"",VLOOKUP($A186,'Annex 2 Designated EHV charges'!$D:$P,11,FALSE)),"")</f>
        <v/>
      </c>
      <c r="G186" s="100" t="str">
        <f>IFERROR(IF(VLOOKUP($A186,'Annex 2 Designated EHV charges'!$D:$P,12,FALSE)=0,"",VLOOKUP($A186,'Annex 2 Designated EHV charges'!$D:$P,12,FALSE)),"")</f>
        <v/>
      </c>
      <c r="H186" s="100" t="str">
        <f>IFERROR(IF(VLOOKUP($A186,'Annex 2 Designated EHV charges'!$D:$P,13,FALSE)=0,"",VLOOKUP($A186,'Annex 2 Designated EHV charges'!$D:$P,13,FALSE)),"")</f>
        <v/>
      </c>
    </row>
    <row r="187" spans="1:8" x14ac:dyDescent="0.25">
      <c r="A187" s="97" t="str">
        <f t="array" ref="A187">IFERROR(INDEX('Annex 2 Designated EHV charges'!$D$11:$D$13, MATCH(0, IF(ISBLANK('Annex 2 Designated EHV charges'!$D$11:$D$13),1, COUNTIF(A$4:$A186, 'Annex 2 Designated EHV charges'!$D$11:$D$13)), 0)),"")</f>
        <v/>
      </c>
      <c r="B187" s="96" t="str">
        <f>IF($A187="","",VLOOKUP($A187,'Annex 2 Designated EHV charges'!$D:$O,2,0))</f>
        <v/>
      </c>
      <c r="C187" s="97" t="str">
        <f>IF($A187="","",VLOOKUP($A187,'Annex 2 Designated EHV charges'!$D:$O,3,0))</f>
        <v/>
      </c>
      <c r="D187" s="96" t="str">
        <f>IF($A187="","",VLOOKUP($A187,'Annex 2 Designated EHV charges'!$D:$O,4,0))</f>
        <v/>
      </c>
      <c r="E187" s="98" t="str">
        <f>IFERROR(IF(VLOOKUP($A187,'Annex 2 Designated EHV charges'!$D:$P,10,FALSE)=0,"",VLOOKUP($A187,'Annex 2 Designated EHV charges'!$D:$P,10,FALSE)),"")</f>
        <v/>
      </c>
      <c r="F187" s="99" t="str">
        <f>IFERROR(IF(VLOOKUP($A187,'Annex 2 Designated EHV charges'!$D:$P,11,FALSE)=0,"",VLOOKUP($A187,'Annex 2 Designated EHV charges'!$D:$P,11,FALSE)),"")</f>
        <v/>
      </c>
      <c r="G187" s="100" t="str">
        <f>IFERROR(IF(VLOOKUP($A187,'Annex 2 Designated EHV charges'!$D:$P,12,FALSE)=0,"",VLOOKUP($A187,'Annex 2 Designated EHV charges'!$D:$P,12,FALSE)),"")</f>
        <v/>
      </c>
      <c r="H187" s="100" t="str">
        <f>IFERROR(IF(VLOOKUP($A187,'Annex 2 Designated EHV charges'!$D:$P,13,FALSE)=0,"",VLOOKUP($A187,'Annex 2 Designated EHV charges'!$D:$P,13,FALSE)),"")</f>
        <v/>
      </c>
    </row>
    <row r="188" spans="1:8" x14ac:dyDescent="0.25">
      <c r="A188" s="97" t="str">
        <f t="array" ref="A188">IFERROR(INDEX('Annex 2 Designated EHV charges'!$D$11:$D$13, MATCH(0, IF(ISBLANK('Annex 2 Designated EHV charges'!$D$11:$D$13),1, COUNTIF(A$4:$A187, 'Annex 2 Designated EHV charges'!$D$11:$D$13)), 0)),"")</f>
        <v/>
      </c>
      <c r="B188" s="96" t="str">
        <f>IF($A188="","",VLOOKUP($A188,'Annex 2 Designated EHV charges'!$D:$O,2,0))</f>
        <v/>
      </c>
      <c r="C188" s="97" t="str">
        <f>IF($A188="","",VLOOKUP($A188,'Annex 2 Designated EHV charges'!$D:$O,3,0))</f>
        <v/>
      </c>
      <c r="D188" s="96" t="str">
        <f>IF($A188="","",VLOOKUP($A188,'Annex 2 Designated EHV charges'!$D:$O,4,0))</f>
        <v/>
      </c>
      <c r="E188" s="98" t="str">
        <f>IFERROR(IF(VLOOKUP($A188,'Annex 2 Designated EHV charges'!$D:$P,10,FALSE)=0,"",VLOOKUP($A188,'Annex 2 Designated EHV charges'!$D:$P,10,FALSE)),"")</f>
        <v/>
      </c>
      <c r="F188" s="99" t="str">
        <f>IFERROR(IF(VLOOKUP($A188,'Annex 2 Designated EHV charges'!$D:$P,11,FALSE)=0,"",VLOOKUP($A188,'Annex 2 Designated EHV charges'!$D:$P,11,FALSE)),"")</f>
        <v/>
      </c>
      <c r="G188" s="100" t="str">
        <f>IFERROR(IF(VLOOKUP($A188,'Annex 2 Designated EHV charges'!$D:$P,12,FALSE)=0,"",VLOOKUP($A188,'Annex 2 Designated EHV charges'!$D:$P,12,FALSE)),"")</f>
        <v/>
      </c>
      <c r="H188" s="100" t="str">
        <f>IFERROR(IF(VLOOKUP($A188,'Annex 2 Designated EHV charges'!$D:$P,13,FALSE)=0,"",VLOOKUP($A188,'Annex 2 Designated EHV charges'!$D:$P,13,FALSE)),"")</f>
        <v/>
      </c>
    </row>
    <row r="189" spans="1:8" x14ac:dyDescent="0.25">
      <c r="A189" s="97" t="str">
        <f t="array" ref="A189">IFERROR(INDEX('Annex 2 Designated EHV charges'!$D$11:$D$13, MATCH(0, IF(ISBLANK('Annex 2 Designated EHV charges'!$D$11:$D$13),1, COUNTIF(A$4:$A188, 'Annex 2 Designated EHV charges'!$D$11:$D$13)), 0)),"")</f>
        <v/>
      </c>
      <c r="B189" s="96" t="str">
        <f>IF($A189="","",VLOOKUP($A189,'Annex 2 Designated EHV charges'!$D:$O,2,0))</f>
        <v/>
      </c>
      <c r="C189" s="97" t="str">
        <f>IF($A189="","",VLOOKUP($A189,'Annex 2 Designated EHV charges'!$D:$O,3,0))</f>
        <v/>
      </c>
      <c r="D189" s="96" t="str">
        <f>IF($A189="","",VLOOKUP($A189,'Annex 2 Designated EHV charges'!$D:$O,4,0))</f>
        <v/>
      </c>
      <c r="E189" s="98" t="str">
        <f>IFERROR(IF(VLOOKUP($A189,'Annex 2 Designated EHV charges'!$D:$P,10,FALSE)=0,"",VLOOKUP($A189,'Annex 2 Designated EHV charges'!$D:$P,10,FALSE)),"")</f>
        <v/>
      </c>
      <c r="F189" s="99" t="str">
        <f>IFERROR(IF(VLOOKUP($A189,'Annex 2 Designated EHV charges'!$D:$P,11,FALSE)=0,"",VLOOKUP($A189,'Annex 2 Designated EHV charges'!$D:$P,11,FALSE)),"")</f>
        <v/>
      </c>
      <c r="G189" s="100" t="str">
        <f>IFERROR(IF(VLOOKUP($A189,'Annex 2 Designated EHV charges'!$D:$P,12,FALSE)=0,"",VLOOKUP($A189,'Annex 2 Designated EHV charges'!$D:$P,12,FALSE)),"")</f>
        <v/>
      </c>
      <c r="H189" s="100" t="str">
        <f>IFERROR(IF(VLOOKUP($A189,'Annex 2 Designated EHV charges'!$D:$P,13,FALSE)=0,"",VLOOKUP($A189,'Annex 2 Designated EHV charges'!$D:$P,13,FALSE)),"")</f>
        <v/>
      </c>
    </row>
    <row r="190" spans="1:8" x14ac:dyDescent="0.25">
      <c r="A190" s="97" t="str">
        <f t="array" ref="A190">IFERROR(INDEX('Annex 2 Designated EHV charges'!$D$11:$D$13, MATCH(0, IF(ISBLANK('Annex 2 Designated EHV charges'!$D$11:$D$13),1, COUNTIF(A$4:$A189, 'Annex 2 Designated EHV charges'!$D$11:$D$13)), 0)),"")</f>
        <v/>
      </c>
      <c r="B190" s="96" t="str">
        <f>IF($A190="","",VLOOKUP($A190,'Annex 2 Designated EHV charges'!$D:$O,2,0))</f>
        <v/>
      </c>
      <c r="C190" s="97" t="str">
        <f>IF($A190="","",VLOOKUP($A190,'Annex 2 Designated EHV charges'!$D:$O,3,0))</f>
        <v/>
      </c>
      <c r="D190" s="96" t="str">
        <f>IF($A190="","",VLOOKUP($A190,'Annex 2 Designated EHV charges'!$D:$O,4,0))</f>
        <v/>
      </c>
      <c r="E190" s="98" t="str">
        <f>IFERROR(IF(VLOOKUP($A190,'Annex 2 Designated EHV charges'!$D:$P,10,FALSE)=0,"",VLOOKUP($A190,'Annex 2 Designated EHV charges'!$D:$P,10,FALSE)),"")</f>
        <v/>
      </c>
      <c r="F190" s="99" t="str">
        <f>IFERROR(IF(VLOOKUP($A190,'Annex 2 Designated EHV charges'!$D:$P,11,FALSE)=0,"",VLOOKUP($A190,'Annex 2 Designated EHV charges'!$D:$P,11,FALSE)),"")</f>
        <v/>
      </c>
      <c r="G190" s="100" t="str">
        <f>IFERROR(IF(VLOOKUP($A190,'Annex 2 Designated EHV charges'!$D:$P,12,FALSE)=0,"",VLOOKUP($A190,'Annex 2 Designated EHV charges'!$D:$P,12,FALSE)),"")</f>
        <v/>
      </c>
      <c r="H190" s="100" t="str">
        <f>IFERROR(IF(VLOOKUP($A190,'Annex 2 Designated EHV charges'!$D:$P,13,FALSE)=0,"",VLOOKUP($A190,'Annex 2 Designated EHV charges'!$D:$P,13,FALSE)),"")</f>
        <v/>
      </c>
    </row>
    <row r="191" spans="1:8" x14ac:dyDescent="0.25">
      <c r="A191" s="97" t="str">
        <f t="array" ref="A191">IFERROR(INDEX('Annex 2 Designated EHV charges'!$D$11:$D$13, MATCH(0, IF(ISBLANK('Annex 2 Designated EHV charges'!$D$11:$D$13),1, COUNTIF(A$4:$A190, 'Annex 2 Designated EHV charges'!$D$11:$D$13)), 0)),"")</f>
        <v/>
      </c>
      <c r="B191" s="96" t="str">
        <f>IF($A191="","",VLOOKUP($A191,'Annex 2 Designated EHV charges'!$D:$O,2,0))</f>
        <v/>
      </c>
      <c r="C191" s="97" t="str">
        <f>IF($A191="","",VLOOKUP($A191,'Annex 2 Designated EHV charges'!$D:$O,3,0))</f>
        <v/>
      </c>
      <c r="D191" s="96" t="str">
        <f>IF($A191="","",VLOOKUP($A191,'Annex 2 Designated EHV charges'!$D:$O,4,0))</f>
        <v/>
      </c>
      <c r="E191" s="98" t="str">
        <f>IFERROR(IF(VLOOKUP($A191,'Annex 2 Designated EHV charges'!$D:$P,10,FALSE)=0,"",VLOOKUP($A191,'Annex 2 Designated EHV charges'!$D:$P,10,FALSE)),"")</f>
        <v/>
      </c>
      <c r="F191" s="99" t="str">
        <f>IFERROR(IF(VLOOKUP($A191,'Annex 2 Designated EHV charges'!$D:$P,11,FALSE)=0,"",VLOOKUP($A191,'Annex 2 Designated EHV charges'!$D:$P,11,FALSE)),"")</f>
        <v/>
      </c>
      <c r="G191" s="100" t="str">
        <f>IFERROR(IF(VLOOKUP($A191,'Annex 2 Designated EHV charges'!$D:$P,12,FALSE)=0,"",VLOOKUP($A191,'Annex 2 Designated EHV charges'!$D:$P,12,FALSE)),"")</f>
        <v/>
      </c>
      <c r="H191" s="100" t="str">
        <f>IFERROR(IF(VLOOKUP($A191,'Annex 2 Designated EHV charges'!$D:$P,13,FALSE)=0,"",VLOOKUP($A191,'Annex 2 Designated EHV charges'!$D:$P,13,FALSE)),"")</f>
        <v/>
      </c>
    </row>
    <row r="192" spans="1:8" x14ac:dyDescent="0.25">
      <c r="A192" s="97" t="str">
        <f t="array" ref="A192">IFERROR(INDEX('Annex 2 Designated EHV charges'!$D$11:$D$13, MATCH(0, IF(ISBLANK('Annex 2 Designated EHV charges'!$D$11:$D$13),1, COUNTIF(A$4:$A191, 'Annex 2 Designated EHV charges'!$D$11:$D$13)), 0)),"")</f>
        <v/>
      </c>
      <c r="B192" s="96" t="str">
        <f>IF($A192="","",VLOOKUP($A192,'Annex 2 Designated EHV charges'!$D:$O,2,0))</f>
        <v/>
      </c>
      <c r="C192" s="97" t="str">
        <f>IF($A192="","",VLOOKUP($A192,'Annex 2 Designated EHV charges'!$D:$O,3,0))</f>
        <v/>
      </c>
      <c r="D192" s="96" t="str">
        <f>IF($A192="","",VLOOKUP($A192,'Annex 2 Designated EHV charges'!$D:$O,4,0))</f>
        <v/>
      </c>
      <c r="E192" s="98" t="str">
        <f>IFERROR(IF(VLOOKUP($A192,'Annex 2 Designated EHV charges'!$D:$P,10,FALSE)=0,"",VLOOKUP($A192,'Annex 2 Designated EHV charges'!$D:$P,10,FALSE)),"")</f>
        <v/>
      </c>
      <c r="F192" s="99" t="str">
        <f>IFERROR(IF(VLOOKUP($A192,'Annex 2 Designated EHV charges'!$D:$P,11,FALSE)=0,"",VLOOKUP($A192,'Annex 2 Designated EHV charges'!$D:$P,11,FALSE)),"")</f>
        <v/>
      </c>
      <c r="G192" s="100" t="str">
        <f>IFERROR(IF(VLOOKUP($A192,'Annex 2 Designated EHV charges'!$D:$P,12,FALSE)=0,"",VLOOKUP($A192,'Annex 2 Designated EHV charges'!$D:$P,12,FALSE)),"")</f>
        <v/>
      </c>
      <c r="H192" s="100" t="str">
        <f>IFERROR(IF(VLOOKUP($A192,'Annex 2 Designated EHV charges'!$D:$P,13,FALSE)=0,"",VLOOKUP($A192,'Annex 2 Designated EHV charges'!$D:$P,13,FALSE)),"")</f>
        <v/>
      </c>
    </row>
    <row r="193" spans="1:8" x14ac:dyDescent="0.25">
      <c r="A193" s="97" t="str">
        <f t="array" ref="A193">IFERROR(INDEX('Annex 2 Designated EHV charges'!$D$11:$D$13, MATCH(0, IF(ISBLANK('Annex 2 Designated EHV charges'!$D$11:$D$13),1, COUNTIF(A$4:$A192, 'Annex 2 Designated EHV charges'!$D$11:$D$13)), 0)),"")</f>
        <v/>
      </c>
      <c r="B193" s="96" t="str">
        <f>IF($A193="","",VLOOKUP($A193,'Annex 2 Designated EHV charges'!$D:$O,2,0))</f>
        <v/>
      </c>
      <c r="C193" s="97" t="str">
        <f>IF($A193="","",VLOOKUP($A193,'Annex 2 Designated EHV charges'!$D:$O,3,0))</f>
        <v/>
      </c>
      <c r="D193" s="96" t="str">
        <f>IF($A193="","",VLOOKUP($A193,'Annex 2 Designated EHV charges'!$D:$O,4,0))</f>
        <v/>
      </c>
      <c r="E193" s="98" t="str">
        <f>IFERROR(IF(VLOOKUP($A193,'Annex 2 Designated EHV charges'!$D:$P,10,FALSE)=0,"",VLOOKUP($A193,'Annex 2 Designated EHV charges'!$D:$P,10,FALSE)),"")</f>
        <v/>
      </c>
      <c r="F193" s="99" t="str">
        <f>IFERROR(IF(VLOOKUP($A193,'Annex 2 Designated EHV charges'!$D:$P,11,FALSE)=0,"",VLOOKUP($A193,'Annex 2 Designated EHV charges'!$D:$P,11,FALSE)),"")</f>
        <v/>
      </c>
      <c r="G193" s="100" t="str">
        <f>IFERROR(IF(VLOOKUP($A193,'Annex 2 Designated EHV charges'!$D:$P,12,FALSE)=0,"",VLOOKUP($A193,'Annex 2 Designated EHV charges'!$D:$P,12,FALSE)),"")</f>
        <v/>
      </c>
      <c r="H193" s="100" t="str">
        <f>IFERROR(IF(VLOOKUP($A193,'Annex 2 Designated EHV charges'!$D:$P,13,FALSE)=0,"",VLOOKUP($A193,'Annex 2 Designated EHV charges'!$D:$P,13,FALSE)),"")</f>
        <v/>
      </c>
    </row>
    <row r="194" spans="1:8" x14ac:dyDescent="0.25">
      <c r="A194" s="97" t="str">
        <f t="array" ref="A194">IFERROR(INDEX('Annex 2 Designated EHV charges'!$D$11:$D$13, MATCH(0, IF(ISBLANK('Annex 2 Designated EHV charges'!$D$11:$D$13),1, COUNTIF(A$4:$A193, 'Annex 2 Designated EHV charges'!$D$11:$D$13)), 0)),"")</f>
        <v/>
      </c>
      <c r="B194" s="96" t="str">
        <f>IF($A194="","",VLOOKUP($A194,'Annex 2 Designated EHV charges'!$D:$O,2,0))</f>
        <v/>
      </c>
      <c r="C194" s="97" t="str">
        <f>IF($A194="","",VLOOKUP($A194,'Annex 2 Designated EHV charges'!$D:$O,3,0))</f>
        <v/>
      </c>
      <c r="D194" s="96" t="str">
        <f>IF($A194="","",VLOOKUP($A194,'Annex 2 Designated EHV charges'!$D:$O,4,0))</f>
        <v/>
      </c>
      <c r="E194" s="98" t="str">
        <f>IFERROR(IF(VLOOKUP($A194,'Annex 2 Designated EHV charges'!$D:$P,10,FALSE)=0,"",VLOOKUP($A194,'Annex 2 Designated EHV charges'!$D:$P,10,FALSE)),"")</f>
        <v/>
      </c>
      <c r="F194" s="99" t="str">
        <f>IFERROR(IF(VLOOKUP($A194,'Annex 2 Designated EHV charges'!$D:$P,11,FALSE)=0,"",VLOOKUP($A194,'Annex 2 Designated EHV charges'!$D:$P,11,FALSE)),"")</f>
        <v/>
      </c>
      <c r="G194" s="100" t="str">
        <f>IFERROR(IF(VLOOKUP($A194,'Annex 2 Designated EHV charges'!$D:$P,12,FALSE)=0,"",VLOOKUP($A194,'Annex 2 Designated EHV charges'!$D:$P,12,FALSE)),"")</f>
        <v/>
      </c>
      <c r="H194" s="100" t="str">
        <f>IFERROR(IF(VLOOKUP($A194,'Annex 2 Designated EHV charges'!$D:$P,13,FALSE)=0,"",VLOOKUP($A194,'Annex 2 Designated EHV charges'!$D:$P,13,FALSE)),"")</f>
        <v/>
      </c>
    </row>
    <row r="195" spans="1:8" x14ac:dyDescent="0.25">
      <c r="A195" s="97" t="str">
        <f t="array" ref="A195">IFERROR(INDEX('Annex 2 Designated EHV charges'!$D$11:$D$13, MATCH(0, IF(ISBLANK('Annex 2 Designated EHV charges'!$D$11:$D$13),1, COUNTIF(A$4:$A194, 'Annex 2 Designated EHV charges'!$D$11:$D$13)), 0)),"")</f>
        <v/>
      </c>
      <c r="B195" s="96" t="str">
        <f>IF($A195="","",VLOOKUP($A195,'Annex 2 Designated EHV charges'!$D:$O,2,0))</f>
        <v/>
      </c>
      <c r="C195" s="97" t="str">
        <f>IF($A195="","",VLOOKUP($A195,'Annex 2 Designated EHV charges'!$D:$O,3,0))</f>
        <v/>
      </c>
      <c r="D195" s="96" t="str">
        <f>IF($A195="","",VLOOKUP($A195,'Annex 2 Designated EHV charges'!$D:$O,4,0))</f>
        <v/>
      </c>
      <c r="E195" s="98" t="str">
        <f>IFERROR(IF(VLOOKUP($A195,'Annex 2 Designated EHV charges'!$D:$P,10,FALSE)=0,"",VLOOKUP($A195,'Annex 2 Designated EHV charges'!$D:$P,10,FALSE)),"")</f>
        <v/>
      </c>
      <c r="F195" s="99" t="str">
        <f>IFERROR(IF(VLOOKUP($A195,'Annex 2 Designated EHV charges'!$D:$P,11,FALSE)=0,"",VLOOKUP($A195,'Annex 2 Designated EHV charges'!$D:$P,11,FALSE)),"")</f>
        <v/>
      </c>
      <c r="G195" s="100" t="str">
        <f>IFERROR(IF(VLOOKUP($A195,'Annex 2 Designated EHV charges'!$D:$P,12,FALSE)=0,"",VLOOKUP($A195,'Annex 2 Designated EHV charges'!$D:$P,12,FALSE)),"")</f>
        <v/>
      </c>
      <c r="H195" s="100" t="str">
        <f>IFERROR(IF(VLOOKUP($A195,'Annex 2 Designated EHV charges'!$D:$P,13,FALSE)=0,"",VLOOKUP($A195,'Annex 2 Designated EHV charges'!$D:$P,13,FALSE)),"")</f>
        <v/>
      </c>
    </row>
    <row r="196" spans="1:8" x14ac:dyDescent="0.25">
      <c r="A196" s="97" t="str">
        <f t="array" ref="A196">IFERROR(INDEX('Annex 2 Designated EHV charges'!$D$11:$D$13, MATCH(0, IF(ISBLANK('Annex 2 Designated EHV charges'!$D$11:$D$13),1, COUNTIF(A$4:$A195, 'Annex 2 Designated EHV charges'!$D$11:$D$13)), 0)),"")</f>
        <v/>
      </c>
      <c r="B196" s="96" t="str">
        <f>IF($A196="","",VLOOKUP($A196,'Annex 2 Designated EHV charges'!$D:$O,2,0))</f>
        <v/>
      </c>
      <c r="C196" s="97" t="str">
        <f>IF($A196="","",VLOOKUP($A196,'Annex 2 Designated EHV charges'!$D:$O,3,0))</f>
        <v/>
      </c>
      <c r="D196" s="96" t="str">
        <f>IF($A196="","",VLOOKUP($A196,'Annex 2 Designated EHV charges'!$D:$O,4,0))</f>
        <v/>
      </c>
      <c r="E196" s="98" t="str">
        <f>IFERROR(IF(VLOOKUP($A196,'Annex 2 Designated EHV charges'!$D:$P,10,FALSE)=0,"",VLOOKUP($A196,'Annex 2 Designated EHV charges'!$D:$P,10,FALSE)),"")</f>
        <v/>
      </c>
      <c r="F196" s="99" t="str">
        <f>IFERROR(IF(VLOOKUP($A196,'Annex 2 Designated EHV charges'!$D:$P,11,FALSE)=0,"",VLOOKUP($A196,'Annex 2 Designated EHV charges'!$D:$P,11,FALSE)),"")</f>
        <v/>
      </c>
      <c r="G196" s="100" t="str">
        <f>IFERROR(IF(VLOOKUP($A196,'Annex 2 Designated EHV charges'!$D:$P,12,FALSE)=0,"",VLOOKUP($A196,'Annex 2 Designated EHV charges'!$D:$P,12,FALSE)),"")</f>
        <v/>
      </c>
      <c r="H196" s="100" t="str">
        <f>IFERROR(IF(VLOOKUP($A196,'Annex 2 Designated EHV charges'!$D:$P,13,FALSE)=0,"",VLOOKUP($A196,'Annex 2 Designated EHV charges'!$D:$P,13,FALSE)),"")</f>
        <v/>
      </c>
    </row>
    <row r="197" spans="1:8" x14ac:dyDescent="0.25">
      <c r="A197" s="97" t="str">
        <f t="array" ref="A197">IFERROR(INDEX('Annex 2 Designated EHV charges'!$D$11:$D$13, MATCH(0, IF(ISBLANK('Annex 2 Designated EHV charges'!$D$11:$D$13),1, COUNTIF(A$4:$A196, 'Annex 2 Designated EHV charges'!$D$11:$D$13)), 0)),"")</f>
        <v/>
      </c>
      <c r="B197" s="96" t="str">
        <f>IF($A197="","",VLOOKUP($A197,'Annex 2 Designated EHV charges'!$D:$O,2,0))</f>
        <v/>
      </c>
      <c r="C197" s="97" t="str">
        <f>IF($A197="","",VLOOKUP($A197,'Annex 2 Designated EHV charges'!$D:$O,3,0))</f>
        <v/>
      </c>
      <c r="D197" s="96" t="str">
        <f>IF($A197="","",VLOOKUP($A197,'Annex 2 Designated EHV charges'!$D:$O,4,0))</f>
        <v/>
      </c>
      <c r="E197" s="98" t="str">
        <f>IFERROR(IF(VLOOKUP($A197,'Annex 2 Designated EHV charges'!$D:$P,10,FALSE)=0,"",VLOOKUP($A197,'Annex 2 Designated EHV charges'!$D:$P,10,FALSE)),"")</f>
        <v/>
      </c>
      <c r="F197" s="99" t="str">
        <f>IFERROR(IF(VLOOKUP($A197,'Annex 2 Designated EHV charges'!$D:$P,11,FALSE)=0,"",VLOOKUP($A197,'Annex 2 Designated EHV charges'!$D:$P,11,FALSE)),"")</f>
        <v/>
      </c>
      <c r="G197" s="100" t="str">
        <f>IFERROR(IF(VLOOKUP($A197,'Annex 2 Designated EHV charges'!$D:$P,12,FALSE)=0,"",VLOOKUP($A197,'Annex 2 Designated EHV charges'!$D:$P,12,FALSE)),"")</f>
        <v/>
      </c>
      <c r="H197" s="100" t="str">
        <f>IFERROR(IF(VLOOKUP($A197,'Annex 2 Designated EHV charges'!$D:$P,13,FALSE)=0,"",VLOOKUP($A197,'Annex 2 Designated EHV charges'!$D:$P,13,FALSE)),"")</f>
        <v/>
      </c>
    </row>
    <row r="198" spans="1:8" x14ac:dyDescent="0.25">
      <c r="A198" s="97" t="str">
        <f t="array" ref="A198">IFERROR(INDEX('Annex 2 Designated EHV charges'!$D$11:$D$13, MATCH(0, IF(ISBLANK('Annex 2 Designated EHV charges'!$D$11:$D$13),1, COUNTIF(A$4:$A197, 'Annex 2 Designated EHV charges'!$D$11:$D$13)), 0)),"")</f>
        <v/>
      </c>
      <c r="B198" s="96" t="str">
        <f>IF($A198="","",VLOOKUP($A198,'Annex 2 Designated EHV charges'!$D:$O,2,0))</f>
        <v/>
      </c>
      <c r="C198" s="97" t="str">
        <f>IF($A198="","",VLOOKUP($A198,'Annex 2 Designated EHV charges'!$D:$O,3,0))</f>
        <v/>
      </c>
      <c r="D198" s="96" t="str">
        <f>IF($A198="","",VLOOKUP($A198,'Annex 2 Designated EHV charges'!$D:$O,4,0))</f>
        <v/>
      </c>
      <c r="E198" s="98" t="str">
        <f>IFERROR(IF(VLOOKUP($A198,'Annex 2 Designated EHV charges'!$D:$P,10,FALSE)=0,"",VLOOKUP($A198,'Annex 2 Designated EHV charges'!$D:$P,10,FALSE)),"")</f>
        <v/>
      </c>
      <c r="F198" s="99" t="str">
        <f>IFERROR(IF(VLOOKUP($A198,'Annex 2 Designated EHV charges'!$D:$P,11,FALSE)=0,"",VLOOKUP($A198,'Annex 2 Designated EHV charges'!$D:$P,11,FALSE)),"")</f>
        <v/>
      </c>
      <c r="G198" s="100" t="str">
        <f>IFERROR(IF(VLOOKUP($A198,'Annex 2 Designated EHV charges'!$D:$P,12,FALSE)=0,"",VLOOKUP($A198,'Annex 2 Designated EHV charges'!$D:$P,12,FALSE)),"")</f>
        <v/>
      </c>
      <c r="H198" s="100" t="str">
        <f>IFERROR(IF(VLOOKUP($A198,'Annex 2 Designated EHV charges'!$D:$P,13,FALSE)=0,"",VLOOKUP($A198,'Annex 2 Designated EHV charges'!$D:$P,13,FALSE)),"")</f>
        <v/>
      </c>
    </row>
    <row r="199" spans="1:8" x14ac:dyDescent="0.25">
      <c r="A199" s="97" t="str">
        <f t="array" ref="A199">IFERROR(INDEX('Annex 2 Designated EHV charges'!$D$11:$D$13, MATCH(0, IF(ISBLANK('Annex 2 Designated EHV charges'!$D$11:$D$13),1, COUNTIF(A$4:$A198, 'Annex 2 Designated EHV charges'!$D$11:$D$13)), 0)),"")</f>
        <v/>
      </c>
      <c r="B199" s="96" t="str">
        <f>IF($A199="","",VLOOKUP($A199,'Annex 2 Designated EHV charges'!$D:$O,2,0))</f>
        <v/>
      </c>
      <c r="C199" s="97" t="str">
        <f>IF($A199="","",VLOOKUP($A199,'Annex 2 Designated EHV charges'!$D:$O,3,0))</f>
        <v/>
      </c>
      <c r="D199" s="96" t="str">
        <f>IF($A199="","",VLOOKUP($A199,'Annex 2 Designated EHV charges'!$D:$O,4,0))</f>
        <v/>
      </c>
      <c r="E199" s="98" t="str">
        <f>IFERROR(IF(VLOOKUP($A199,'Annex 2 Designated EHV charges'!$D:$P,10,FALSE)=0,"",VLOOKUP($A199,'Annex 2 Designated EHV charges'!$D:$P,10,FALSE)),"")</f>
        <v/>
      </c>
      <c r="F199" s="99" t="str">
        <f>IFERROR(IF(VLOOKUP($A199,'Annex 2 Designated EHV charges'!$D:$P,11,FALSE)=0,"",VLOOKUP($A199,'Annex 2 Designated EHV charges'!$D:$P,11,FALSE)),"")</f>
        <v/>
      </c>
      <c r="G199" s="100" t="str">
        <f>IFERROR(IF(VLOOKUP($A199,'Annex 2 Designated EHV charges'!$D:$P,12,FALSE)=0,"",VLOOKUP($A199,'Annex 2 Designated EHV charges'!$D:$P,12,FALSE)),"")</f>
        <v/>
      </c>
      <c r="H199" s="100" t="str">
        <f>IFERROR(IF(VLOOKUP($A199,'Annex 2 Designated EHV charges'!$D:$P,13,FALSE)=0,"",VLOOKUP($A199,'Annex 2 Designated EHV charges'!$D:$P,13,FALSE)),"")</f>
        <v/>
      </c>
    </row>
    <row r="200" spans="1:8" x14ac:dyDescent="0.25">
      <c r="A200" s="97" t="str">
        <f t="array" ref="A200">IFERROR(INDEX('Annex 2 Designated EHV charges'!$D$11:$D$13, MATCH(0, IF(ISBLANK('Annex 2 Designated EHV charges'!$D$11:$D$13),1, COUNTIF(A$4:$A199, 'Annex 2 Designated EHV charges'!$D$11:$D$13)), 0)),"")</f>
        <v/>
      </c>
      <c r="B200" s="96" t="str">
        <f>IF($A200="","",VLOOKUP($A200,'Annex 2 Designated EHV charges'!$D:$O,2,0))</f>
        <v/>
      </c>
      <c r="C200" s="97" t="str">
        <f>IF($A200="","",VLOOKUP($A200,'Annex 2 Designated EHV charges'!$D:$O,3,0))</f>
        <v/>
      </c>
      <c r="D200" s="96" t="str">
        <f>IF($A200="","",VLOOKUP($A200,'Annex 2 Designated EHV charges'!$D:$O,4,0))</f>
        <v/>
      </c>
      <c r="E200" s="98" t="str">
        <f>IFERROR(IF(VLOOKUP($A200,'Annex 2 Designated EHV charges'!$D:$P,10,FALSE)=0,"",VLOOKUP($A200,'Annex 2 Designated EHV charges'!$D:$P,10,FALSE)),"")</f>
        <v/>
      </c>
      <c r="F200" s="99" t="str">
        <f>IFERROR(IF(VLOOKUP($A200,'Annex 2 Designated EHV charges'!$D:$P,11,FALSE)=0,"",VLOOKUP($A200,'Annex 2 Designated EHV charges'!$D:$P,11,FALSE)),"")</f>
        <v/>
      </c>
      <c r="G200" s="100" t="str">
        <f>IFERROR(IF(VLOOKUP($A200,'Annex 2 Designated EHV charges'!$D:$P,12,FALSE)=0,"",VLOOKUP($A200,'Annex 2 Designated EHV charges'!$D:$P,12,FALSE)),"")</f>
        <v/>
      </c>
      <c r="H200" s="100" t="str">
        <f>IFERROR(IF(VLOOKUP($A200,'Annex 2 Designated EHV charges'!$D:$P,13,FALSE)=0,"",VLOOKUP($A200,'Annex 2 Designated EHV charges'!$D:$P,13,FALSE)),"")</f>
        <v/>
      </c>
    </row>
    <row r="201" spans="1:8" x14ac:dyDescent="0.25">
      <c r="A201" s="97" t="str">
        <f t="array" ref="A201">IFERROR(INDEX('Annex 2 Designated EHV charges'!$D$11:$D$13, MATCH(0, IF(ISBLANK('Annex 2 Designated EHV charges'!$D$11:$D$13),1, COUNTIF(A$4:$A200, 'Annex 2 Designated EHV charges'!$D$11:$D$13)), 0)),"")</f>
        <v/>
      </c>
      <c r="B201" s="96" t="str">
        <f>IF($A201="","",VLOOKUP($A201,'Annex 2 Designated EHV charges'!$D:$O,2,0))</f>
        <v/>
      </c>
      <c r="C201" s="97" t="str">
        <f>IF($A201="","",VLOOKUP($A201,'Annex 2 Designated EHV charges'!$D:$O,3,0))</f>
        <v/>
      </c>
      <c r="D201" s="96" t="str">
        <f>IF($A201="","",VLOOKUP($A201,'Annex 2 Designated EHV charges'!$D:$O,4,0))</f>
        <v/>
      </c>
      <c r="E201" s="98" t="str">
        <f>IFERROR(IF(VLOOKUP($A201,'Annex 2 Designated EHV charges'!$D:$P,10,FALSE)=0,"",VLOOKUP($A201,'Annex 2 Designated EHV charges'!$D:$P,10,FALSE)),"")</f>
        <v/>
      </c>
      <c r="F201" s="99" t="str">
        <f>IFERROR(IF(VLOOKUP($A201,'Annex 2 Designated EHV charges'!$D:$P,11,FALSE)=0,"",VLOOKUP($A201,'Annex 2 Designated EHV charges'!$D:$P,11,FALSE)),"")</f>
        <v/>
      </c>
      <c r="G201" s="100" t="str">
        <f>IFERROR(IF(VLOOKUP($A201,'Annex 2 Designated EHV charges'!$D:$P,12,FALSE)=0,"",VLOOKUP($A201,'Annex 2 Designated EHV charges'!$D:$P,12,FALSE)),"")</f>
        <v/>
      </c>
      <c r="H201" s="100" t="str">
        <f>IFERROR(IF(VLOOKUP($A201,'Annex 2 Designated EHV charges'!$D:$P,13,FALSE)=0,"",VLOOKUP($A201,'Annex 2 Designated EHV charges'!$D:$P,13,FALSE)),"")</f>
        <v/>
      </c>
    </row>
    <row r="202" spans="1:8" x14ac:dyDescent="0.25">
      <c r="A202" s="97" t="str">
        <f t="array" ref="A202">IFERROR(INDEX('Annex 2 Designated EHV charges'!$D$11:$D$13, MATCH(0, IF(ISBLANK('Annex 2 Designated EHV charges'!$D$11:$D$13),1, COUNTIF(A$4:$A201, 'Annex 2 Designated EHV charges'!$D$11:$D$13)), 0)),"")</f>
        <v/>
      </c>
      <c r="B202" s="96" t="str">
        <f>IF($A202="","",VLOOKUP($A202,'Annex 2 Designated EHV charges'!$D:$O,2,0))</f>
        <v/>
      </c>
      <c r="C202" s="97" t="str">
        <f>IF($A202="","",VLOOKUP($A202,'Annex 2 Designated EHV charges'!$D:$O,3,0))</f>
        <v/>
      </c>
      <c r="D202" s="96" t="str">
        <f>IF($A202="","",VLOOKUP($A202,'Annex 2 Designated EHV charges'!$D:$O,4,0))</f>
        <v/>
      </c>
      <c r="E202" s="98" t="str">
        <f>IFERROR(IF(VLOOKUP($A202,'Annex 2 Designated EHV charges'!$D:$P,10,FALSE)=0,"",VLOOKUP($A202,'Annex 2 Designated EHV charges'!$D:$P,10,FALSE)),"")</f>
        <v/>
      </c>
      <c r="F202" s="99" t="str">
        <f>IFERROR(IF(VLOOKUP($A202,'Annex 2 Designated EHV charges'!$D:$P,11,FALSE)=0,"",VLOOKUP($A202,'Annex 2 Designated EHV charges'!$D:$P,11,FALSE)),"")</f>
        <v/>
      </c>
      <c r="G202" s="100" t="str">
        <f>IFERROR(IF(VLOOKUP($A202,'Annex 2 Designated EHV charges'!$D:$P,12,FALSE)=0,"",VLOOKUP($A202,'Annex 2 Designated EHV charges'!$D:$P,12,FALSE)),"")</f>
        <v/>
      </c>
      <c r="H202" s="100" t="str">
        <f>IFERROR(IF(VLOOKUP($A202,'Annex 2 Designated EHV charges'!$D:$P,13,FALSE)=0,"",VLOOKUP($A202,'Annex 2 Designated EHV charges'!$D:$P,13,FALSE)),"")</f>
        <v/>
      </c>
    </row>
    <row r="203" spans="1:8" x14ac:dyDescent="0.25">
      <c r="A203" s="97" t="str">
        <f t="array" ref="A203">IFERROR(INDEX('Annex 2 Designated EHV charges'!$D$11:$D$13, MATCH(0, IF(ISBLANK('Annex 2 Designated EHV charges'!$D$11:$D$13),1, COUNTIF(A$4:$A202, 'Annex 2 Designated EHV charges'!$D$11:$D$13)), 0)),"")</f>
        <v/>
      </c>
      <c r="B203" s="96" t="str">
        <f>IF($A203="","",VLOOKUP($A203,'Annex 2 Designated EHV charges'!$D:$O,2,0))</f>
        <v/>
      </c>
      <c r="C203" s="97" t="str">
        <f>IF($A203="","",VLOOKUP($A203,'Annex 2 Designated EHV charges'!$D:$O,3,0))</f>
        <v/>
      </c>
      <c r="D203" s="96" t="str">
        <f>IF($A203="","",VLOOKUP($A203,'Annex 2 Designated EHV charges'!$D:$O,4,0))</f>
        <v/>
      </c>
      <c r="E203" s="98" t="str">
        <f>IFERROR(IF(VLOOKUP($A203,'Annex 2 Designated EHV charges'!$D:$P,10,FALSE)=0,"",VLOOKUP($A203,'Annex 2 Designated EHV charges'!$D:$P,10,FALSE)),"")</f>
        <v/>
      </c>
      <c r="F203" s="99" t="str">
        <f>IFERROR(IF(VLOOKUP($A203,'Annex 2 Designated EHV charges'!$D:$P,11,FALSE)=0,"",VLOOKUP($A203,'Annex 2 Designated EHV charges'!$D:$P,11,FALSE)),"")</f>
        <v/>
      </c>
      <c r="G203" s="100" t="str">
        <f>IFERROR(IF(VLOOKUP($A203,'Annex 2 Designated EHV charges'!$D:$P,12,FALSE)=0,"",VLOOKUP($A203,'Annex 2 Designated EHV charges'!$D:$P,12,FALSE)),"")</f>
        <v/>
      </c>
      <c r="H203" s="100" t="str">
        <f>IFERROR(IF(VLOOKUP($A203,'Annex 2 Designated EHV charges'!$D:$P,13,FALSE)=0,"",VLOOKUP($A203,'Annex 2 Designated EHV charges'!$D:$P,13,FALSE)),"")</f>
        <v/>
      </c>
    </row>
    <row r="204" spans="1:8" x14ac:dyDescent="0.25">
      <c r="A204" s="97" t="str">
        <f t="array" ref="A204">IFERROR(INDEX('Annex 2 Designated EHV charges'!$D$11:$D$13, MATCH(0, IF(ISBLANK('Annex 2 Designated EHV charges'!$D$11:$D$13),1, COUNTIF(A$4:$A203, 'Annex 2 Designated EHV charges'!$D$11:$D$13)), 0)),"")</f>
        <v/>
      </c>
      <c r="B204" s="96" t="str">
        <f>IF($A204="","",VLOOKUP($A204,'Annex 2 Designated EHV charges'!$D:$O,2,0))</f>
        <v/>
      </c>
      <c r="C204" s="97" t="str">
        <f>IF($A204="","",VLOOKUP($A204,'Annex 2 Designated EHV charges'!$D:$O,3,0))</f>
        <v/>
      </c>
      <c r="D204" s="96" t="str">
        <f>IF($A204="","",VLOOKUP($A204,'Annex 2 Designated EHV charges'!$D:$O,4,0))</f>
        <v/>
      </c>
      <c r="E204" s="98" t="str">
        <f>IFERROR(IF(VLOOKUP($A204,'Annex 2 Designated EHV charges'!$D:$P,10,FALSE)=0,"",VLOOKUP($A204,'Annex 2 Designated EHV charges'!$D:$P,10,FALSE)),"")</f>
        <v/>
      </c>
      <c r="F204" s="99" t="str">
        <f>IFERROR(IF(VLOOKUP($A204,'Annex 2 Designated EHV charges'!$D:$P,11,FALSE)=0,"",VLOOKUP($A204,'Annex 2 Designated EHV charges'!$D:$P,11,FALSE)),"")</f>
        <v/>
      </c>
      <c r="G204" s="100" t="str">
        <f>IFERROR(IF(VLOOKUP($A204,'Annex 2 Designated EHV charges'!$D:$P,12,FALSE)=0,"",VLOOKUP($A204,'Annex 2 Designated EHV charges'!$D:$P,12,FALSE)),"")</f>
        <v/>
      </c>
      <c r="H204" s="100" t="str">
        <f>IFERROR(IF(VLOOKUP($A204,'Annex 2 Designated EHV charges'!$D:$P,13,FALSE)=0,"",VLOOKUP($A204,'Annex 2 Designated EHV charges'!$D:$P,13,FALSE)),"")</f>
        <v/>
      </c>
    </row>
    <row r="205" spans="1:8" x14ac:dyDescent="0.25">
      <c r="A205" s="97" t="str">
        <f t="array" ref="A205">IFERROR(INDEX('Annex 2 Designated EHV charges'!$D$11:$D$13, MATCH(0, IF(ISBLANK('Annex 2 Designated EHV charges'!$D$11:$D$13),1, COUNTIF(A$4:$A204, 'Annex 2 Designated EHV charges'!$D$11:$D$13)), 0)),"")</f>
        <v/>
      </c>
      <c r="B205" s="96" t="str">
        <f>IF($A205="","",VLOOKUP($A205,'Annex 2 Designated EHV charges'!$D:$O,2,0))</f>
        <v/>
      </c>
      <c r="C205" s="97" t="str">
        <f>IF($A205="","",VLOOKUP($A205,'Annex 2 Designated EHV charges'!$D:$O,3,0))</f>
        <v/>
      </c>
      <c r="D205" s="96" t="str">
        <f>IF($A205="","",VLOOKUP($A205,'Annex 2 Designated EHV charges'!$D:$O,4,0))</f>
        <v/>
      </c>
      <c r="E205" s="98" t="str">
        <f>IFERROR(IF(VLOOKUP($A205,'Annex 2 Designated EHV charges'!$D:$P,10,FALSE)=0,"",VLOOKUP($A205,'Annex 2 Designated EHV charges'!$D:$P,10,FALSE)),"")</f>
        <v/>
      </c>
      <c r="F205" s="99" t="str">
        <f>IFERROR(IF(VLOOKUP($A205,'Annex 2 Designated EHV charges'!$D:$P,11,FALSE)=0,"",VLOOKUP($A205,'Annex 2 Designated EHV charges'!$D:$P,11,FALSE)),"")</f>
        <v/>
      </c>
      <c r="G205" s="100" t="str">
        <f>IFERROR(IF(VLOOKUP($A205,'Annex 2 Designated EHV charges'!$D:$P,12,FALSE)=0,"",VLOOKUP($A205,'Annex 2 Designated EHV charges'!$D:$P,12,FALSE)),"")</f>
        <v/>
      </c>
      <c r="H205" s="100" t="str">
        <f>IFERROR(IF(VLOOKUP($A205,'Annex 2 Designated EHV charges'!$D:$P,13,FALSE)=0,"",VLOOKUP($A205,'Annex 2 Designated EHV charges'!$D:$P,13,FALSE)),"")</f>
        <v/>
      </c>
    </row>
    <row r="206" spans="1:8" x14ac:dyDescent="0.25">
      <c r="A206" s="97" t="str">
        <f t="array" ref="A206">IFERROR(INDEX('Annex 2 Designated EHV charges'!$D$11:$D$13, MATCH(0, IF(ISBLANK('Annex 2 Designated EHV charges'!$D$11:$D$13),1, COUNTIF(A$4:$A205, 'Annex 2 Designated EHV charges'!$D$11:$D$13)), 0)),"")</f>
        <v/>
      </c>
      <c r="B206" s="96" t="str">
        <f>IF($A206="","",VLOOKUP($A206,'Annex 2 Designated EHV charges'!$D:$O,2,0))</f>
        <v/>
      </c>
      <c r="C206" s="97" t="str">
        <f>IF($A206="","",VLOOKUP($A206,'Annex 2 Designated EHV charges'!$D:$O,3,0))</f>
        <v/>
      </c>
      <c r="D206" s="96" t="str">
        <f>IF($A206="","",VLOOKUP($A206,'Annex 2 Designated EHV charges'!$D:$O,4,0))</f>
        <v/>
      </c>
      <c r="E206" s="98" t="str">
        <f>IFERROR(IF(VLOOKUP($A206,'Annex 2 Designated EHV charges'!$D:$P,10,FALSE)=0,"",VLOOKUP($A206,'Annex 2 Designated EHV charges'!$D:$P,10,FALSE)),"")</f>
        <v/>
      </c>
      <c r="F206" s="99" t="str">
        <f>IFERROR(IF(VLOOKUP($A206,'Annex 2 Designated EHV charges'!$D:$P,11,FALSE)=0,"",VLOOKUP($A206,'Annex 2 Designated EHV charges'!$D:$P,11,FALSE)),"")</f>
        <v/>
      </c>
      <c r="G206" s="100" t="str">
        <f>IFERROR(IF(VLOOKUP($A206,'Annex 2 Designated EHV charges'!$D:$P,12,FALSE)=0,"",VLOOKUP($A206,'Annex 2 Designated EHV charges'!$D:$P,12,FALSE)),"")</f>
        <v/>
      </c>
      <c r="H206" s="100" t="str">
        <f>IFERROR(IF(VLOOKUP($A206,'Annex 2 Designated EHV charges'!$D:$P,13,FALSE)=0,"",VLOOKUP($A206,'Annex 2 Designated EHV charges'!$D:$P,13,FALSE)),"")</f>
        <v/>
      </c>
    </row>
    <row r="207" spans="1:8" x14ac:dyDescent="0.25">
      <c r="A207" s="97" t="str">
        <f t="array" ref="A207">IFERROR(INDEX('Annex 2 Designated EHV charges'!$D$11:$D$13, MATCH(0, IF(ISBLANK('Annex 2 Designated EHV charges'!$D$11:$D$13),1, COUNTIF(A$4:$A206, 'Annex 2 Designated EHV charges'!$D$11:$D$13)), 0)),"")</f>
        <v/>
      </c>
      <c r="B207" s="96" t="str">
        <f>IF($A207="","",VLOOKUP($A207,'Annex 2 Designated EHV charges'!$D:$O,2,0))</f>
        <v/>
      </c>
      <c r="C207" s="97" t="str">
        <f>IF($A207="","",VLOOKUP($A207,'Annex 2 Designated EHV charges'!$D:$O,3,0))</f>
        <v/>
      </c>
      <c r="D207" s="96" t="str">
        <f>IF($A207="","",VLOOKUP($A207,'Annex 2 Designated EHV charges'!$D:$O,4,0))</f>
        <v/>
      </c>
      <c r="E207" s="98" t="str">
        <f>IFERROR(IF(VLOOKUP($A207,'Annex 2 Designated EHV charges'!$D:$P,10,FALSE)=0,"",VLOOKUP($A207,'Annex 2 Designated EHV charges'!$D:$P,10,FALSE)),"")</f>
        <v/>
      </c>
      <c r="F207" s="99" t="str">
        <f>IFERROR(IF(VLOOKUP($A207,'Annex 2 Designated EHV charges'!$D:$P,11,FALSE)=0,"",VLOOKUP($A207,'Annex 2 Designated EHV charges'!$D:$P,11,FALSE)),"")</f>
        <v/>
      </c>
      <c r="G207" s="100" t="str">
        <f>IFERROR(IF(VLOOKUP($A207,'Annex 2 Designated EHV charges'!$D:$P,12,FALSE)=0,"",VLOOKUP($A207,'Annex 2 Designated EHV charges'!$D:$P,12,FALSE)),"")</f>
        <v/>
      </c>
      <c r="H207" s="100" t="str">
        <f>IFERROR(IF(VLOOKUP($A207,'Annex 2 Designated EHV charges'!$D:$P,13,FALSE)=0,"",VLOOKUP($A207,'Annex 2 Designated EHV charges'!$D:$P,13,FALSE)),"")</f>
        <v/>
      </c>
    </row>
    <row r="208" spans="1:8" x14ac:dyDescent="0.25">
      <c r="A208" s="97" t="str">
        <f t="array" ref="A208">IFERROR(INDEX('Annex 2 Designated EHV charges'!$D$11:$D$13, MATCH(0, IF(ISBLANK('Annex 2 Designated EHV charges'!$D$11:$D$13),1, COUNTIF(A$4:$A207, 'Annex 2 Designated EHV charges'!$D$11:$D$13)), 0)),"")</f>
        <v/>
      </c>
      <c r="B208" s="96" t="str">
        <f>IF($A208="","",VLOOKUP($A208,'Annex 2 Designated EHV charges'!$D:$O,2,0))</f>
        <v/>
      </c>
      <c r="C208" s="97" t="str">
        <f>IF($A208="","",VLOOKUP($A208,'Annex 2 Designated EHV charges'!$D:$O,3,0))</f>
        <v/>
      </c>
      <c r="D208" s="96" t="str">
        <f>IF($A208="","",VLOOKUP($A208,'Annex 2 Designated EHV charges'!$D:$O,4,0))</f>
        <v/>
      </c>
      <c r="E208" s="98" t="str">
        <f>IFERROR(IF(VLOOKUP($A208,'Annex 2 Designated EHV charges'!$D:$P,10,FALSE)=0,"",VLOOKUP($A208,'Annex 2 Designated EHV charges'!$D:$P,10,FALSE)),"")</f>
        <v/>
      </c>
      <c r="F208" s="99" t="str">
        <f>IFERROR(IF(VLOOKUP($A208,'Annex 2 Designated EHV charges'!$D:$P,11,FALSE)=0,"",VLOOKUP($A208,'Annex 2 Designated EHV charges'!$D:$P,11,FALSE)),"")</f>
        <v/>
      </c>
      <c r="G208" s="100" t="str">
        <f>IFERROR(IF(VLOOKUP($A208,'Annex 2 Designated EHV charges'!$D:$P,12,FALSE)=0,"",VLOOKUP($A208,'Annex 2 Designated EHV charges'!$D:$P,12,FALSE)),"")</f>
        <v/>
      </c>
      <c r="H208" s="100" t="str">
        <f>IFERROR(IF(VLOOKUP($A208,'Annex 2 Designated EHV charges'!$D:$P,13,FALSE)=0,"",VLOOKUP($A208,'Annex 2 Designated EHV charges'!$D:$P,13,FALSE)),"")</f>
        <v/>
      </c>
    </row>
    <row r="209" spans="1:8" x14ac:dyDescent="0.25">
      <c r="A209" s="97" t="str">
        <f t="array" ref="A209">IFERROR(INDEX('Annex 2 Designated EHV charges'!$D$11:$D$13, MATCH(0, IF(ISBLANK('Annex 2 Designated EHV charges'!$D$11:$D$13),1, COUNTIF(A$4:$A208, 'Annex 2 Designated EHV charges'!$D$11:$D$13)), 0)),"")</f>
        <v/>
      </c>
      <c r="B209" s="96" t="str">
        <f>IF($A209="","",VLOOKUP($A209,'Annex 2 Designated EHV charges'!$D:$O,2,0))</f>
        <v/>
      </c>
      <c r="C209" s="97" t="str">
        <f>IF($A209="","",VLOOKUP($A209,'Annex 2 Designated EHV charges'!$D:$O,3,0))</f>
        <v/>
      </c>
      <c r="D209" s="96" t="str">
        <f>IF($A209="","",VLOOKUP($A209,'Annex 2 Designated EHV charges'!$D:$O,4,0))</f>
        <v/>
      </c>
      <c r="E209" s="98" t="str">
        <f>IFERROR(IF(VLOOKUP($A209,'Annex 2 Designated EHV charges'!$D:$P,10,FALSE)=0,"",VLOOKUP($A209,'Annex 2 Designated EHV charges'!$D:$P,10,FALSE)),"")</f>
        <v/>
      </c>
      <c r="F209" s="99" t="str">
        <f>IFERROR(IF(VLOOKUP($A209,'Annex 2 Designated EHV charges'!$D:$P,11,FALSE)=0,"",VLOOKUP($A209,'Annex 2 Designated EHV charges'!$D:$P,11,FALSE)),"")</f>
        <v/>
      </c>
      <c r="G209" s="100" t="str">
        <f>IFERROR(IF(VLOOKUP($A209,'Annex 2 Designated EHV charges'!$D:$P,12,FALSE)=0,"",VLOOKUP($A209,'Annex 2 Designated EHV charges'!$D:$P,12,FALSE)),"")</f>
        <v/>
      </c>
      <c r="H209" s="100" t="str">
        <f>IFERROR(IF(VLOOKUP($A209,'Annex 2 Designated EHV charges'!$D:$P,13,FALSE)=0,"",VLOOKUP($A209,'Annex 2 Designated EHV charges'!$D:$P,13,FALSE)),"")</f>
        <v/>
      </c>
    </row>
    <row r="210" spans="1:8" x14ac:dyDescent="0.25">
      <c r="A210" s="97" t="str">
        <f t="array" ref="A210">IFERROR(INDEX('Annex 2 Designated EHV charges'!$D$11:$D$13, MATCH(0, IF(ISBLANK('Annex 2 Designated EHV charges'!$D$11:$D$13),1, COUNTIF(A$4:$A209, 'Annex 2 Designated EHV charges'!$D$11:$D$13)), 0)),"")</f>
        <v/>
      </c>
      <c r="B210" s="96" t="str">
        <f>IF($A210="","",VLOOKUP($A210,'Annex 2 Designated EHV charges'!$D:$O,2,0))</f>
        <v/>
      </c>
      <c r="C210" s="97" t="str">
        <f>IF($A210="","",VLOOKUP($A210,'Annex 2 Designated EHV charges'!$D:$O,3,0))</f>
        <v/>
      </c>
      <c r="D210" s="96" t="str">
        <f>IF($A210="","",VLOOKUP($A210,'Annex 2 Designated EHV charges'!$D:$O,4,0))</f>
        <v/>
      </c>
      <c r="E210" s="98" t="str">
        <f>IFERROR(IF(VLOOKUP($A210,'Annex 2 Designated EHV charges'!$D:$P,10,FALSE)=0,"",VLOOKUP($A210,'Annex 2 Designated EHV charges'!$D:$P,10,FALSE)),"")</f>
        <v/>
      </c>
      <c r="F210" s="99" t="str">
        <f>IFERROR(IF(VLOOKUP($A210,'Annex 2 Designated EHV charges'!$D:$P,11,FALSE)=0,"",VLOOKUP($A210,'Annex 2 Designated EHV charges'!$D:$P,11,FALSE)),"")</f>
        <v/>
      </c>
      <c r="G210" s="100" t="str">
        <f>IFERROR(IF(VLOOKUP($A210,'Annex 2 Designated EHV charges'!$D:$P,12,FALSE)=0,"",VLOOKUP($A210,'Annex 2 Designated EHV charges'!$D:$P,12,FALSE)),"")</f>
        <v/>
      </c>
      <c r="H210" s="100" t="str">
        <f>IFERROR(IF(VLOOKUP($A210,'Annex 2 Designated EHV charges'!$D:$P,13,FALSE)=0,"",VLOOKUP($A210,'Annex 2 Designated EHV charges'!$D:$P,13,FALSE)),"")</f>
        <v/>
      </c>
    </row>
    <row r="211" spans="1:8" x14ac:dyDescent="0.25">
      <c r="A211" s="97" t="str">
        <f t="array" ref="A211">IFERROR(INDEX('Annex 2 Designated EHV charges'!$D$11:$D$13, MATCH(0, IF(ISBLANK('Annex 2 Designated EHV charges'!$D$11:$D$13),1, COUNTIF(A$4:$A210, 'Annex 2 Designated EHV charges'!$D$11:$D$13)), 0)),"")</f>
        <v/>
      </c>
      <c r="B211" s="96" t="str">
        <f>IF($A211="","",VLOOKUP($A211,'Annex 2 Designated EHV charges'!$D:$O,2,0))</f>
        <v/>
      </c>
      <c r="C211" s="97" t="str">
        <f>IF($A211="","",VLOOKUP($A211,'Annex 2 Designated EHV charges'!$D:$O,3,0))</f>
        <v/>
      </c>
      <c r="D211" s="96" t="str">
        <f>IF($A211="","",VLOOKUP($A211,'Annex 2 Designated EHV charges'!$D:$O,4,0))</f>
        <v/>
      </c>
      <c r="E211" s="98" t="str">
        <f>IFERROR(IF(VLOOKUP($A211,'Annex 2 Designated EHV charges'!$D:$P,10,FALSE)=0,"",VLOOKUP($A211,'Annex 2 Designated EHV charges'!$D:$P,10,FALSE)),"")</f>
        <v/>
      </c>
      <c r="F211" s="99" t="str">
        <f>IFERROR(IF(VLOOKUP($A211,'Annex 2 Designated EHV charges'!$D:$P,11,FALSE)=0,"",VLOOKUP($A211,'Annex 2 Designated EHV charges'!$D:$P,11,FALSE)),"")</f>
        <v/>
      </c>
      <c r="G211" s="100" t="str">
        <f>IFERROR(IF(VLOOKUP($A211,'Annex 2 Designated EHV charges'!$D:$P,12,FALSE)=0,"",VLOOKUP($A211,'Annex 2 Designated EHV charges'!$D:$P,12,FALSE)),"")</f>
        <v/>
      </c>
      <c r="H211" s="100" t="str">
        <f>IFERROR(IF(VLOOKUP($A211,'Annex 2 Designated EHV charges'!$D:$P,13,FALSE)=0,"",VLOOKUP($A211,'Annex 2 Designated EHV charges'!$D:$P,13,FALSE)),"")</f>
        <v/>
      </c>
    </row>
    <row r="212" spans="1:8" x14ac:dyDescent="0.25">
      <c r="A212" s="97" t="str">
        <f t="array" ref="A212">IFERROR(INDEX('Annex 2 Designated EHV charges'!$D$11:$D$13, MATCH(0, IF(ISBLANK('Annex 2 Designated EHV charges'!$D$11:$D$13),1, COUNTIF(A$4:$A211, 'Annex 2 Designated EHV charges'!$D$11:$D$13)), 0)),"")</f>
        <v/>
      </c>
      <c r="B212" s="96" t="str">
        <f>IF($A212="","",VLOOKUP($A212,'Annex 2 Designated EHV charges'!$D:$O,2,0))</f>
        <v/>
      </c>
      <c r="C212" s="97" t="str">
        <f>IF($A212="","",VLOOKUP($A212,'Annex 2 Designated EHV charges'!$D:$O,3,0))</f>
        <v/>
      </c>
      <c r="D212" s="96" t="str">
        <f>IF($A212="","",VLOOKUP($A212,'Annex 2 Designated EHV charges'!$D:$O,4,0))</f>
        <v/>
      </c>
      <c r="E212" s="98" t="str">
        <f>IFERROR(IF(VLOOKUP($A212,'Annex 2 Designated EHV charges'!$D:$P,10,FALSE)=0,"",VLOOKUP($A212,'Annex 2 Designated EHV charges'!$D:$P,10,FALSE)),"")</f>
        <v/>
      </c>
      <c r="F212" s="99" t="str">
        <f>IFERROR(IF(VLOOKUP($A212,'Annex 2 Designated EHV charges'!$D:$P,11,FALSE)=0,"",VLOOKUP($A212,'Annex 2 Designated EHV charges'!$D:$P,11,FALSE)),"")</f>
        <v/>
      </c>
      <c r="G212" s="100" t="str">
        <f>IFERROR(IF(VLOOKUP($A212,'Annex 2 Designated EHV charges'!$D:$P,12,FALSE)=0,"",VLOOKUP($A212,'Annex 2 Designated EHV charges'!$D:$P,12,FALSE)),"")</f>
        <v/>
      </c>
      <c r="H212" s="100" t="str">
        <f>IFERROR(IF(VLOOKUP($A212,'Annex 2 Designated EHV charges'!$D:$P,13,FALSE)=0,"",VLOOKUP($A212,'Annex 2 Designated EHV charges'!$D:$P,13,FALSE)),"")</f>
        <v/>
      </c>
    </row>
    <row r="213" spans="1:8" x14ac:dyDescent="0.25">
      <c r="A213" s="97" t="str">
        <f t="array" ref="A213">IFERROR(INDEX('Annex 2 Designated EHV charges'!$D$11:$D$13, MATCH(0, IF(ISBLANK('Annex 2 Designated EHV charges'!$D$11:$D$13),1, COUNTIF(A$4:$A212, 'Annex 2 Designated EHV charges'!$D$11:$D$13)), 0)),"")</f>
        <v/>
      </c>
      <c r="B213" s="96" t="str">
        <f>IF($A213="","",VLOOKUP($A213,'Annex 2 Designated EHV charges'!$D:$O,2,0))</f>
        <v/>
      </c>
      <c r="C213" s="97" t="str">
        <f>IF($A213="","",VLOOKUP($A213,'Annex 2 Designated EHV charges'!$D:$O,3,0))</f>
        <v/>
      </c>
      <c r="D213" s="96" t="str">
        <f>IF($A213="","",VLOOKUP($A213,'Annex 2 Designated EHV charges'!$D:$O,4,0))</f>
        <v/>
      </c>
      <c r="E213" s="98" t="str">
        <f>IFERROR(IF(VLOOKUP($A213,'Annex 2 Designated EHV charges'!$D:$P,10,FALSE)=0,"",VLOOKUP($A213,'Annex 2 Designated EHV charges'!$D:$P,10,FALSE)),"")</f>
        <v/>
      </c>
      <c r="F213" s="99" t="str">
        <f>IFERROR(IF(VLOOKUP($A213,'Annex 2 Designated EHV charges'!$D:$P,11,FALSE)=0,"",VLOOKUP($A213,'Annex 2 Designated EHV charges'!$D:$P,11,FALSE)),"")</f>
        <v/>
      </c>
      <c r="G213" s="100" t="str">
        <f>IFERROR(IF(VLOOKUP($A213,'Annex 2 Designated EHV charges'!$D:$P,12,FALSE)=0,"",VLOOKUP($A213,'Annex 2 Designated EHV charges'!$D:$P,12,FALSE)),"")</f>
        <v/>
      </c>
      <c r="H213" s="100" t="str">
        <f>IFERROR(IF(VLOOKUP($A213,'Annex 2 Designated EHV charges'!$D:$P,13,FALSE)=0,"",VLOOKUP($A213,'Annex 2 Designated EHV charges'!$D:$P,13,FALSE)),"")</f>
        <v/>
      </c>
    </row>
    <row r="214" spans="1:8" x14ac:dyDescent="0.25">
      <c r="A214" s="97" t="str">
        <f t="array" ref="A214">IFERROR(INDEX('Annex 2 Designated EHV charges'!$D$11:$D$13, MATCH(0, IF(ISBLANK('Annex 2 Designated EHV charges'!$D$11:$D$13),1, COUNTIF(A$4:$A213, 'Annex 2 Designated EHV charges'!$D$11:$D$13)), 0)),"")</f>
        <v/>
      </c>
      <c r="B214" s="96" t="str">
        <f>IF($A214="","",VLOOKUP($A214,'Annex 2 Designated EHV charges'!$D:$O,2,0))</f>
        <v/>
      </c>
      <c r="C214" s="97" t="str">
        <f>IF($A214="","",VLOOKUP($A214,'Annex 2 Designated EHV charges'!$D:$O,3,0))</f>
        <v/>
      </c>
      <c r="D214" s="96" t="str">
        <f>IF($A214="","",VLOOKUP($A214,'Annex 2 Designated EHV charges'!$D:$O,4,0))</f>
        <v/>
      </c>
      <c r="E214" s="98" t="str">
        <f>IFERROR(IF(VLOOKUP($A214,'Annex 2 Designated EHV charges'!$D:$P,10,FALSE)=0,"",VLOOKUP($A214,'Annex 2 Designated EHV charges'!$D:$P,10,FALSE)),"")</f>
        <v/>
      </c>
      <c r="F214" s="99" t="str">
        <f>IFERROR(IF(VLOOKUP($A214,'Annex 2 Designated EHV charges'!$D:$P,11,FALSE)=0,"",VLOOKUP($A214,'Annex 2 Designated EHV charges'!$D:$P,11,FALSE)),"")</f>
        <v/>
      </c>
      <c r="G214" s="100" t="str">
        <f>IFERROR(IF(VLOOKUP($A214,'Annex 2 Designated EHV charges'!$D:$P,12,FALSE)=0,"",VLOOKUP($A214,'Annex 2 Designated EHV charges'!$D:$P,12,FALSE)),"")</f>
        <v/>
      </c>
      <c r="H214" s="100" t="str">
        <f>IFERROR(IF(VLOOKUP($A214,'Annex 2 Designated EHV charges'!$D:$P,13,FALSE)=0,"",VLOOKUP($A214,'Annex 2 Designated EHV charges'!$D:$P,13,FALSE)),"")</f>
        <v/>
      </c>
    </row>
    <row r="215" spans="1:8" x14ac:dyDescent="0.25">
      <c r="A215" s="97" t="str">
        <f t="array" ref="A215">IFERROR(INDEX('Annex 2 Designated EHV charges'!$D$11:$D$13, MATCH(0, IF(ISBLANK('Annex 2 Designated EHV charges'!$D$11:$D$13),1, COUNTIF(A$4:$A214, 'Annex 2 Designated EHV charges'!$D$11:$D$13)), 0)),"")</f>
        <v/>
      </c>
      <c r="B215" s="96" t="str">
        <f>IF($A215="","",VLOOKUP($A215,'Annex 2 Designated EHV charges'!$D:$O,2,0))</f>
        <v/>
      </c>
      <c r="C215" s="97" t="str">
        <f>IF($A215="","",VLOOKUP($A215,'Annex 2 Designated EHV charges'!$D:$O,3,0))</f>
        <v/>
      </c>
      <c r="D215" s="96" t="str">
        <f>IF($A215="","",VLOOKUP($A215,'Annex 2 Designated EHV charges'!$D:$O,4,0))</f>
        <v/>
      </c>
      <c r="E215" s="98" t="str">
        <f>IFERROR(IF(VLOOKUP($A215,'Annex 2 Designated EHV charges'!$D:$P,10,FALSE)=0,"",VLOOKUP($A215,'Annex 2 Designated EHV charges'!$D:$P,10,FALSE)),"")</f>
        <v/>
      </c>
      <c r="F215" s="99" t="str">
        <f>IFERROR(IF(VLOOKUP($A215,'Annex 2 Designated EHV charges'!$D:$P,11,FALSE)=0,"",VLOOKUP($A215,'Annex 2 Designated EHV charges'!$D:$P,11,FALSE)),"")</f>
        <v/>
      </c>
      <c r="G215" s="100" t="str">
        <f>IFERROR(IF(VLOOKUP($A215,'Annex 2 Designated EHV charges'!$D:$P,12,FALSE)=0,"",VLOOKUP($A215,'Annex 2 Designated EHV charges'!$D:$P,12,FALSE)),"")</f>
        <v/>
      </c>
      <c r="H215" s="100" t="str">
        <f>IFERROR(IF(VLOOKUP($A215,'Annex 2 Designated EHV charges'!$D:$P,13,FALSE)=0,"",VLOOKUP($A215,'Annex 2 Designated EHV charges'!$D:$P,13,FALSE)),"")</f>
        <v/>
      </c>
    </row>
    <row r="216" spans="1:8" x14ac:dyDescent="0.25">
      <c r="A216" s="97" t="str">
        <f t="array" ref="A216">IFERROR(INDEX('Annex 2 Designated EHV charges'!$D$11:$D$13, MATCH(0, IF(ISBLANK('Annex 2 Designated EHV charges'!$D$11:$D$13),1, COUNTIF(A$4:$A215, 'Annex 2 Designated EHV charges'!$D$11:$D$13)), 0)),"")</f>
        <v/>
      </c>
      <c r="B216" s="96" t="str">
        <f>IF($A216="","",VLOOKUP($A216,'Annex 2 Designated EHV charges'!$D:$O,2,0))</f>
        <v/>
      </c>
      <c r="C216" s="97" t="str">
        <f>IF($A216="","",VLOOKUP($A216,'Annex 2 Designated EHV charges'!$D:$O,3,0))</f>
        <v/>
      </c>
      <c r="D216" s="96" t="str">
        <f>IF($A216="","",VLOOKUP($A216,'Annex 2 Designated EHV charges'!$D:$O,4,0))</f>
        <v/>
      </c>
      <c r="E216" s="98" t="str">
        <f>IFERROR(IF(VLOOKUP($A216,'Annex 2 Designated EHV charges'!$D:$P,10,FALSE)=0,"",VLOOKUP($A216,'Annex 2 Designated EHV charges'!$D:$P,10,FALSE)),"")</f>
        <v/>
      </c>
      <c r="F216" s="99" t="str">
        <f>IFERROR(IF(VLOOKUP($A216,'Annex 2 Designated EHV charges'!$D:$P,11,FALSE)=0,"",VLOOKUP($A216,'Annex 2 Designated EHV charges'!$D:$P,11,FALSE)),"")</f>
        <v/>
      </c>
      <c r="G216" s="100" t="str">
        <f>IFERROR(IF(VLOOKUP($A216,'Annex 2 Designated EHV charges'!$D:$P,12,FALSE)=0,"",VLOOKUP($A216,'Annex 2 Designated EHV charges'!$D:$P,12,FALSE)),"")</f>
        <v/>
      </c>
      <c r="H216" s="100" t="str">
        <f>IFERROR(IF(VLOOKUP($A216,'Annex 2 Designated EHV charges'!$D:$P,13,FALSE)=0,"",VLOOKUP($A216,'Annex 2 Designated EHV charges'!$D:$P,13,FALSE)),"")</f>
        <v/>
      </c>
    </row>
    <row r="217" spans="1:8" x14ac:dyDescent="0.25">
      <c r="A217" s="97" t="str">
        <f t="array" ref="A217">IFERROR(INDEX('Annex 2 Designated EHV charges'!$D$11:$D$13, MATCH(0, IF(ISBLANK('Annex 2 Designated EHV charges'!$D$11:$D$13),1, COUNTIF(A$4:$A216, 'Annex 2 Designated EHV charges'!$D$11:$D$13)), 0)),"")</f>
        <v/>
      </c>
      <c r="B217" s="96" t="str">
        <f>IF($A217="","",VLOOKUP($A217,'Annex 2 Designated EHV charges'!$D:$O,2,0))</f>
        <v/>
      </c>
      <c r="C217" s="97" t="str">
        <f>IF($A217="","",VLOOKUP($A217,'Annex 2 Designated EHV charges'!$D:$O,3,0))</f>
        <v/>
      </c>
      <c r="D217" s="96" t="str">
        <f>IF($A217="","",VLOOKUP($A217,'Annex 2 Designated EHV charges'!$D:$O,4,0))</f>
        <v/>
      </c>
      <c r="E217" s="98" t="str">
        <f>IFERROR(IF(VLOOKUP($A217,'Annex 2 Designated EHV charges'!$D:$P,10,FALSE)=0,"",VLOOKUP($A217,'Annex 2 Designated EHV charges'!$D:$P,10,FALSE)),"")</f>
        <v/>
      </c>
      <c r="F217" s="99" t="str">
        <f>IFERROR(IF(VLOOKUP($A217,'Annex 2 Designated EHV charges'!$D:$P,11,FALSE)=0,"",VLOOKUP($A217,'Annex 2 Designated EHV charges'!$D:$P,11,FALSE)),"")</f>
        <v/>
      </c>
      <c r="G217" s="100" t="str">
        <f>IFERROR(IF(VLOOKUP($A217,'Annex 2 Designated EHV charges'!$D:$P,12,FALSE)=0,"",VLOOKUP($A217,'Annex 2 Designated EHV charges'!$D:$P,12,FALSE)),"")</f>
        <v/>
      </c>
      <c r="H217" s="100" t="str">
        <f>IFERROR(IF(VLOOKUP($A217,'Annex 2 Designated EHV charges'!$D:$P,13,FALSE)=0,"",VLOOKUP($A217,'Annex 2 Designated EHV charges'!$D:$P,13,FALSE)),"")</f>
        <v/>
      </c>
    </row>
    <row r="218" spans="1:8" x14ac:dyDescent="0.25">
      <c r="A218" s="97" t="str">
        <f t="array" ref="A218">IFERROR(INDEX('Annex 2 Designated EHV charges'!$D$11:$D$13, MATCH(0, IF(ISBLANK('Annex 2 Designated EHV charges'!$D$11:$D$13),1, COUNTIF(A$4:$A217, 'Annex 2 Designated EHV charges'!$D$11:$D$13)), 0)),"")</f>
        <v/>
      </c>
      <c r="B218" s="96" t="str">
        <f>IF($A218="","",VLOOKUP($A218,'Annex 2 Designated EHV charges'!$D:$O,2,0))</f>
        <v/>
      </c>
      <c r="C218" s="97" t="str">
        <f>IF($A218="","",VLOOKUP($A218,'Annex 2 Designated EHV charges'!$D:$O,3,0))</f>
        <v/>
      </c>
      <c r="D218" s="96" t="str">
        <f>IF($A218="","",VLOOKUP($A218,'Annex 2 Designated EHV charges'!$D:$O,4,0))</f>
        <v/>
      </c>
      <c r="E218" s="98" t="str">
        <f>IFERROR(IF(VLOOKUP($A218,'Annex 2 Designated EHV charges'!$D:$P,10,FALSE)=0,"",VLOOKUP($A218,'Annex 2 Designated EHV charges'!$D:$P,10,FALSE)),"")</f>
        <v/>
      </c>
      <c r="F218" s="99" t="str">
        <f>IFERROR(IF(VLOOKUP($A218,'Annex 2 Designated EHV charges'!$D:$P,11,FALSE)=0,"",VLOOKUP($A218,'Annex 2 Designated EHV charges'!$D:$P,11,FALSE)),"")</f>
        <v/>
      </c>
      <c r="G218" s="100" t="str">
        <f>IFERROR(IF(VLOOKUP($A218,'Annex 2 Designated EHV charges'!$D:$P,12,FALSE)=0,"",VLOOKUP($A218,'Annex 2 Designated EHV charges'!$D:$P,12,FALSE)),"")</f>
        <v/>
      </c>
      <c r="H218" s="100" t="str">
        <f>IFERROR(IF(VLOOKUP($A218,'Annex 2 Designated EHV charges'!$D:$P,13,FALSE)=0,"",VLOOKUP($A218,'Annex 2 Designated EHV charges'!$D:$P,13,FALSE)),"")</f>
        <v/>
      </c>
    </row>
    <row r="219" spans="1:8" x14ac:dyDescent="0.25">
      <c r="A219" s="97" t="str">
        <f t="array" ref="A219">IFERROR(INDEX('Annex 2 Designated EHV charges'!$D$11:$D$13, MATCH(0, IF(ISBLANK('Annex 2 Designated EHV charges'!$D$11:$D$13),1, COUNTIF(A$4:$A218, 'Annex 2 Designated EHV charges'!$D$11:$D$13)), 0)),"")</f>
        <v/>
      </c>
      <c r="B219" s="96" t="str">
        <f>IF($A219="","",VLOOKUP($A219,'Annex 2 Designated EHV charges'!$D:$O,2,0))</f>
        <v/>
      </c>
      <c r="C219" s="97" t="str">
        <f>IF($A219="","",VLOOKUP($A219,'Annex 2 Designated EHV charges'!$D:$O,3,0))</f>
        <v/>
      </c>
      <c r="D219" s="96" t="str">
        <f>IF($A219="","",VLOOKUP($A219,'Annex 2 Designated EHV charges'!$D:$O,4,0))</f>
        <v/>
      </c>
      <c r="E219" s="98" t="str">
        <f>IFERROR(IF(VLOOKUP($A219,'Annex 2 Designated EHV charges'!$D:$P,10,FALSE)=0,"",VLOOKUP($A219,'Annex 2 Designated EHV charges'!$D:$P,10,FALSE)),"")</f>
        <v/>
      </c>
      <c r="F219" s="99" t="str">
        <f>IFERROR(IF(VLOOKUP($A219,'Annex 2 Designated EHV charges'!$D:$P,11,FALSE)=0,"",VLOOKUP($A219,'Annex 2 Designated EHV charges'!$D:$P,11,FALSE)),"")</f>
        <v/>
      </c>
      <c r="G219" s="100" t="str">
        <f>IFERROR(IF(VLOOKUP($A219,'Annex 2 Designated EHV charges'!$D:$P,12,FALSE)=0,"",VLOOKUP($A219,'Annex 2 Designated EHV charges'!$D:$P,12,FALSE)),"")</f>
        <v/>
      </c>
      <c r="H219" s="100" t="str">
        <f>IFERROR(IF(VLOOKUP($A219,'Annex 2 Designated EHV charges'!$D:$P,13,FALSE)=0,"",VLOOKUP($A219,'Annex 2 Designated EHV charges'!$D:$P,13,FALSE)),"")</f>
        <v/>
      </c>
    </row>
    <row r="220" spans="1:8" x14ac:dyDescent="0.25">
      <c r="A220" s="97" t="str">
        <f t="array" ref="A220">IFERROR(INDEX('Annex 2 Designated EHV charges'!$D$11:$D$13, MATCH(0, IF(ISBLANK('Annex 2 Designated EHV charges'!$D$11:$D$13),1, COUNTIF(A$4:$A219, 'Annex 2 Designated EHV charges'!$D$11:$D$13)), 0)),"")</f>
        <v/>
      </c>
      <c r="B220" s="96" t="str">
        <f>IF($A220="","",VLOOKUP($A220,'Annex 2 Designated EHV charges'!$D:$O,2,0))</f>
        <v/>
      </c>
      <c r="C220" s="97" t="str">
        <f>IF($A220="","",VLOOKUP($A220,'Annex 2 Designated EHV charges'!$D:$O,3,0))</f>
        <v/>
      </c>
      <c r="D220" s="96" t="str">
        <f>IF($A220="","",VLOOKUP($A220,'Annex 2 Designated EHV charges'!$D:$O,4,0))</f>
        <v/>
      </c>
      <c r="E220" s="98" t="str">
        <f>IFERROR(IF(VLOOKUP($A220,'Annex 2 Designated EHV charges'!$D:$P,10,FALSE)=0,"",VLOOKUP($A220,'Annex 2 Designated EHV charges'!$D:$P,10,FALSE)),"")</f>
        <v/>
      </c>
      <c r="F220" s="99" t="str">
        <f>IFERROR(IF(VLOOKUP($A220,'Annex 2 Designated EHV charges'!$D:$P,11,FALSE)=0,"",VLOOKUP($A220,'Annex 2 Designated EHV charges'!$D:$P,11,FALSE)),"")</f>
        <v/>
      </c>
      <c r="G220" s="100" t="str">
        <f>IFERROR(IF(VLOOKUP($A220,'Annex 2 Designated EHV charges'!$D:$P,12,FALSE)=0,"",VLOOKUP($A220,'Annex 2 Designated EHV charges'!$D:$P,12,FALSE)),"")</f>
        <v/>
      </c>
      <c r="H220" s="100" t="str">
        <f>IFERROR(IF(VLOOKUP($A220,'Annex 2 Designated EHV charges'!$D:$P,13,FALSE)=0,"",VLOOKUP($A220,'Annex 2 Designated EHV charges'!$D:$P,13,FALSE)),"")</f>
        <v/>
      </c>
    </row>
    <row r="221" spans="1:8" x14ac:dyDescent="0.25">
      <c r="A221" s="97" t="str">
        <f t="array" ref="A221">IFERROR(INDEX('Annex 2 Designated EHV charges'!$D$11:$D$13, MATCH(0, IF(ISBLANK('Annex 2 Designated EHV charges'!$D$11:$D$13),1, COUNTIF(A$4:$A220, 'Annex 2 Designated EHV charges'!$D$11:$D$13)), 0)),"")</f>
        <v/>
      </c>
      <c r="B221" s="96" t="str">
        <f>IF($A221="","",VLOOKUP($A221,'Annex 2 Designated EHV charges'!$D:$O,2,0))</f>
        <v/>
      </c>
      <c r="C221" s="97" t="str">
        <f>IF($A221="","",VLOOKUP($A221,'Annex 2 Designated EHV charges'!$D:$O,3,0))</f>
        <v/>
      </c>
      <c r="D221" s="96" t="str">
        <f>IF($A221="","",VLOOKUP($A221,'Annex 2 Designated EHV charges'!$D:$O,4,0))</f>
        <v/>
      </c>
      <c r="E221" s="98" t="str">
        <f>IFERROR(IF(VLOOKUP($A221,'Annex 2 Designated EHV charges'!$D:$P,10,FALSE)=0,"",VLOOKUP($A221,'Annex 2 Designated EHV charges'!$D:$P,10,FALSE)),"")</f>
        <v/>
      </c>
      <c r="F221" s="99" t="str">
        <f>IFERROR(IF(VLOOKUP($A221,'Annex 2 Designated EHV charges'!$D:$P,11,FALSE)=0,"",VLOOKUP($A221,'Annex 2 Designated EHV charges'!$D:$P,11,FALSE)),"")</f>
        <v/>
      </c>
      <c r="G221" s="100" t="str">
        <f>IFERROR(IF(VLOOKUP($A221,'Annex 2 Designated EHV charges'!$D:$P,12,FALSE)=0,"",VLOOKUP($A221,'Annex 2 Designated EHV charges'!$D:$P,12,FALSE)),"")</f>
        <v/>
      </c>
      <c r="H221" s="100" t="str">
        <f>IFERROR(IF(VLOOKUP($A221,'Annex 2 Designated EHV charges'!$D:$P,13,FALSE)=0,"",VLOOKUP($A221,'Annex 2 Designated EHV charges'!$D:$P,13,FALSE)),"")</f>
        <v/>
      </c>
    </row>
    <row r="222" spans="1:8" x14ac:dyDescent="0.25">
      <c r="A222" s="97" t="str">
        <f t="array" ref="A222">IFERROR(INDEX('Annex 2 Designated EHV charges'!$D$11:$D$13, MATCH(0, IF(ISBLANK('Annex 2 Designated EHV charges'!$D$11:$D$13),1, COUNTIF(A$4:$A221, 'Annex 2 Designated EHV charges'!$D$11:$D$13)), 0)),"")</f>
        <v/>
      </c>
      <c r="B222" s="96" t="str">
        <f>IF($A222="","",VLOOKUP($A222,'Annex 2 Designated EHV charges'!$D:$O,2,0))</f>
        <v/>
      </c>
      <c r="C222" s="97" t="str">
        <f>IF($A222="","",VLOOKUP($A222,'Annex 2 Designated EHV charges'!$D:$O,3,0))</f>
        <v/>
      </c>
      <c r="D222" s="96" t="str">
        <f>IF($A222="","",VLOOKUP($A222,'Annex 2 Designated EHV charges'!$D:$O,4,0))</f>
        <v/>
      </c>
      <c r="E222" s="98" t="str">
        <f>IFERROR(IF(VLOOKUP($A222,'Annex 2 Designated EHV charges'!$D:$P,10,FALSE)=0,"",VLOOKUP($A222,'Annex 2 Designated EHV charges'!$D:$P,10,FALSE)),"")</f>
        <v/>
      </c>
      <c r="F222" s="99" t="str">
        <f>IFERROR(IF(VLOOKUP($A222,'Annex 2 Designated EHV charges'!$D:$P,11,FALSE)=0,"",VLOOKUP($A222,'Annex 2 Designated EHV charges'!$D:$P,11,FALSE)),"")</f>
        <v/>
      </c>
      <c r="G222" s="100" t="str">
        <f>IFERROR(IF(VLOOKUP($A222,'Annex 2 Designated EHV charges'!$D:$P,12,FALSE)=0,"",VLOOKUP($A222,'Annex 2 Designated EHV charges'!$D:$P,12,FALSE)),"")</f>
        <v/>
      </c>
      <c r="H222" s="100" t="str">
        <f>IFERROR(IF(VLOOKUP($A222,'Annex 2 Designated EHV charges'!$D:$P,13,FALSE)=0,"",VLOOKUP($A222,'Annex 2 Designated EHV charges'!$D:$P,13,FALSE)),"")</f>
        <v/>
      </c>
    </row>
    <row r="223" spans="1:8" x14ac:dyDescent="0.25">
      <c r="A223" s="97" t="str">
        <f t="array" ref="A223">IFERROR(INDEX('Annex 2 Designated EHV charges'!$D$11:$D$13, MATCH(0, IF(ISBLANK('Annex 2 Designated EHV charges'!$D$11:$D$13),1, COUNTIF(A$4:$A222, 'Annex 2 Designated EHV charges'!$D$11:$D$13)), 0)),"")</f>
        <v/>
      </c>
      <c r="B223" s="96" t="str">
        <f>IF($A223="","",VLOOKUP($A223,'Annex 2 Designated EHV charges'!$D:$O,2,0))</f>
        <v/>
      </c>
      <c r="C223" s="97" t="str">
        <f>IF($A223="","",VLOOKUP($A223,'Annex 2 Designated EHV charges'!$D:$O,3,0))</f>
        <v/>
      </c>
      <c r="D223" s="96" t="str">
        <f>IF($A223="","",VLOOKUP($A223,'Annex 2 Designated EHV charges'!$D:$O,4,0))</f>
        <v/>
      </c>
      <c r="E223" s="98" t="str">
        <f>IFERROR(IF(VLOOKUP($A223,'Annex 2 Designated EHV charges'!$D:$P,10,FALSE)=0,"",VLOOKUP($A223,'Annex 2 Designated EHV charges'!$D:$P,10,FALSE)),"")</f>
        <v/>
      </c>
      <c r="F223" s="99" t="str">
        <f>IFERROR(IF(VLOOKUP($A223,'Annex 2 Designated EHV charges'!$D:$P,11,FALSE)=0,"",VLOOKUP($A223,'Annex 2 Designated EHV charges'!$D:$P,11,FALSE)),"")</f>
        <v/>
      </c>
      <c r="G223" s="100" t="str">
        <f>IFERROR(IF(VLOOKUP($A223,'Annex 2 Designated EHV charges'!$D:$P,12,FALSE)=0,"",VLOOKUP($A223,'Annex 2 Designated EHV charges'!$D:$P,12,FALSE)),"")</f>
        <v/>
      </c>
      <c r="H223" s="100" t="str">
        <f>IFERROR(IF(VLOOKUP($A223,'Annex 2 Designated EHV charges'!$D:$P,13,FALSE)=0,"",VLOOKUP($A223,'Annex 2 Designated EHV charges'!$D:$P,13,FALSE)),"")</f>
        <v/>
      </c>
    </row>
    <row r="224" spans="1:8" x14ac:dyDescent="0.25">
      <c r="A224" s="97" t="str">
        <f t="array" ref="A224">IFERROR(INDEX('Annex 2 Designated EHV charges'!$D$11:$D$13, MATCH(0, IF(ISBLANK('Annex 2 Designated EHV charges'!$D$11:$D$13),1, COUNTIF(A$4:$A223, 'Annex 2 Designated EHV charges'!$D$11:$D$13)), 0)),"")</f>
        <v/>
      </c>
      <c r="B224" s="96" t="str">
        <f>IF($A224="","",VLOOKUP($A224,'Annex 2 Designated EHV charges'!$D:$O,2,0))</f>
        <v/>
      </c>
      <c r="C224" s="97" t="str">
        <f>IF($A224="","",VLOOKUP($A224,'Annex 2 Designated EHV charges'!$D:$O,3,0))</f>
        <v/>
      </c>
      <c r="D224" s="96" t="str">
        <f>IF($A224="","",VLOOKUP($A224,'Annex 2 Designated EHV charges'!$D:$O,4,0))</f>
        <v/>
      </c>
      <c r="E224" s="98" t="str">
        <f>IFERROR(IF(VLOOKUP($A224,'Annex 2 Designated EHV charges'!$D:$P,10,FALSE)=0,"",VLOOKUP($A224,'Annex 2 Designated EHV charges'!$D:$P,10,FALSE)),"")</f>
        <v/>
      </c>
      <c r="F224" s="99" t="str">
        <f>IFERROR(IF(VLOOKUP($A224,'Annex 2 Designated EHV charges'!$D:$P,11,FALSE)=0,"",VLOOKUP($A224,'Annex 2 Designated EHV charges'!$D:$P,11,FALSE)),"")</f>
        <v/>
      </c>
      <c r="G224" s="100" t="str">
        <f>IFERROR(IF(VLOOKUP($A224,'Annex 2 Designated EHV charges'!$D:$P,12,FALSE)=0,"",VLOOKUP($A224,'Annex 2 Designated EHV charges'!$D:$P,12,FALSE)),"")</f>
        <v/>
      </c>
      <c r="H224" s="100" t="str">
        <f>IFERROR(IF(VLOOKUP($A224,'Annex 2 Designated EHV charges'!$D:$P,13,FALSE)=0,"",VLOOKUP($A224,'Annex 2 Designated EHV charges'!$D:$P,13,FALSE)),"")</f>
        <v/>
      </c>
    </row>
    <row r="225" spans="1:8" x14ac:dyDescent="0.25">
      <c r="A225" s="97" t="str">
        <f t="array" ref="A225">IFERROR(INDEX('Annex 2 Designated EHV charges'!$D$11:$D$13, MATCH(0, IF(ISBLANK('Annex 2 Designated EHV charges'!$D$11:$D$13),1, COUNTIF(A$4:$A224, 'Annex 2 Designated EHV charges'!$D$11:$D$13)), 0)),"")</f>
        <v/>
      </c>
      <c r="B225" s="96" t="str">
        <f>IF($A225="","",VLOOKUP($A225,'Annex 2 Designated EHV charges'!$D:$O,2,0))</f>
        <v/>
      </c>
      <c r="C225" s="97" t="str">
        <f>IF($A225="","",VLOOKUP($A225,'Annex 2 Designated EHV charges'!$D:$O,3,0))</f>
        <v/>
      </c>
      <c r="D225" s="96" t="str">
        <f>IF($A225="","",VLOOKUP($A225,'Annex 2 Designated EHV charges'!$D:$O,4,0))</f>
        <v/>
      </c>
      <c r="E225" s="98" t="str">
        <f>IFERROR(IF(VLOOKUP($A225,'Annex 2 Designated EHV charges'!$D:$P,10,FALSE)=0,"",VLOOKUP($A225,'Annex 2 Designated EHV charges'!$D:$P,10,FALSE)),"")</f>
        <v/>
      </c>
      <c r="F225" s="99" t="str">
        <f>IFERROR(IF(VLOOKUP($A225,'Annex 2 Designated EHV charges'!$D:$P,11,FALSE)=0,"",VLOOKUP($A225,'Annex 2 Designated EHV charges'!$D:$P,11,FALSE)),"")</f>
        <v/>
      </c>
      <c r="G225" s="100" t="str">
        <f>IFERROR(IF(VLOOKUP($A225,'Annex 2 Designated EHV charges'!$D:$P,12,FALSE)=0,"",VLOOKUP($A225,'Annex 2 Designated EHV charges'!$D:$P,12,FALSE)),"")</f>
        <v/>
      </c>
      <c r="H225" s="100" t="str">
        <f>IFERROR(IF(VLOOKUP($A225,'Annex 2 Designated EHV charges'!$D:$P,13,FALSE)=0,"",VLOOKUP($A225,'Annex 2 Designated EHV charges'!$D:$P,13,FALSE)),"")</f>
        <v/>
      </c>
    </row>
    <row r="226" spans="1:8" x14ac:dyDescent="0.25">
      <c r="A226" s="97" t="str">
        <f t="array" ref="A226">IFERROR(INDEX('Annex 2 Designated EHV charges'!$D$11:$D$13, MATCH(0, IF(ISBLANK('Annex 2 Designated EHV charges'!$D$11:$D$13),1, COUNTIF(A$4:$A225, 'Annex 2 Designated EHV charges'!$D$11:$D$13)), 0)),"")</f>
        <v/>
      </c>
      <c r="B226" s="96" t="str">
        <f>IF($A226="","",VLOOKUP($A226,'Annex 2 Designated EHV charges'!$D:$O,2,0))</f>
        <v/>
      </c>
      <c r="C226" s="97" t="str">
        <f>IF($A226="","",VLOOKUP($A226,'Annex 2 Designated EHV charges'!$D:$O,3,0))</f>
        <v/>
      </c>
      <c r="D226" s="96" t="str">
        <f>IF($A226="","",VLOOKUP($A226,'Annex 2 Designated EHV charges'!$D:$O,4,0))</f>
        <v/>
      </c>
      <c r="E226" s="98" t="str">
        <f>IFERROR(IF(VLOOKUP($A226,'Annex 2 Designated EHV charges'!$D:$P,10,FALSE)=0,"",VLOOKUP($A226,'Annex 2 Designated EHV charges'!$D:$P,10,FALSE)),"")</f>
        <v/>
      </c>
      <c r="F226" s="99" t="str">
        <f>IFERROR(IF(VLOOKUP($A226,'Annex 2 Designated EHV charges'!$D:$P,11,FALSE)=0,"",VLOOKUP($A226,'Annex 2 Designated EHV charges'!$D:$P,11,FALSE)),"")</f>
        <v/>
      </c>
      <c r="G226" s="100" t="str">
        <f>IFERROR(IF(VLOOKUP($A226,'Annex 2 Designated EHV charges'!$D:$P,12,FALSE)=0,"",VLOOKUP($A226,'Annex 2 Designated EHV charges'!$D:$P,12,FALSE)),"")</f>
        <v/>
      </c>
      <c r="H226" s="100" t="str">
        <f>IFERROR(IF(VLOOKUP($A226,'Annex 2 Designated EHV charges'!$D:$P,13,FALSE)=0,"",VLOOKUP($A226,'Annex 2 Designated EHV charges'!$D:$P,13,FALSE)),"")</f>
        <v/>
      </c>
    </row>
    <row r="227" spans="1:8" x14ac:dyDescent="0.25">
      <c r="A227" s="97" t="str">
        <f t="array" ref="A227">IFERROR(INDEX('Annex 2 Designated EHV charges'!$D$11:$D$13, MATCH(0, IF(ISBLANK('Annex 2 Designated EHV charges'!$D$11:$D$13),1, COUNTIF(A$4:$A226, 'Annex 2 Designated EHV charges'!$D$11:$D$13)), 0)),"")</f>
        <v/>
      </c>
      <c r="B227" s="96" t="str">
        <f>IF($A227="","",VLOOKUP($A227,'Annex 2 Designated EHV charges'!$D:$O,2,0))</f>
        <v/>
      </c>
      <c r="C227" s="97" t="str">
        <f>IF($A227="","",VLOOKUP($A227,'Annex 2 Designated EHV charges'!$D:$O,3,0))</f>
        <v/>
      </c>
      <c r="D227" s="96" t="str">
        <f>IF($A227="","",VLOOKUP($A227,'Annex 2 Designated EHV charges'!$D:$O,4,0))</f>
        <v/>
      </c>
      <c r="E227" s="98" t="str">
        <f>IFERROR(IF(VLOOKUP($A227,'Annex 2 Designated EHV charges'!$D:$P,10,FALSE)=0,"",VLOOKUP($A227,'Annex 2 Designated EHV charges'!$D:$P,10,FALSE)),"")</f>
        <v/>
      </c>
      <c r="F227" s="99" t="str">
        <f>IFERROR(IF(VLOOKUP($A227,'Annex 2 Designated EHV charges'!$D:$P,11,FALSE)=0,"",VLOOKUP($A227,'Annex 2 Designated EHV charges'!$D:$P,11,FALSE)),"")</f>
        <v/>
      </c>
      <c r="G227" s="100" t="str">
        <f>IFERROR(IF(VLOOKUP($A227,'Annex 2 Designated EHV charges'!$D:$P,12,FALSE)=0,"",VLOOKUP($A227,'Annex 2 Designated EHV charges'!$D:$P,12,FALSE)),"")</f>
        <v/>
      </c>
      <c r="H227" s="100" t="str">
        <f>IFERROR(IF(VLOOKUP($A227,'Annex 2 Designated EHV charges'!$D:$P,13,FALSE)=0,"",VLOOKUP($A227,'Annex 2 Designated EHV charges'!$D:$P,13,FALSE)),"")</f>
        <v/>
      </c>
    </row>
    <row r="228" spans="1:8" x14ac:dyDescent="0.25">
      <c r="A228" s="97" t="str">
        <f t="array" ref="A228">IFERROR(INDEX('Annex 2 Designated EHV charges'!$D$11:$D$13, MATCH(0, IF(ISBLANK('Annex 2 Designated EHV charges'!$D$11:$D$13),1, COUNTIF(A$4:$A227, 'Annex 2 Designated EHV charges'!$D$11:$D$13)), 0)),"")</f>
        <v/>
      </c>
      <c r="B228" s="96" t="str">
        <f>IF($A228="","",VLOOKUP($A228,'Annex 2 Designated EHV charges'!$D:$O,2,0))</f>
        <v/>
      </c>
      <c r="C228" s="97" t="str">
        <f>IF($A228="","",VLOOKUP($A228,'Annex 2 Designated EHV charges'!$D:$O,3,0))</f>
        <v/>
      </c>
      <c r="D228" s="96" t="str">
        <f>IF($A228="","",VLOOKUP($A228,'Annex 2 Designated EHV charges'!$D:$O,4,0))</f>
        <v/>
      </c>
      <c r="E228" s="98" t="str">
        <f>IFERROR(IF(VLOOKUP($A228,'Annex 2 Designated EHV charges'!$D:$P,10,FALSE)=0,"",VLOOKUP($A228,'Annex 2 Designated EHV charges'!$D:$P,10,FALSE)),"")</f>
        <v/>
      </c>
      <c r="F228" s="99" t="str">
        <f>IFERROR(IF(VLOOKUP($A228,'Annex 2 Designated EHV charges'!$D:$P,11,FALSE)=0,"",VLOOKUP($A228,'Annex 2 Designated EHV charges'!$D:$P,11,FALSE)),"")</f>
        <v/>
      </c>
      <c r="G228" s="100" t="str">
        <f>IFERROR(IF(VLOOKUP($A228,'Annex 2 Designated EHV charges'!$D:$P,12,FALSE)=0,"",VLOOKUP($A228,'Annex 2 Designated EHV charges'!$D:$P,12,FALSE)),"")</f>
        <v/>
      </c>
      <c r="H228" s="100" t="str">
        <f>IFERROR(IF(VLOOKUP($A228,'Annex 2 Designated EHV charges'!$D:$P,13,FALSE)=0,"",VLOOKUP($A228,'Annex 2 Designated EHV charges'!$D:$P,13,FALSE)),"")</f>
        <v/>
      </c>
    </row>
    <row r="229" spans="1:8" x14ac:dyDescent="0.25">
      <c r="A229" s="97" t="str">
        <f t="array" ref="A229">IFERROR(INDEX('Annex 2 Designated EHV charges'!$D$11:$D$13, MATCH(0, IF(ISBLANK('Annex 2 Designated EHV charges'!$D$11:$D$13),1, COUNTIF(A$4:$A228, 'Annex 2 Designated EHV charges'!$D$11:$D$13)), 0)),"")</f>
        <v/>
      </c>
      <c r="B229" s="96" t="str">
        <f>IF($A229="","",VLOOKUP($A229,'Annex 2 Designated EHV charges'!$D:$O,2,0))</f>
        <v/>
      </c>
      <c r="C229" s="97" t="str">
        <f>IF($A229="","",VLOOKUP($A229,'Annex 2 Designated EHV charges'!$D:$O,3,0))</f>
        <v/>
      </c>
      <c r="D229" s="96" t="str">
        <f>IF($A229="","",VLOOKUP($A229,'Annex 2 Designated EHV charges'!$D:$O,4,0))</f>
        <v/>
      </c>
      <c r="E229" s="98" t="str">
        <f>IFERROR(IF(VLOOKUP($A229,'Annex 2 Designated EHV charges'!$D:$P,10,FALSE)=0,"",VLOOKUP($A229,'Annex 2 Designated EHV charges'!$D:$P,10,FALSE)),"")</f>
        <v/>
      </c>
      <c r="F229" s="99" t="str">
        <f>IFERROR(IF(VLOOKUP($A229,'Annex 2 Designated EHV charges'!$D:$P,11,FALSE)=0,"",VLOOKUP($A229,'Annex 2 Designated EHV charges'!$D:$P,11,FALSE)),"")</f>
        <v/>
      </c>
      <c r="G229" s="100" t="str">
        <f>IFERROR(IF(VLOOKUP($A229,'Annex 2 Designated EHV charges'!$D:$P,12,FALSE)=0,"",VLOOKUP($A229,'Annex 2 Designated EHV charges'!$D:$P,12,FALSE)),"")</f>
        <v/>
      </c>
      <c r="H229" s="100" t="str">
        <f>IFERROR(IF(VLOOKUP($A229,'Annex 2 Designated EHV charges'!$D:$P,13,FALSE)=0,"",VLOOKUP($A229,'Annex 2 Designated EHV charges'!$D:$P,13,FALSE)),"")</f>
        <v/>
      </c>
    </row>
    <row r="230" spans="1:8" x14ac:dyDescent="0.25">
      <c r="A230" s="97" t="str">
        <f t="array" ref="A230">IFERROR(INDEX('Annex 2 Designated EHV charges'!$D$11:$D$13, MATCH(0, IF(ISBLANK('Annex 2 Designated EHV charges'!$D$11:$D$13),1, COUNTIF(A$4:$A229, 'Annex 2 Designated EHV charges'!$D$11:$D$13)), 0)),"")</f>
        <v/>
      </c>
      <c r="B230" s="96" t="str">
        <f>IF($A230="","",VLOOKUP($A230,'Annex 2 Designated EHV charges'!$D:$O,2,0))</f>
        <v/>
      </c>
      <c r="C230" s="97" t="str">
        <f>IF($A230="","",VLOOKUP($A230,'Annex 2 Designated EHV charges'!$D:$O,3,0))</f>
        <v/>
      </c>
      <c r="D230" s="96" t="str">
        <f>IF($A230="","",VLOOKUP($A230,'Annex 2 Designated EHV charges'!$D:$O,4,0))</f>
        <v/>
      </c>
      <c r="E230" s="98" t="str">
        <f>IFERROR(IF(VLOOKUP($A230,'Annex 2 Designated EHV charges'!$D:$P,10,FALSE)=0,"",VLOOKUP($A230,'Annex 2 Designated EHV charges'!$D:$P,10,FALSE)),"")</f>
        <v/>
      </c>
      <c r="F230" s="99" t="str">
        <f>IFERROR(IF(VLOOKUP($A230,'Annex 2 Designated EHV charges'!$D:$P,11,FALSE)=0,"",VLOOKUP($A230,'Annex 2 Designated EHV charges'!$D:$P,11,FALSE)),"")</f>
        <v/>
      </c>
      <c r="G230" s="100" t="str">
        <f>IFERROR(IF(VLOOKUP($A230,'Annex 2 Designated EHV charges'!$D:$P,12,FALSE)=0,"",VLOOKUP($A230,'Annex 2 Designated EHV charges'!$D:$P,12,FALSE)),"")</f>
        <v/>
      </c>
      <c r="H230" s="100" t="str">
        <f>IFERROR(IF(VLOOKUP($A230,'Annex 2 Designated EHV charges'!$D:$P,13,FALSE)=0,"",VLOOKUP($A230,'Annex 2 Designated EHV charges'!$D:$P,13,FALSE)),"")</f>
        <v/>
      </c>
    </row>
    <row r="231" spans="1:8" x14ac:dyDescent="0.25">
      <c r="A231" s="97" t="str">
        <f t="array" ref="A231">IFERROR(INDEX('Annex 2 Designated EHV charges'!$D$11:$D$13, MATCH(0, IF(ISBLANK('Annex 2 Designated EHV charges'!$D$11:$D$13),1, COUNTIF(A$4:$A230, 'Annex 2 Designated EHV charges'!$D$11:$D$13)), 0)),"")</f>
        <v/>
      </c>
      <c r="B231" s="96" t="str">
        <f>IF($A231="","",VLOOKUP($A231,'Annex 2 Designated EHV charges'!$D:$O,2,0))</f>
        <v/>
      </c>
      <c r="C231" s="97" t="str">
        <f>IF($A231="","",VLOOKUP($A231,'Annex 2 Designated EHV charges'!$D:$O,3,0))</f>
        <v/>
      </c>
      <c r="D231" s="96" t="str">
        <f>IF($A231="","",VLOOKUP($A231,'Annex 2 Designated EHV charges'!$D:$O,4,0))</f>
        <v/>
      </c>
      <c r="E231" s="98" t="str">
        <f>IFERROR(IF(VLOOKUP($A231,'Annex 2 Designated EHV charges'!$D:$P,10,FALSE)=0,"",VLOOKUP($A231,'Annex 2 Designated EHV charges'!$D:$P,10,FALSE)),"")</f>
        <v/>
      </c>
      <c r="F231" s="99" t="str">
        <f>IFERROR(IF(VLOOKUP($A231,'Annex 2 Designated EHV charges'!$D:$P,11,FALSE)=0,"",VLOOKUP($A231,'Annex 2 Designated EHV charges'!$D:$P,11,FALSE)),"")</f>
        <v/>
      </c>
      <c r="G231" s="100" t="str">
        <f>IFERROR(IF(VLOOKUP($A231,'Annex 2 Designated EHV charges'!$D:$P,12,FALSE)=0,"",VLOOKUP($A231,'Annex 2 Designated EHV charges'!$D:$P,12,FALSE)),"")</f>
        <v/>
      </c>
      <c r="H231" s="100" t="str">
        <f>IFERROR(IF(VLOOKUP($A231,'Annex 2 Designated EHV charges'!$D:$P,13,FALSE)=0,"",VLOOKUP($A231,'Annex 2 Designated EHV charges'!$D:$P,13,FALSE)),"")</f>
        <v/>
      </c>
    </row>
    <row r="232" spans="1:8" x14ac:dyDescent="0.25">
      <c r="A232" s="97" t="str">
        <f t="array" ref="A232">IFERROR(INDEX('Annex 2 Designated EHV charges'!$D$11:$D$13, MATCH(0, IF(ISBLANK('Annex 2 Designated EHV charges'!$D$11:$D$13),1, COUNTIF(A$4:$A231, 'Annex 2 Designated EHV charges'!$D$11:$D$13)), 0)),"")</f>
        <v/>
      </c>
      <c r="B232" s="96" t="str">
        <f>IF($A232="","",VLOOKUP($A232,'Annex 2 Designated EHV charges'!$D:$O,2,0))</f>
        <v/>
      </c>
      <c r="C232" s="97" t="str">
        <f>IF($A232="","",VLOOKUP($A232,'Annex 2 Designated EHV charges'!$D:$O,3,0))</f>
        <v/>
      </c>
      <c r="D232" s="96" t="str">
        <f>IF($A232="","",VLOOKUP($A232,'Annex 2 Designated EHV charges'!$D:$O,4,0))</f>
        <v/>
      </c>
      <c r="E232" s="98" t="str">
        <f>IFERROR(IF(VLOOKUP($A232,'Annex 2 Designated EHV charges'!$D:$P,10,FALSE)=0,"",VLOOKUP($A232,'Annex 2 Designated EHV charges'!$D:$P,10,FALSE)),"")</f>
        <v/>
      </c>
      <c r="F232" s="99" t="str">
        <f>IFERROR(IF(VLOOKUP($A232,'Annex 2 Designated EHV charges'!$D:$P,11,FALSE)=0,"",VLOOKUP($A232,'Annex 2 Designated EHV charges'!$D:$P,11,FALSE)),"")</f>
        <v/>
      </c>
      <c r="G232" s="100" t="str">
        <f>IFERROR(IF(VLOOKUP($A232,'Annex 2 Designated EHV charges'!$D:$P,12,FALSE)=0,"",VLOOKUP($A232,'Annex 2 Designated EHV charges'!$D:$P,12,FALSE)),"")</f>
        <v/>
      </c>
      <c r="H232" s="100" t="str">
        <f>IFERROR(IF(VLOOKUP($A232,'Annex 2 Designated EHV charges'!$D:$P,13,FALSE)=0,"",VLOOKUP($A232,'Annex 2 Designated EHV charges'!$D:$P,13,FALSE)),"")</f>
        <v/>
      </c>
    </row>
    <row r="233" spans="1:8" x14ac:dyDescent="0.25">
      <c r="A233" s="97" t="str">
        <f t="array" ref="A233">IFERROR(INDEX('Annex 2 Designated EHV charges'!$D$11:$D$13, MATCH(0, IF(ISBLANK('Annex 2 Designated EHV charges'!$D$11:$D$13),1, COUNTIF(A$4:$A232, 'Annex 2 Designated EHV charges'!$D$11:$D$13)), 0)),"")</f>
        <v/>
      </c>
      <c r="B233" s="96" t="str">
        <f>IF($A233="","",VLOOKUP($A233,'Annex 2 Designated EHV charges'!$D:$O,2,0))</f>
        <v/>
      </c>
      <c r="C233" s="97" t="str">
        <f>IF($A233="","",VLOOKUP($A233,'Annex 2 Designated EHV charges'!$D:$O,3,0))</f>
        <v/>
      </c>
      <c r="D233" s="96" t="str">
        <f>IF($A233="","",VLOOKUP($A233,'Annex 2 Designated EHV charges'!$D:$O,4,0))</f>
        <v/>
      </c>
      <c r="E233" s="98" t="str">
        <f>IFERROR(IF(VLOOKUP($A233,'Annex 2 Designated EHV charges'!$D:$P,10,FALSE)=0,"",VLOOKUP($A233,'Annex 2 Designated EHV charges'!$D:$P,10,FALSE)),"")</f>
        <v/>
      </c>
      <c r="F233" s="99" t="str">
        <f>IFERROR(IF(VLOOKUP($A233,'Annex 2 Designated EHV charges'!$D:$P,11,FALSE)=0,"",VLOOKUP($A233,'Annex 2 Designated EHV charges'!$D:$P,11,FALSE)),"")</f>
        <v/>
      </c>
      <c r="G233" s="100" t="str">
        <f>IFERROR(IF(VLOOKUP($A233,'Annex 2 Designated EHV charges'!$D:$P,12,FALSE)=0,"",VLOOKUP($A233,'Annex 2 Designated EHV charges'!$D:$P,12,FALSE)),"")</f>
        <v/>
      </c>
      <c r="H233" s="100" t="str">
        <f>IFERROR(IF(VLOOKUP($A233,'Annex 2 Designated EHV charges'!$D:$P,13,FALSE)=0,"",VLOOKUP($A233,'Annex 2 Designated EHV charges'!$D:$P,13,FALSE)),"")</f>
        <v/>
      </c>
    </row>
    <row r="234" spans="1:8" x14ac:dyDescent="0.25">
      <c r="A234" s="97" t="str">
        <f t="array" ref="A234">IFERROR(INDEX('Annex 2 Designated EHV charges'!$D$11:$D$13, MATCH(0, IF(ISBLANK('Annex 2 Designated EHV charges'!$D$11:$D$13),1, COUNTIF(A$4:$A233, 'Annex 2 Designated EHV charges'!$D$11:$D$13)), 0)),"")</f>
        <v/>
      </c>
      <c r="B234" s="96" t="str">
        <f>IF($A234="","",VLOOKUP($A234,'Annex 2 Designated EHV charges'!$D:$O,2,0))</f>
        <v/>
      </c>
      <c r="C234" s="97" t="str">
        <f>IF($A234="","",VLOOKUP($A234,'Annex 2 Designated EHV charges'!$D:$O,3,0))</f>
        <v/>
      </c>
      <c r="D234" s="96" t="str">
        <f>IF($A234="","",VLOOKUP($A234,'Annex 2 Designated EHV charges'!$D:$O,4,0))</f>
        <v/>
      </c>
      <c r="E234" s="98" t="str">
        <f>IFERROR(IF(VLOOKUP($A234,'Annex 2 Designated EHV charges'!$D:$P,10,FALSE)=0,"",VLOOKUP($A234,'Annex 2 Designated EHV charges'!$D:$P,10,FALSE)),"")</f>
        <v/>
      </c>
      <c r="F234" s="99" t="str">
        <f>IFERROR(IF(VLOOKUP($A234,'Annex 2 Designated EHV charges'!$D:$P,11,FALSE)=0,"",VLOOKUP($A234,'Annex 2 Designated EHV charges'!$D:$P,11,FALSE)),"")</f>
        <v/>
      </c>
      <c r="G234" s="100" t="str">
        <f>IFERROR(IF(VLOOKUP($A234,'Annex 2 Designated EHV charges'!$D:$P,12,FALSE)=0,"",VLOOKUP($A234,'Annex 2 Designated EHV charges'!$D:$P,12,FALSE)),"")</f>
        <v/>
      </c>
      <c r="H234" s="100" t="str">
        <f>IFERROR(IF(VLOOKUP($A234,'Annex 2 Designated EHV charges'!$D:$P,13,FALSE)=0,"",VLOOKUP($A234,'Annex 2 Designated EHV charges'!$D:$P,13,FALSE)),"")</f>
        <v/>
      </c>
    </row>
    <row r="235" spans="1:8" x14ac:dyDescent="0.25">
      <c r="A235" s="97" t="str">
        <f t="array" ref="A235">IFERROR(INDEX('Annex 2 Designated EHV charges'!$D$11:$D$13, MATCH(0, IF(ISBLANK('Annex 2 Designated EHV charges'!$D$11:$D$13),1, COUNTIF(A$4:$A234, 'Annex 2 Designated EHV charges'!$D$11:$D$13)), 0)),"")</f>
        <v/>
      </c>
      <c r="B235" s="96" t="str">
        <f>IF($A235="","",VLOOKUP($A235,'Annex 2 Designated EHV charges'!$D:$O,2,0))</f>
        <v/>
      </c>
      <c r="C235" s="97" t="str">
        <f>IF($A235="","",VLOOKUP($A235,'Annex 2 Designated EHV charges'!$D:$O,3,0))</f>
        <v/>
      </c>
      <c r="D235" s="96" t="str">
        <f>IF($A235="","",VLOOKUP($A235,'Annex 2 Designated EHV charges'!$D:$O,4,0))</f>
        <v/>
      </c>
      <c r="E235" s="98" t="str">
        <f>IFERROR(IF(VLOOKUP($A235,'Annex 2 Designated EHV charges'!$D:$P,10,FALSE)=0,"",VLOOKUP($A235,'Annex 2 Designated EHV charges'!$D:$P,10,FALSE)),"")</f>
        <v/>
      </c>
      <c r="F235" s="99" t="str">
        <f>IFERROR(IF(VLOOKUP($A235,'Annex 2 Designated EHV charges'!$D:$P,11,FALSE)=0,"",VLOOKUP($A235,'Annex 2 Designated EHV charges'!$D:$P,11,FALSE)),"")</f>
        <v/>
      </c>
      <c r="G235" s="100" t="str">
        <f>IFERROR(IF(VLOOKUP($A235,'Annex 2 Designated EHV charges'!$D:$P,12,FALSE)=0,"",VLOOKUP($A235,'Annex 2 Designated EHV charges'!$D:$P,12,FALSE)),"")</f>
        <v/>
      </c>
      <c r="H235" s="100" t="str">
        <f>IFERROR(IF(VLOOKUP($A235,'Annex 2 Designated EHV charges'!$D:$P,13,FALSE)=0,"",VLOOKUP($A235,'Annex 2 Designated EHV charges'!$D:$P,13,FALSE)),"")</f>
        <v/>
      </c>
    </row>
    <row r="236" spans="1:8" x14ac:dyDescent="0.25">
      <c r="A236" s="97" t="str">
        <f t="array" ref="A236">IFERROR(INDEX('Annex 2 Designated EHV charges'!$D$11:$D$13, MATCH(0, IF(ISBLANK('Annex 2 Designated EHV charges'!$D$11:$D$13),1, COUNTIF(A$4:$A235, 'Annex 2 Designated EHV charges'!$D$11:$D$13)), 0)),"")</f>
        <v/>
      </c>
      <c r="B236" s="96" t="str">
        <f>IF($A236="","",VLOOKUP($A236,'Annex 2 Designated EHV charges'!$D:$O,2,0))</f>
        <v/>
      </c>
      <c r="C236" s="97" t="str">
        <f>IF($A236="","",VLOOKUP($A236,'Annex 2 Designated EHV charges'!$D:$O,3,0))</f>
        <v/>
      </c>
      <c r="D236" s="96" t="str">
        <f>IF($A236="","",VLOOKUP($A236,'Annex 2 Designated EHV charges'!$D:$O,4,0))</f>
        <v/>
      </c>
      <c r="E236" s="98" t="str">
        <f>IFERROR(IF(VLOOKUP($A236,'Annex 2 Designated EHV charges'!$D:$P,10,FALSE)=0,"",VLOOKUP($A236,'Annex 2 Designated EHV charges'!$D:$P,10,FALSE)),"")</f>
        <v/>
      </c>
      <c r="F236" s="99" t="str">
        <f>IFERROR(IF(VLOOKUP($A236,'Annex 2 Designated EHV charges'!$D:$P,11,FALSE)=0,"",VLOOKUP($A236,'Annex 2 Designated EHV charges'!$D:$P,11,FALSE)),"")</f>
        <v/>
      </c>
      <c r="G236" s="100" t="str">
        <f>IFERROR(IF(VLOOKUP($A236,'Annex 2 Designated EHV charges'!$D:$P,12,FALSE)=0,"",VLOOKUP($A236,'Annex 2 Designated EHV charges'!$D:$P,12,FALSE)),"")</f>
        <v/>
      </c>
      <c r="H236" s="100" t="str">
        <f>IFERROR(IF(VLOOKUP($A236,'Annex 2 Designated EHV charges'!$D:$P,13,FALSE)=0,"",VLOOKUP($A236,'Annex 2 Designated EHV charges'!$D:$P,13,FALSE)),"")</f>
        <v/>
      </c>
    </row>
    <row r="237" spans="1:8" x14ac:dyDescent="0.25">
      <c r="A237" s="97" t="str">
        <f t="array" ref="A237">IFERROR(INDEX('Annex 2 Designated EHV charges'!$D$11:$D$13, MATCH(0, IF(ISBLANK('Annex 2 Designated EHV charges'!$D$11:$D$13),1, COUNTIF(A$4:$A236, 'Annex 2 Designated EHV charges'!$D$11:$D$13)), 0)),"")</f>
        <v/>
      </c>
      <c r="B237" s="96" t="str">
        <f>IF($A237="","",VLOOKUP($A237,'Annex 2 Designated EHV charges'!$D:$O,2,0))</f>
        <v/>
      </c>
      <c r="C237" s="97" t="str">
        <f>IF($A237="","",VLOOKUP($A237,'Annex 2 Designated EHV charges'!$D:$O,3,0))</f>
        <v/>
      </c>
      <c r="D237" s="96" t="str">
        <f>IF($A237="","",VLOOKUP($A237,'Annex 2 Designated EHV charges'!$D:$O,4,0))</f>
        <v/>
      </c>
      <c r="E237" s="98" t="str">
        <f>IFERROR(IF(VLOOKUP($A237,'Annex 2 Designated EHV charges'!$D:$P,10,FALSE)=0,"",VLOOKUP($A237,'Annex 2 Designated EHV charges'!$D:$P,10,FALSE)),"")</f>
        <v/>
      </c>
      <c r="F237" s="99" t="str">
        <f>IFERROR(IF(VLOOKUP($A237,'Annex 2 Designated EHV charges'!$D:$P,11,FALSE)=0,"",VLOOKUP($A237,'Annex 2 Designated EHV charges'!$D:$P,11,FALSE)),"")</f>
        <v/>
      </c>
      <c r="G237" s="100" t="str">
        <f>IFERROR(IF(VLOOKUP($A237,'Annex 2 Designated EHV charges'!$D:$P,12,FALSE)=0,"",VLOOKUP($A237,'Annex 2 Designated EHV charges'!$D:$P,12,FALSE)),"")</f>
        <v/>
      </c>
      <c r="H237" s="100" t="str">
        <f>IFERROR(IF(VLOOKUP($A237,'Annex 2 Designated EHV charges'!$D:$P,13,FALSE)=0,"",VLOOKUP($A237,'Annex 2 Designated EHV charges'!$D:$P,13,FALSE)),"")</f>
        <v/>
      </c>
    </row>
    <row r="238" spans="1:8" x14ac:dyDescent="0.25">
      <c r="A238" s="97" t="str">
        <f t="array" ref="A238">IFERROR(INDEX('Annex 2 Designated EHV charges'!$D$11:$D$13, MATCH(0, IF(ISBLANK('Annex 2 Designated EHV charges'!$D$11:$D$13),1, COUNTIF(A$4:$A237, 'Annex 2 Designated EHV charges'!$D$11:$D$13)), 0)),"")</f>
        <v/>
      </c>
      <c r="B238" s="96" t="str">
        <f>IF($A238="","",VLOOKUP($A238,'Annex 2 Designated EHV charges'!$D:$O,2,0))</f>
        <v/>
      </c>
      <c r="C238" s="97" t="str">
        <f>IF($A238="","",VLOOKUP($A238,'Annex 2 Designated EHV charges'!$D:$O,3,0))</f>
        <v/>
      </c>
      <c r="D238" s="96" t="str">
        <f>IF($A238="","",VLOOKUP($A238,'Annex 2 Designated EHV charges'!$D:$O,4,0))</f>
        <v/>
      </c>
      <c r="E238" s="98" t="str">
        <f>IFERROR(IF(VLOOKUP($A238,'Annex 2 Designated EHV charges'!$D:$P,10,FALSE)=0,"",VLOOKUP($A238,'Annex 2 Designated EHV charges'!$D:$P,10,FALSE)),"")</f>
        <v/>
      </c>
      <c r="F238" s="99" t="str">
        <f>IFERROR(IF(VLOOKUP($A238,'Annex 2 Designated EHV charges'!$D:$P,11,FALSE)=0,"",VLOOKUP($A238,'Annex 2 Designated EHV charges'!$D:$P,11,FALSE)),"")</f>
        <v/>
      </c>
      <c r="G238" s="100" t="str">
        <f>IFERROR(IF(VLOOKUP($A238,'Annex 2 Designated EHV charges'!$D:$P,12,FALSE)=0,"",VLOOKUP($A238,'Annex 2 Designated EHV charges'!$D:$P,12,FALSE)),"")</f>
        <v/>
      </c>
      <c r="H238" s="100" t="str">
        <f>IFERROR(IF(VLOOKUP($A238,'Annex 2 Designated EHV charges'!$D:$P,13,FALSE)=0,"",VLOOKUP($A238,'Annex 2 Designated EHV charges'!$D:$P,13,FALSE)),"")</f>
        <v/>
      </c>
    </row>
    <row r="239" spans="1:8" x14ac:dyDescent="0.25">
      <c r="A239" s="97" t="str">
        <f t="array" ref="A239">IFERROR(INDEX('Annex 2 Designated EHV charges'!$D$11:$D$13, MATCH(0, IF(ISBLANK('Annex 2 Designated EHV charges'!$D$11:$D$13),1, COUNTIF(A$4:$A238, 'Annex 2 Designated EHV charges'!$D$11:$D$13)), 0)),"")</f>
        <v/>
      </c>
      <c r="B239" s="96" t="str">
        <f>IF($A239="","",VLOOKUP($A239,'Annex 2 Designated EHV charges'!$D:$O,2,0))</f>
        <v/>
      </c>
      <c r="C239" s="97" t="str">
        <f>IF($A239="","",VLOOKUP($A239,'Annex 2 Designated EHV charges'!$D:$O,3,0))</f>
        <v/>
      </c>
      <c r="D239" s="96" t="str">
        <f>IF($A239="","",VLOOKUP($A239,'Annex 2 Designated EHV charges'!$D:$O,4,0))</f>
        <v/>
      </c>
      <c r="E239" s="98" t="str">
        <f>IFERROR(IF(VLOOKUP($A239,'Annex 2 Designated EHV charges'!$D:$P,10,FALSE)=0,"",VLOOKUP($A239,'Annex 2 Designated EHV charges'!$D:$P,10,FALSE)),"")</f>
        <v/>
      </c>
      <c r="F239" s="99" t="str">
        <f>IFERROR(IF(VLOOKUP($A239,'Annex 2 Designated EHV charges'!$D:$P,11,FALSE)=0,"",VLOOKUP($A239,'Annex 2 Designated EHV charges'!$D:$P,11,FALSE)),"")</f>
        <v/>
      </c>
      <c r="G239" s="100" t="str">
        <f>IFERROR(IF(VLOOKUP($A239,'Annex 2 Designated EHV charges'!$D:$P,12,FALSE)=0,"",VLOOKUP($A239,'Annex 2 Designated EHV charges'!$D:$P,12,FALSE)),"")</f>
        <v/>
      </c>
      <c r="H239" s="100" t="str">
        <f>IFERROR(IF(VLOOKUP($A239,'Annex 2 Designated EHV charges'!$D:$P,13,FALSE)=0,"",VLOOKUP($A239,'Annex 2 Designated EHV charges'!$D:$P,13,FALSE)),"")</f>
        <v/>
      </c>
    </row>
    <row r="240" spans="1:8" x14ac:dyDescent="0.25">
      <c r="A240" s="97" t="str">
        <f t="array" ref="A240">IFERROR(INDEX('Annex 2 Designated EHV charges'!$D$11:$D$13, MATCH(0, IF(ISBLANK('Annex 2 Designated EHV charges'!$D$11:$D$13),1, COUNTIF(A$4:$A239, 'Annex 2 Designated EHV charges'!$D$11:$D$13)), 0)),"")</f>
        <v/>
      </c>
      <c r="B240" s="96" t="str">
        <f>IF($A240="","",VLOOKUP($A240,'Annex 2 Designated EHV charges'!$D:$O,2,0))</f>
        <v/>
      </c>
      <c r="C240" s="97" t="str">
        <f>IF($A240="","",VLOOKUP($A240,'Annex 2 Designated EHV charges'!$D:$O,3,0))</f>
        <v/>
      </c>
      <c r="D240" s="96" t="str">
        <f>IF($A240="","",VLOOKUP($A240,'Annex 2 Designated EHV charges'!$D:$O,4,0))</f>
        <v/>
      </c>
      <c r="E240" s="98" t="str">
        <f>IFERROR(IF(VLOOKUP($A240,'Annex 2 Designated EHV charges'!$D:$P,10,FALSE)=0,"",VLOOKUP($A240,'Annex 2 Designated EHV charges'!$D:$P,10,FALSE)),"")</f>
        <v/>
      </c>
      <c r="F240" s="99" t="str">
        <f>IFERROR(IF(VLOOKUP($A240,'Annex 2 Designated EHV charges'!$D:$P,11,FALSE)=0,"",VLOOKUP($A240,'Annex 2 Designated EHV charges'!$D:$P,11,FALSE)),"")</f>
        <v/>
      </c>
      <c r="G240" s="100" t="str">
        <f>IFERROR(IF(VLOOKUP($A240,'Annex 2 Designated EHV charges'!$D:$P,12,FALSE)=0,"",VLOOKUP($A240,'Annex 2 Designated EHV charges'!$D:$P,12,FALSE)),"")</f>
        <v/>
      </c>
      <c r="H240" s="100" t="str">
        <f>IFERROR(IF(VLOOKUP($A240,'Annex 2 Designated EHV charges'!$D:$P,13,FALSE)=0,"",VLOOKUP($A240,'Annex 2 Designated EHV charges'!$D:$P,13,FALSE)),"")</f>
        <v/>
      </c>
    </row>
    <row r="241" spans="1:8" x14ac:dyDescent="0.25">
      <c r="A241" s="97" t="str">
        <f t="array" ref="A241">IFERROR(INDEX('Annex 2 Designated EHV charges'!$D$11:$D$13, MATCH(0, IF(ISBLANK('Annex 2 Designated EHV charges'!$D$11:$D$13),1, COUNTIF(A$4:$A240, 'Annex 2 Designated EHV charges'!$D$11:$D$13)), 0)),"")</f>
        <v/>
      </c>
      <c r="B241" s="96" t="str">
        <f>IF($A241="","",VLOOKUP($A241,'Annex 2 Designated EHV charges'!$D:$O,2,0))</f>
        <v/>
      </c>
      <c r="C241" s="97" t="str">
        <f>IF($A241="","",VLOOKUP($A241,'Annex 2 Designated EHV charges'!$D:$O,3,0))</f>
        <v/>
      </c>
      <c r="D241" s="96" t="str">
        <f>IF($A241="","",VLOOKUP($A241,'Annex 2 Designated EHV charges'!$D:$O,4,0))</f>
        <v/>
      </c>
      <c r="E241" s="98" t="str">
        <f>IFERROR(IF(VLOOKUP($A241,'Annex 2 Designated EHV charges'!$D:$P,10,FALSE)=0,"",VLOOKUP($A241,'Annex 2 Designated EHV charges'!$D:$P,10,FALSE)),"")</f>
        <v/>
      </c>
      <c r="F241" s="99" t="str">
        <f>IFERROR(IF(VLOOKUP($A241,'Annex 2 Designated EHV charges'!$D:$P,11,FALSE)=0,"",VLOOKUP($A241,'Annex 2 Designated EHV charges'!$D:$P,11,FALSE)),"")</f>
        <v/>
      </c>
      <c r="G241" s="100" t="str">
        <f>IFERROR(IF(VLOOKUP($A241,'Annex 2 Designated EHV charges'!$D:$P,12,FALSE)=0,"",VLOOKUP($A241,'Annex 2 Designated EHV charges'!$D:$P,12,FALSE)),"")</f>
        <v/>
      </c>
      <c r="H241" s="100" t="str">
        <f>IFERROR(IF(VLOOKUP($A241,'Annex 2 Designated EHV charges'!$D:$P,13,FALSE)=0,"",VLOOKUP($A241,'Annex 2 Designated EHV charges'!$D:$P,13,FALSE)),"")</f>
        <v/>
      </c>
    </row>
    <row r="242" spans="1:8" x14ac:dyDescent="0.25">
      <c r="A242" s="97" t="str">
        <f t="array" ref="A242">IFERROR(INDEX('Annex 2 Designated EHV charges'!$D$11:$D$13, MATCH(0, IF(ISBLANK('Annex 2 Designated EHV charges'!$D$11:$D$13),1, COUNTIF(A$4:$A241, 'Annex 2 Designated EHV charges'!$D$11:$D$13)), 0)),"")</f>
        <v/>
      </c>
      <c r="B242" s="96" t="str">
        <f>IF($A242="","",VLOOKUP($A242,'Annex 2 Designated EHV charges'!$D:$O,2,0))</f>
        <v/>
      </c>
      <c r="C242" s="97" t="str">
        <f>IF($A242="","",VLOOKUP($A242,'Annex 2 Designated EHV charges'!$D:$O,3,0))</f>
        <v/>
      </c>
      <c r="D242" s="96" t="str">
        <f>IF($A242="","",VLOOKUP($A242,'Annex 2 Designated EHV charges'!$D:$O,4,0))</f>
        <v/>
      </c>
      <c r="E242" s="98" t="str">
        <f>IFERROR(IF(VLOOKUP($A242,'Annex 2 Designated EHV charges'!$D:$P,10,FALSE)=0,"",VLOOKUP($A242,'Annex 2 Designated EHV charges'!$D:$P,10,FALSE)),"")</f>
        <v/>
      </c>
      <c r="F242" s="99" t="str">
        <f>IFERROR(IF(VLOOKUP($A242,'Annex 2 Designated EHV charges'!$D:$P,11,FALSE)=0,"",VLOOKUP($A242,'Annex 2 Designated EHV charges'!$D:$P,11,FALSE)),"")</f>
        <v/>
      </c>
      <c r="G242" s="100" t="str">
        <f>IFERROR(IF(VLOOKUP($A242,'Annex 2 Designated EHV charges'!$D:$P,12,FALSE)=0,"",VLOOKUP($A242,'Annex 2 Designated EHV charges'!$D:$P,12,FALSE)),"")</f>
        <v/>
      </c>
      <c r="H242" s="100" t="str">
        <f>IFERROR(IF(VLOOKUP($A242,'Annex 2 Designated EHV charges'!$D:$P,13,FALSE)=0,"",VLOOKUP($A242,'Annex 2 Designated EHV charges'!$D:$P,13,FALSE)),"")</f>
        <v/>
      </c>
    </row>
    <row r="243" spans="1:8" x14ac:dyDescent="0.25">
      <c r="A243" s="97" t="str">
        <f t="array" ref="A243">IFERROR(INDEX('Annex 2 Designated EHV charges'!$D$11:$D$13, MATCH(0, IF(ISBLANK('Annex 2 Designated EHV charges'!$D$11:$D$13),1, COUNTIF(A$4:$A242, 'Annex 2 Designated EHV charges'!$D$11:$D$13)), 0)),"")</f>
        <v/>
      </c>
      <c r="B243" s="96" t="str">
        <f>IF($A243="","",VLOOKUP($A243,'Annex 2 Designated EHV charges'!$D:$O,2,0))</f>
        <v/>
      </c>
      <c r="C243" s="97" t="str">
        <f>IF($A243="","",VLOOKUP($A243,'Annex 2 Designated EHV charges'!$D:$O,3,0))</f>
        <v/>
      </c>
      <c r="D243" s="96" t="str">
        <f>IF($A243="","",VLOOKUP($A243,'Annex 2 Designated EHV charges'!$D:$O,4,0))</f>
        <v/>
      </c>
      <c r="E243" s="98" t="str">
        <f>IFERROR(IF(VLOOKUP($A243,'Annex 2 Designated EHV charges'!$D:$P,10,FALSE)=0,"",VLOOKUP($A243,'Annex 2 Designated EHV charges'!$D:$P,10,FALSE)),"")</f>
        <v/>
      </c>
      <c r="F243" s="99" t="str">
        <f>IFERROR(IF(VLOOKUP($A243,'Annex 2 Designated EHV charges'!$D:$P,11,FALSE)=0,"",VLOOKUP($A243,'Annex 2 Designated EHV charges'!$D:$P,11,FALSE)),"")</f>
        <v/>
      </c>
      <c r="G243" s="100" t="str">
        <f>IFERROR(IF(VLOOKUP($A243,'Annex 2 Designated EHV charges'!$D:$P,12,FALSE)=0,"",VLOOKUP($A243,'Annex 2 Designated EHV charges'!$D:$P,12,FALSE)),"")</f>
        <v/>
      </c>
      <c r="H243" s="100" t="str">
        <f>IFERROR(IF(VLOOKUP($A243,'Annex 2 Designated EHV charges'!$D:$P,13,FALSE)=0,"",VLOOKUP($A243,'Annex 2 Designated EHV charges'!$D:$P,13,FALSE)),"")</f>
        <v/>
      </c>
    </row>
    <row r="244" spans="1:8" x14ac:dyDescent="0.25">
      <c r="A244" s="97" t="str">
        <f t="array" ref="A244">IFERROR(INDEX('Annex 2 Designated EHV charges'!$D$11:$D$13, MATCH(0, IF(ISBLANK('Annex 2 Designated EHV charges'!$D$11:$D$13),1, COUNTIF(A$4:$A243, 'Annex 2 Designated EHV charges'!$D$11:$D$13)), 0)),"")</f>
        <v/>
      </c>
      <c r="B244" s="96" t="str">
        <f>IF($A244="","",VLOOKUP($A244,'Annex 2 Designated EHV charges'!$D:$O,2,0))</f>
        <v/>
      </c>
      <c r="C244" s="97" t="str">
        <f>IF($A244="","",VLOOKUP($A244,'Annex 2 Designated EHV charges'!$D:$O,3,0))</f>
        <v/>
      </c>
      <c r="D244" s="96" t="str">
        <f>IF($A244="","",VLOOKUP($A244,'Annex 2 Designated EHV charges'!$D:$O,4,0))</f>
        <v/>
      </c>
      <c r="E244" s="98" t="str">
        <f>IFERROR(IF(VLOOKUP($A244,'Annex 2 Designated EHV charges'!$D:$P,10,FALSE)=0,"",VLOOKUP($A244,'Annex 2 Designated EHV charges'!$D:$P,10,FALSE)),"")</f>
        <v/>
      </c>
      <c r="F244" s="99" t="str">
        <f>IFERROR(IF(VLOOKUP($A244,'Annex 2 Designated EHV charges'!$D:$P,11,FALSE)=0,"",VLOOKUP($A244,'Annex 2 Designated EHV charges'!$D:$P,11,FALSE)),"")</f>
        <v/>
      </c>
      <c r="G244" s="100" t="str">
        <f>IFERROR(IF(VLOOKUP($A244,'Annex 2 Designated EHV charges'!$D:$P,12,FALSE)=0,"",VLOOKUP($A244,'Annex 2 Designated EHV charges'!$D:$P,12,FALSE)),"")</f>
        <v/>
      </c>
      <c r="H244" s="100" t="str">
        <f>IFERROR(IF(VLOOKUP($A244,'Annex 2 Designated EHV charges'!$D:$P,13,FALSE)=0,"",VLOOKUP($A244,'Annex 2 Designated EHV charges'!$D:$P,13,FALSE)),"")</f>
        <v/>
      </c>
    </row>
    <row r="245" spans="1:8" x14ac:dyDescent="0.25">
      <c r="A245" s="97" t="str">
        <f t="array" ref="A245">IFERROR(INDEX('Annex 2 Designated EHV charges'!$D$11:$D$13, MATCH(0, IF(ISBLANK('Annex 2 Designated EHV charges'!$D$11:$D$13),1, COUNTIF(A$4:$A244, 'Annex 2 Designated EHV charges'!$D$11:$D$13)), 0)),"")</f>
        <v/>
      </c>
      <c r="B245" s="96" t="str">
        <f>IF($A245="","",VLOOKUP($A245,'Annex 2 Designated EHV charges'!$D:$O,2,0))</f>
        <v/>
      </c>
      <c r="C245" s="97" t="str">
        <f>IF($A245="","",VLOOKUP($A245,'Annex 2 Designated EHV charges'!$D:$O,3,0))</f>
        <v/>
      </c>
      <c r="D245" s="96" t="str">
        <f>IF($A245="","",VLOOKUP($A245,'Annex 2 Designated EHV charges'!$D:$O,4,0))</f>
        <v/>
      </c>
      <c r="E245" s="98" t="str">
        <f>IFERROR(IF(VLOOKUP($A245,'Annex 2 Designated EHV charges'!$D:$P,10,FALSE)=0,"",VLOOKUP($A245,'Annex 2 Designated EHV charges'!$D:$P,10,FALSE)),"")</f>
        <v/>
      </c>
      <c r="F245" s="99" t="str">
        <f>IFERROR(IF(VLOOKUP($A245,'Annex 2 Designated EHV charges'!$D:$P,11,FALSE)=0,"",VLOOKUP($A245,'Annex 2 Designated EHV charges'!$D:$P,11,FALSE)),"")</f>
        <v/>
      </c>
      <c r="G245" s="100" t="str">
        <f>IFERROR(IF(VLOOKUP($A245,'Annex 2 Designated EHV charges'!$D:$P,12,FALSE)=0,"",VLOOKUP($A245,'Annex 2 Designated EHV charges'!$D:$P,12,FALSE)),"")</f>
        <v/>
      </c>
      <c r="H245" s="100" t="str">
        <f>IFERROR(IF(VLOOKUP($A245,'Annex 2 Designated EHV charges'!$D:$P,13,FALSE)=0,"",VLOOKUP($A245,'Annex 2 Designated EHV charges'!$D:$P,13,FALSE)),"")</f>
        <v/>
      </c>
    </row>
    <row r="246" spans="1:8" x14ac:dyDescent="0.25">
      <c r="A246" s="97" t="str">
        <f t="array" ref="A246">IFERROR(INDEX('Annex 2 Designated EHV charges'!$D$11:$D$13, MATCH(0, IF(ISBLANK('Annex 2 Designated EHV charges'!$D$11:$D$13),1, COUNTIF(A$4:$A245, 'Annex 2 Designated EHV charges'!$D$11:$D$13)), 0)),"")</f>
        <v/>
      </c>
      <c r="B246" s="96" t="str">
        <f>IF($A246="","",VLOOKUP($A246,'Annex 2 Designated EHV charges'!$D:$O,2,0))</f>
        <v/>
      </c>
      <c r="C246" s="97" t="str">
        <f>IF($A246="","",VLOOKUP($A246,'Annex 2 Designated EHV charges'!$D:$O,3,0))</f>
        <v/>
      </c>
      <c r="D246" s="96" t="str">
        <f>IF($A246="","",VLOOKUP($A246,'Annex 2 Designated EHV charges'!$D:$O,4,0))</f>
        <v/>
      </c>
      <c r="E246" s="98" t="str">
        <f>IFERROR(IF(VLOOKUP($A246,'Annex 2 Designated EHV charges'!$D:$P,10,FALSE)=0,"",VLOOKUP($A246,'Annex 2 Designated EHV charges'!$D:$P,10,FALSE)),"")</f>
        <v/>
      </c>
      <c r="F246" s="99" t="str">
        <f>IFERROR(IF(VLOOKUP($A246,'Annex 2 Designated EHV charges'!$D:$P,11,FALSE)=0,"",VLOOKUP($A246,'Annex 2 Designated EHV charges'!$D:$P,11,FALSE)),"")</f>
        <v/>
      </c>
      <c r="G246" s="100" t="str">
        <f>IFERROR(IF(VLOOKUP($A246,'Annex 2 Designated EHV charges'!$D:$P,12,FALSE)=0,"",VLOOKUP($A246,'Annex 2 Designated EHV charges'!$D:$P,12,FALSE)),"")</f>
        <v/>
      </c>
      <c r="H246" s="100" t="str">
        <f>IFERROR(IF(VLOOKUP($A246,'Annex 2 Designated EHV charges'!$D:$P,13,FALSE)=0,"",VLOOKUP($A246,'Annex 2 Designated EHV charges'!$D:$P,13,FALSE)),"")</f>
        <v/>
      </c>
    </row>
    <row r="247" spans="1:8" x14ac:dyDescent="0.25">
      <c r="A247" s="97" t="str">
        <f t="array" ref="A247">IFERROR(INDEX('Annex 2 Designated EHV charges'!$D$11:$D$13, MATCH(0, IF(ISBLANK('Annex 2 Designated EHV charges'!$D$11:$D$13),1, COUNTIF(A$4:$A246, 'Annex 2 Designated EHV charges'!$D$11:$D$13)), 0)),"")</f>
        <v/>
      </c>
      <c r="B247" s="96" t="str">
        <f>IF($A247="","",VLOOKUP($A247,'Annex 2 Designated EHV charges'!$D:$O,2,0))</f>
        <v/>
      </c>
      <c r="C247" s="97" t="str">
        <f>IF($A247="","",VLOOKUP($A247,'Annex 2 Designated EHV charges'!$D:$O,3,0))</f>
        <v/>
      </c>
      <c r="D247" s="96" t="str">
        <f>IF($A247="","",VLOOKUP($A247,'Annex 2 Designated EHV charges'!$D:$O,4,0))</f>
        <v/>
      </c>
      <c r="E247" s="98" t="str">
        <f>IFERROR(IF(VLOOKUP($A247,'Annex 2 Designated EHV charges'!$D:$P,10,FALSE)=0,"",VLOOKUP($A247,'Annex 2 Designated EHV charges'!$D:$P,10,FALSE)),"")</f>
        <v/>
      </c>
      <c r="F247" s="99" t="str">
        <f>IFERROR(IF(VLOOKUP($A247,'Annex 2 Designated EHV charges'!$D:$P,11,FALSE)=0,"",VLOOKUP($A247,'Annex 2 Designated EHV charges'!$D:$P,11,FALSE)),"")</f>
        <v/>
      </c>
      <c r="G247" s="100" t="str">
        <f>IFERROR(IF(VLOOKUP($A247,'Annex 2 Designated EHV charges'!$D:$P,12,FALSE)=0,"",VLOOKUP($A247,'Annex 2 Designated EHV charges'!$D:$P,12,FALSE)),"")</f>
        <v/>
      </c>
      <c r="H247" s="100" t="str">
        <f>IFERROR(IF(VLOOKUP($A247,'Annex 2 Designated EHV charges'!$D:$P,13,FALSE)=0,"",VLOOKUP($A247,'Annex 2 Designated EHV charges'!$D:$P,13,FALSE)),"")</f>
        <v/>
      </c>
    </row>
    <row r="248" spans="1:8" x14ac:dyDescent="0.25">
      <c r="A248" s="97" t="str">
        <f t="array" ref="A248">IFERROR(INDEX('Annex 2 Designated EHV charges'!$D$11:$D$13, MATCH(0, IF(ISBLANK('Annex 2 Designated EHV charges'!$D$11:$D$13),1, COUNTIF(A$4:$A247, 'Annex 2 Designated EHV charges'!$D$11:$D$13)), 0)),"")</f>
        <v/>
      </c>
      <c r="B248" s="96" t="str">
        <f>IF($A248="","",VLOOKUP($A248,'Annex 2 Designated EHV charges'!$D:$O,2,0))</f>
        <v/>
      </c>
      <c r="C248" s="97" t="str">
        <f>IF($A248="","",VLOOKUP($A248,'Annex 2 Designated EHV charges'!$D:$O,3,0))</f>
        <v/>
      </c>
      <c r="D248" s="96" t="str">
        <f>IF($A248="","",VLOOKUP($A248,'Annex 2 Designated EHV charges'!$D:$O,4,0))</f>
        <v/>
      </c>
      <c r="E248" s="98" t="str">
        <f>IFERROR(IF(VLOOKUP($A248,'Annex 2 Designated EHV charges'!$D:$P,10,FALSE)=0,"",VLOOKUP($A248,'Annex 2 Designated EHV charges'!$D:$P,10,FALSE)),"")</f>
        <v/>
      </c>
      <c r="F248" s="99" t="str">
        <f>IFERROR(IF(VLOOKUP($A248,'Annex 2 Designated EHV charges'!$D:$P,11,FALSE)=0,"",VLOOKUP($A248,'Annex 2 Designated EHV charges'!$D:$P,11,FALSE)),"")</f>
        <v/>
      </c>
      <c r="G248" s="100" t="str">
        <f>IFERROR(IF(VLOOKUP($A248,'Annex 2 Designated EHV charges'!$D:$P,12,FALSE)=0,"",VLOOKUP($A248,'Annex 2 Designated EHV charges'!$D:$P,12,FALSE)),"")</f>
        <v/>
      </c>
      <c r="H248" s="100" t="str">
        <f>IFERROR(IF(VLOOKUP($A248,'Annex 2 Designated EHV charges'!$D:$P,13,FALSE)=0,"",VLOOKUP($A248,'Annex 2 Designated EHV charges'!$D:$P,13,FALSE)),"")</f>
        <v/>
      </c>
    </row>
    <row r="249" spans="1:8" x14ac:dyDescent="0.25">
      <c r="A249" s="97" t="str">
        <f t="array" ref="A249">IFERROR(INDEX('Annex 2 Designated EHV charges'!$D$11:$D$13, MATCH(0, IF(ISBLANK('Annex 2 Designated EHV charges'!$D$11:$D$13),1, COUNTIF(A$4:$A248, 'Annex 2 Designated EHV charges'!$D$11:$D$13)), 0)),"")</f>
        <v/>
      </c>
      <c r="B249" s="96" t="str">
        <f>IF($A249="","",VLOOKUP($A249,'Annex 2 Designated EHV charges'!$D:$O,2,0))</f>
        <v/>
      </c>
      <c r="C249" s="97" t="str">
        <f>IF($A249="","",VLOOKUP($A249,'Annex 2 Designated EHV charges'!$D:$O,3,0))</f>
        <v/>
      </c>
      <c r="D249" s="96" t="str">
        <f>IF($A249="","",VLOOKUP($A249,'Annex 2 Designated EHV charges'!$D:$O,4,0))</f>
        <v/>
      </c>
      <c r="E249" s="98" t="str">
        <f>IFERROR(IF(VLOOKUP($A249,'Annex 2 Designated EHV charges'!$D:$P,10,FALSE)=0,"",VLOOKUP($A249,'Annex 2 Designated EHV charges'!$D:$P,10,FALSE)),"")</f>
        <v/>
      </c>
      <c r="F249" s="99" t="str">
        <f>IFERROR(IF(VLOOKUP($A249,'Annex 2 Designated EHV charges'!$D:$P,11,FALSE)=0,"",VLOOKUP($A249,'Annex 2 Designated EHV charges'!$D:$P,11,FALSE)),"")</f>
        <v/>
      </c>
      <c r="G249" s="100" t="str">
        <f>IFERROR(IF(VLOOKUP($A249,'Annex 2 Designated EHV charges'!$D:$P,12,FALSE)=0,"",VLOOKUP($A249,'Annex 2 Designated EHV charges'!$D:$P,12,FALSE)),"")</f>
        <v/>
      </c>
      <c r="H249" s="100" t="str">
        <f>IFERROR(IF(VLOOKUP($A249,'Annex 2 Designated EHV charges'!$D:$P,13,FALSE)=0,"",VLOOKUP($A249,'Annex 2 Designated EHV charges'!$D:$P,13,FALSE)),"")</f>
        <v/>
      </c>
    </row>
    <row r="250" spans="1:8" x14ac:dyDescent="0.25">
      <c r="A250" s="97" t="str">
        <f t="array" ref="A250">IFERROR(INDEX('Annex 2 Designated EHV charges'!$D$11:$D$13, MATCH(0, IF(ISBLANK('Annex 2 Designated EHV charges'!$D$11:$D$13),1, COUNTIF(A$4:$A249, 'Annex 2 Designated EHV charges'!$D$11:$D$13)), 0)),"")</f>
        <v/>
      </c>
      <c r="B250" s="96" t="str">
        <f>IF($A250="","",VLOOKUP($A250,'Annex 2 Designated EHV charges'!$D:$O,2,0))</f>
        <v/>
      </c>
      <c r="C250" s="97" t="str">
        <f>IF($A250="","",VLOOKUP($A250,'Annex 2 Designated EHV charges'!$D:$O,3,0))</f>
        <v/>
      </c>
      <c r="D250" s="96" t="str">
        <f>IF($A250="","",VLOOKUP($A250,'Annex 2 Designated EHV charges'!$D:$O,4,0))</f>
        <v/>
      </c>
      <c r="E250" s="98" t="str">
        <f>IFERROR(IF(VLOOKUP($A250,'Annex 2 Designated EHV charges'!$D:$P,10,FALSE)=0,"",VLOOKUP($A250,'Annex 2 Designated EHV charges'!$D:$P,10,FALSE)),"")</f>
        <v/>
      </c>
      <c r="F250" s="99" t="str">
        <f>IFERROR(IF(VLOOKUP($A250,'Annex 2 Designated EHV charges'!$D:$P,11,FALSE)=0,"",VLOOKUP($A250,'Annex 2 Designated EHV charges'!$D:$P,11,FALSE)),"")</f>
        <v/>
      </c>
      <c r="G250" s="100" t="str">
        <f>IFERROR(IF(VLOOKUP($A250,'Annex 2 Designated EHV charges'!$D:$P,12,FALSE)=0,"",VLOOKUP($A250,'Annex 2 Designated EHV charges'!$D:$P,12,FALSE)),"")</f>
        <v/>
      </c>
      <c r="H250" s="100" t="str">
        <f>IFERROR(IF(VLOOKUP($A250,'Annex 2 Designated EHV charges'!$D:$P,13,FALSE)=0,"",VLOOKUP($A250,'Annex 2 Designated EHV charges'!$D:$P,13,FALSE)),"")</f>
        <v/>
      </c>
    </row>
    <row r="251" spans="1:8" x14ac:dyDescent="0.25">
      <c r="A251" s="97" t="str">
        <f t="array" ref="A251">IFERROR(INDEX('Annex 2 Designated EHV charges'!$D$11:$D$13, MATCH(0, IF(ISBLANK('Annex 2 Designated EHV charges'!$D$11:$D$13),1, COUNTIF(A$4:$A250, 'Annex 2 Designated EHV charges'!$D$11:$D$13)), 0)),"")</f>
        <v/>
      </c>
      <c r="B251" s="96" t="str">
        <f>IF($A251="","",VLOOKUP($A251,'Annex 2 Designated EHV charges'!$D:$O,2,0))</f>
        <v/>
      </c>
      <c r="C251" s="97" t="str">
        <f>IF($A251="","",VLOOKUP($A251,'Annex 2 Designated EHV charges'!$D:$O,3,0))</f>
        <v/>
      </c>
      <c r="D251" s="96" t="str">
        <f>IF($A251="","",VLOOKUP($A251,'Annex 2 Designated EHV charges'!$D:$O,4,0))</f>
        <v/>
      </c>
      <c r="E251" s="98" t="str">
        <f>IFERROR(IF(VLOOKUP($A251,'Annex 2 Designated EHV charges'!$D:$P,10,FALSE)=0,"",VLOOKUP($A251,'Annex 2 Designated EHV charges'!$D:$P,10,FALSE)),"")</f>
        <v/>
      </c>
      <c r="F251" s="99" t="str">
        <f>IFERROR(IF(VLOOKUP($A251,'Annex 2 Designated EHV charges'!$D:$P,11,FALSE)=0,"",VLOOKUP($A251,'Annex 2 Designated EHV charges'!$D:$P,11,FALSE)),"")</f>
        <v/>
      </c>
      <c r="G251" s="100" t="str">
        <f>IFERROR(IF(VLOOKUP($A251,'Annex 2 Designated EHV charges'!$D:$P,12,FALSE)=0,"",VLOOKUP($A251,'Annex 2 Designated EHV charges'!$D:$P,12,FALSE)),"")</f>
        <v/>
      </c>
      <c r="H251" s="100" t="str">
        <f>IFERROR(IF(VLOOKUP($A251,'Annex 2 Designated EHV charges'!$D:$P,13,FALSE)=0,"",VLOOKUP($A251,'Annex 2 Designated EHV charges'!$D:$P,13,FALSE)),"")</f>
        <v/>
      </c>
    </row>
    <row r="252" spans="1:8" x14ac:dyDescent="0.25">
      <c r="A252" s="97" t="str">
        <f t="array" ref="A252">IFERROR(INDEX('Annex 2 Designated EHV charges'!$D$11:$D$13, MATCH(0, IF(ISBLANK('Annex 2 Designated EHV charges'!$D$11:$D$13),1, COUNTIF(A$4:$A251, 'Annex 2 Designated EHV charges'!$D$11:$D$13)), 0)),"")</f>
        <v/>
      </c>
      <c r="B252" s="96" t="str">
        <f>IF($A252="","",VLOOKUP($A252,'Annex 2 Designated EHV charges'!$D:$O,2,0))</f>
        <v/>
      </c>
      <c r="C252" s="97" t="str">
        <f>IF($A252="","",VLOOKUP($A252,'Annex 2 Designated EHV charges'!$D:$O,3,0))</f>
        <v/>
      </c>
      <c r="D252" s="96" t="str">
        <f>IF($A252="","",VLOOKUP($A252,'Annex 2 Designated EHV charges'!$D:$O,4,0))</f>
        <v/>
      </c>
      <c r="E252" s="98" t="str">
        <f>IFERROR(IF(VLOOKUP($A252,'Annex 2 Designated EHV charges'!$D:$P,10,FALSE)=0,"",VLOOKUP($A252,'Annex 2 Designated EHV charges'!$D:$P,10,FALSE)),"")</f>
        <v/>
      </c>
      <c r="F252" s="99" t="str">
        <f>IFERROR(IF(VLOOKUP($A252,'Annex 2 Designated EHV charges'!$D:$P,11,FALSE)=0,"",VLOOKUP($A252,'Annex 2 Designated EHV charges'!$D:$P,11,FALSE)),"")</f>
        <v/>
      </c>
      <c r="G252" s="100" t="str">
        <f>IFERROR(IF(VLOOKUP($A252,'Annex 2 Designated EHV charges'!$D:$P,12,FALSE)=0,"",VLOOKUP($A252,'Annex 2 Designated EHV charges'!$D:$P,12,FALSE)),"")</f>
        <v/>
      </c>
      <c r="H252" s="100" t="str">
        <f>IFERROR(IF(VLOOKUP($A252,'Annex 2 Designated EHV charges'!$D:$P,13,FALSE)=0,"",VLOOKUP($A252,'Annex 2 Designated EHV charges'!$D:$P,13,FALSE)),"")</f>
        <v/>
      </c>
    </row>
    <row r="253" spans="1:8" x14ac:dyDescent="0.25">
      <c r="A253" s="97" t="str">
        <f t="array" ref="A253">IFERROR(INDEX('Annex 2 Designated EHV charges'!$D$11:$D$13, MATCH(0, IF(ISBLANK('Annex 2 Designated EHV charges'!$D$11:$D$13),1, COUNTIF(A$4:$A252, 'Annex 2 Designated EHV charges'!$D$11:$D$13)), 0)),"")</f>
        <v/>
      </c>
      <c r="B253" s="96" t="str">
        <f>IF($A253="","",VLOOKUP($A253,'Annex 2 Designated EHV charges'!$D:$O,2,0))</f>
        <v/>
      </c>
      <c r="C253" s="97" t="str">
        <f>IF($A253="","",VLOOKUP($A253,'Annex 2 Designated EHV charges'!$D:$O,3,0))</f>
        <v/>
      </c>
      <c r="D253" s="96" t="str">
        <f>IF($A253="","",VLOOKUP($A253,'Annex 2 Designated EHV charges'!$D:$O,4,0))</f>
        <v/>
      </c>
      <c r="E253" s="98" t="str">
        <f>IFERROR(IF(VLOOKUP($A253,'Annex 2 Designated EHV charges'!$D:$P,10,FALSE)=0,"",VLOOKUP($A253,'Annex 2 Designated EHV charges'!$D:$P,10,FALSE)),"")</f>
        <v/>
      </c>
      <c r="F253" s="99" t="str">
        <f>IFERROR(IF(VLOOKUP($A253,'Annex 2 Designated EHV charges'!$D:$P,11,FALSE)=0,"",VLOOKUP($A253,'Annex 2 Designated EHV charges'!$D:$P,11,FALSE)),"")</f>
        <v/>
      </c>
      <c r="G253" s="100" t="str">
        <f>IFERROR(IF(VLOOKUP($A253,'Annex 2 Designated EHV charges'!$D:$P,12,FALSE)=0,"",VLOOKUP($A253,'Annex 2 Designated EHV charges'!$D:$P,12,FALSE)),"")</f>
        <v/>
      </c>
      <c r="H253" s="100" t="str">
        <f>IFERROR(IF(VLOOKUP($A253,'Annex 2 Designated EHV charges'!$D:$P,13,FALSE)=0,"",VLOOKUP($A253,'Annex 2 Designated EHV charges'!$D:$P,13,FALSE)),"")</f>
        <v/>
      </c>
    </row>
    <row r="254" spans="1:8" x14ac:dyDescent="0.25">
      <c r="A254" s="97" t="str">
        <f t="array" ref="A254">IFERROR(INDEX('Annex 2 Designated EHV charges'!$D$11:$D$13, MATCH(0, IF(ISBLANK('Annex 2 Designated EHV charges'!$D$11:$D$13),1, COUNTIF(A$4:$A253, 'Annex 2 Designated EHV charges'!$D$11:$D$13)), 0)),"")</f>
        <v/>
      </c>
      <c r="B254" s="96" t="str">
        <f>IF($A254="","",VLOOKUP($A254,'Annex 2 Designated EHV charges'!$D:$O,2,0))</f>
        <v/>
      </c>
      <c r="C254" s="97" t="str">
        <f>IF($A254="","",VLOOKUP($A254,'Annex 2 Designated EHV charges'!$D:$O,3,0))</f>
        <v/>
      </c>
      <c r="D254" s="96" t="str">
        <f>IF($A254="","",VLOOKUP($A254,'Annex 2 Designated EHV charges'!$D:$O,4,0))</f>
        <v/>
      </c>
      <c r="E254" s="98" t="str">
        <f>IFERROR(IF(VLOOKUP($A254,'Annex 2 Designated EHV charges'!$D:$P,10,FALSE)=0,"",VLOOKUP($A254,'Annex 2 Designated EHV charges'!$D:$P,10,FALSE)),"")</f>
        <v/>
      </c>
      <c r="F254" s="99" t="str">
        <f>IFERROR(IF(VLOOKUP($A254,'Annex 2 Designated EHV charges'!$D:$P,11,FALSE)=0,"",VLOOKUP($A254,'Annex 2 Designated EHV charges'!$D:$P,11,FALSE)),"")</f>
        <v/>
      </c>
      <c r="G254" s="100" t="str">
        <f>IFERROR(IF(VLOOKUP($A254,'Annex 2 Designated EHV charges'!$D:$P,12,FALSE)=0,"",VLOOKUP($A254,'Annex 2 Designated EHV charges'!$D:$P,12,FALSE)),"")</f>
        <v/>
      </c>
      <c r="H254" s="100"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80" zoomScaleNormal="80" zoomScaleSheetLayoutView="100" workbookViewId="0">
      <selection activeCell="B15" sqref="B15:J17"/>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3" t="s">
        <v>16</v>
      </c>
      <c r="B1" s="3"/>
      <c r="D1" s="3"/>
      <c r="E1" s="3"/>
      <c r="F1" s="3"/>
      <c r="G1" s="10"/>
      <c r="H1" s="4"/>
      <c r="I1" s="4"/>
    </row>
    <row r="2" spans="1:12" s="2" customFormat="1" ht="27" customHeight="1" x14ac:dyDescent="0.25">
      <c r="A2" s="224" t="str">
        <f>Overview!B4&amp; " - Effective from "&amp;Overview!D4&amp;" - "&amp;Overview!E4&amp;" LV and HV tariffs"</f>
        <v>Eclipse Power Distribution Limited - GSP C - Effective from 1 April 2027 - Submitted LV and HV tariffs</v>
      </c>
      <c r="B2" s="224"/>
      <c r="C2" s="224"/>
      <c r="D2" s="224"/>
      <c r="E2" s="224"/>
      <c r="F2" s="224"/>
      <c r="G2" s="224"/>
      <c r="H2" s="224"/>
      <c r="I2" s="224"/>
      <c r="J2" s="224"/>
      <c r="K2" s="4"/>
      <c r="L2" s="4"/>
    </row>
    <row r="3" spans="1:12" s="2" customFormat="1" ht="9" customHeight="1" x14ac:dyDescent="0.25">
      <c r="A3" s="4"/>
      <c r="B3" s="4"/>
      <c r="C3" s="4"/>
      <c r="D3" s="4"/>
      <c r="E3" s="4"/>
      <c r="F3" s="4"/>
      <c r="G3" s="4"/>
      <c r="H3" s="4"/>
      <c r="I3" s="4"/>
      <c r="J3" s="4"/>
      <c r="K3" s="4"/>
      <c r="L3" s="4"/>
    </row>
    <row r="4" spans="1:12" s="2" customFormat="1" ht="27" customHeight="1" x14ac:dyDescent="0.25">
      <c r="A4" s="250" t="s">
        <v>705</v>
      </c>
      <c r="B4" s="250"/>
      <c r="C4" s="250"/>
      <c r="D4" s="250"/>
      <c r="E4" s="250"/>
      <c r="F4" s="250"/>
      <c r="G4" s="250"/>
      <c r="H4" s="250"/>
      <c r="I4" s="250"/>
      <c r="J4" s="250"/>
      <c r="K4" s="4"/>
      <c r="L4" s="4"/>
    </row>
    <row r="5" spans="1:12" s="2" customFormat="1" ht="71.25" customHeight="1" x14ac:dyDescent="0.25">
      <c r="A5" s="15"/>
      <c r="B5" s="27" t="s">
        <v>703</v>
      </c>
      <c r="C5" s="14" t="s">
        <v>20</v>
      </c>
      <c r="D5" s="54" t="s">
        <v>141</v>
      </c>
      <c r="E5" s="54" t="s">
        <v>143</v>
      </c>
      <c r="F5" s="54" t="s">
        <v>142</v>
      </c>
      <c r="G5" s="14" t="s">
        <v>21</v>
      </c>
      <c r="H5" s="14"/>
      <c r="I5" s="14"/>
      <c r="J5" s="14"/>
      <c r="K5" s="4"/>
      <c r="L5" s="4"/>
    </row>
    <row r="6" spans="1:12" s="2" customFormat="1" ht="32.25" customHeight="1" x14ac:dyDescent="0.25">
      <c r="A6" s="16"/>
      <c r="B6" s="26"/>
      <c r="C6" s="17"/>
      <c r="D6" s="18"/>
      <c r="E6" s="18"/>
      <c r="F6" s="18"/>
      <c r="G6" s="19"/>
      <c r="H6" s="25"/>
      <c r="I6" s="25"/>
      <c r="J6" s="25"/>
      <c r="K6" s="4"/>
      <c r="L6" s="4"/>
    </row>
    <row r="7" spans="1:12" ht="12.75" customHeight="1" x14ac:dyDescent="0.25">
      <c r="A7" s="251" t="s">
        <v>1</v>
      </c>
      <c r="B7" s="238" t="s">
        <v>816</v>
      </c>
      <c r="C7" s="239"/>
      <c r="D7" s="239"/>
      <c r="E7" s="239"/>
      <c r="F7" s="239"/>
      <c r="G7" s="239"/>
      <c r="H7" s="239"/>
      <c r="I7" s="239"/>
      <c r="J7" s="240"/>
    </row>
    <row r="8" spans="1:12" x14ac:dyDescent="0.25">
      <c r="A8" s="251"/>
      <c r="B8" s="241"/>
      <c r="C8" s="242"/>
      <c r="D8" s="242"/>
      <c r="E8" s="242"/>
      <c r="F8" s="242"/>
      <c r="G8" s="242"/>
      <c r="H8" s="242"/>
      <c r="I8" s="242"/>
      <c r="J8" s="243"/>
    </row>
    <row r="9" spans="1:12" x14ac:dyDescent="0.25">
      <c r="A9" s="251"/>
      <c r="B9" s="244"/>
      <c r="C9" s="245"/>
      <c r="D9" s="245"/>
      <c r="E9" s="245"/>
      <c r="F9" s="245"/>
      <c r="G9" s="245"/>
      <c r="H9" s="245"/>
      <c r="I9" s="245"/>
      <c r="J9" s="246"/>
    </row>
    <row r="10" spans="1:12" ht="6.75" customHeight="1" x14ac:dyDescent="0.25">
      <c r="A10" s="50"/>
      <c r="B10" s="50"/>
      <c r="C10" s="50"/>
      <c r="D10" s="50"/>
      <c r="E10" s="50"/>
      <c r="F10" s="50"/>
      <c r="G10" s="50"/>
      <c r="H10" s="50"/>
      <c r="I10" s="50"/>
      <c r="J10" s="50"/>
    </row>
    <row r="11" spans="1:12" ht="6.75" customHeight="1" x14ac:dyDescent="0.25">
      <c r="A11" s="50"/>
      <c r="B11" s="50"/>
      <c r="C11" s="50"/>
      <c r="D11" s="50"/>
      <c r="E11" s="50"/>
      <c r="F11" s="50"/>
      <c r="G11" s="50"/>
      <c r="H11" s="50"/>
      <c r="I11" s="50"/>
      <c r="J11" s="50"/>
    </row>
    <row r="12" spans="1:12" s="2" customFormat="1" ht="27" customHeight="1" x14ac:dyDescent="0.25">
      <c r="A12" s="250" t="s">
        <v>706</v>
      </c>
      <c r="B12" s="250"/>
      <c r="C12" s="250"/>
      <c r="D12" s="250"/>
      <c r="E12" s="250"/>
      <c r="F12" s="250"/>
      <c r="G12" s="250"/>
      <c r="H12" s="250"/>
      <c r="I12" s="250"/>
      <c r="J12" s="250"/>
      <c r="K12" s="4"/>
      <c r="L12" s="4"/>
    </row>
    <row r="13" spans="1:12" s="2" customFormat="1" ht="58.5" customHeight="1" x14ac:dyDescent="0.25">
      <c r="A13" s="15"/>
      <c r="B13" s="27" t="s">
        <v>703</v>
      </c>
      <c r="C13" s="14" t="s">
        <v>20</v>
      </c>
      <c r="D13" s="54" t="s">
        <v>141</v>
      </c>
      <c r="E13" s="54" t="s">
        <v>143</v>
      </c>
      <c r="F13" s="54" t="s">
        <v>142</v>
      </c>
      <c r="G13" s="14" t="s">
        <v>21</v>
      </c>
      <c r="H13" s="14" t="s">
        <v>22</v>
      </c>
      <c r="I13" s="27" t="s">
        <v>117</v>
      </c>
      <c r="J13" s="14" t="s">
        <v>28</v>
      </c>
      <c r="K13" s="4"/>
      <c r="L13" s="4"/>
    </row>
    <row r="14" spans="1:12" s="2" customFormat="1" ht="32.25" customHeight="1" x14ac:dyDescent="0.25">
      <c r="A14" s="16"/>
      <c r="B14" s="26"/>
      <c r="C14" s="17"/>
      <c r="D14" s="18"/>
      <c r="E14" s="18"/>
      <c r="F14" s="18"/>
      <c r="G14" s="19"/>
      <c r="H14" s="19"/>
      <c r="I14" s="19"/>
      <c r="J14" s="18"/>
      <c r="K14" s="4"/>
      <c r="L14" s="4"/>
    </row>
    <row r="15" spans="1:12" ht="12.75" customHeight="1" x14ac:dyDescent="0.25">
      <c r="A15" s="251" t="s">
        <v>1</v>
      </c>
      <c r="B15" s="238" t="s">
        <v>817</v>
      </c>
      <c r="C15" s="239"/>
      <c r="D15" s="239"/>
      <c r="E15" s="239"/>
      <c r="F15" s="239"/>
      <c r="G15" s="239"/>
      <c r="H15" s="239"/>
      <c r="I15" s="239"/>
      <c r="J15" s="247"/>
    </row>
    <row r="16" spans="1:12" ht="12.75" customHeight="1" x14ac:dyDescent="0.25">
      <c r="A16" s="251"/>
      <c r="B16" s="241"/>
      <c r="C16" s="242"/>
      <c r="D16" s="242"/>
      <c r="E16" s="242"/>
      <c r="F16" s="242"/>
      <c r="G16" s="242"/>
      <c r="H16" s="242"/>
      <c r="I16" s="242"/>
      <c r="J16" s="248"/>
    </row>
    <row r="17" spans="1:10" ht="12.75" customHeight="1" x14ac:dyDescent="0.25">
      <c r="A17" s="251"/>
      <c r="B17" s="244"/>
      <c r="C17" s="245"/>
      <c r="D17" s="245"/>
      <c r="E17" s="245"/>
      <c r="F17" s="245"/>
      <c r="G17" s="245"/>
      <c r="H17" s="245"/>
      <c r="I17" s="245"/>
      <c r="J17" s="249"/>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7:J9"/>
    <mergeCell ref="B15:J17"/>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&amp;L_x000D_&amp;1#&amp;"Arial"&amp;6&amp;K737373 Confidentiality: C1 - Public&amp;C&amp;P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abSelected="1" topLeftCell="A80" zoomScale="80" zoomScaleNormal="80" zoomScaleSheetLayoutView="85" workbookViewId="0">
      <selection activeCell="L90" sqref="L90"/>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3" t="s">
        <v>16</v>
      </c>
      <c r="B1" s="4"/>
      <c r="C1" s="4"/>
      <c r="D1" s="4"/>
      <c r="E1" s="4"/>
      <c r="F1" s="4"/>
      <c r="G1" s="4"/>
      <c r="H1" s="4"/>
      <c r="I1" s="4"/>
      <c r="J1" s="2"/>
      <c r="K1" s="2"/>
    </row>
    <row r="2" spans="1:13" ht="31.5" customHeight="1" x14ac:dyDescent="0.25">
      <c r="A2" s="252" t="str">
        <f>Overview!B4&amp; " - Effective from "&amp;Overview!D4&amp;" - "&amp;Overview!E4&amp;" LDNO tariffs"</f>
        <v>Eclipse Power Distribution Limited - GSP C - Effective from 1 April 2027 - Submitted LDNO tariffs</v>
      </c>
      <c r="B2" s="252"/>
      <c r="C2" s="252"/>
      <c r="D2" s="252"/>
      <c r="E2" s="252"/>
      <c r="F2" s="252"/>
      <c r="G2" s="252"/>
      <c r="H2" s="252"/>
      <c r="I2" s="252"/>
      <c r="J2" s="252"/>
    </row>
    <row r="3" spans="1:13" ht="8.25" customHeight="1" x14ac:dyDescent="0.25">
      <c r="A3" s="85"/>
      <c r="B3" s="85"/>
      <c r="C3" s="85"/>
      <c r="D3" s="85"/>
      <c r="E3" s="85"/>
      <c r="F3" s="85"/>
      <c r="G3" s="85"/>
      <c r="H3" s="85"/>
      <c r="I3" s="85"/>
      <c r="J3" s="85"/>
    </row>
    <row r="4" spans="1:13" ht="27" customHeight="1" x14ac:dyDescent="0.25">
      <c r="A4" s="224" t="s">
        <v>139</v>
      </c>
      <c r="B4" s="224"/>
      <c r="C4" s="224"/>
      <c r="D4" s="224"/>
      <c r="E4" s="87"/>
      <c r="F4" s="224" t="s">
        <v>140</v>
      </c>
      <c r="G4" s="224"/>
      <c r="H4" s="224"/>
      <c r="I4" s="224"/>
      <c r="J4" s="224"/>
      <c r="L4" s="4"/>
    </row>
    <row r="5" spans="1:13" ht="32.25" customHeight="1" x14ac:dyDescent="0.25">
      <c r="A5" s="76" t="s">
        <v>9</v>
      </c>
      <c r="B5" s="79" t="s">
        <v>51</v>
      </c>
      <c r="C5" s="92" t="s">
        <v>52</v>
      </c>
      <c r="D5" s="78" t="s">
        <v>53</v>
      </c>
      <c r="E5" s="83"/>
      <c r="F5" s="228"/>
      <c r="G5" s="229"/>
      <c r="H5" s="80" t="s">
        <v>58</v>
      </c>
      <c r="I5" s="81" t="s">
        <v>59</v>
      </c>
      <c r="J5" s="78" t="s">
        <v>53</v>
      </c>
      <c r="K5" s="83"/>
      <c r="L5" s="4"/>
      <c r="M5" s="4"/>
    </row>
    <row r="6" spans="1:13" ht="56.25" customHeight="1" x14ac:dyDescent="0.25">
      <c r="A6" s="187" t="s">
        <v>54</v>
      </c>
      <c r="B6" s="22" t="s">
        <v>665</v>
      </c>
      <c r="C6" s="186" t="s">
        <v>666</v>
      </c>
      <c r="D6" s="188" t="s">
        <v>667</v>
      </c>
      <c r="E6" s="83"/>
      <c r="F6" s="232" t="s">
        <v>55</v>
      </c>
      <c r="G6" s="232"/>
      <c r="H6" s="22" t="s">
        <v>669</v>
      </c>
      <c r="I6" s="82" t="s">
        <v>670</v>
      </c>
      <c r="J6" s="188" t="s">
        <v>667</v>
      </c>
      <c r="K6" s="83"/>
      <c r="L6" s="4"/>
      <c r="M6" s="4"/>
    </row>
    <row r="7" spans="1:13" ht="56.25" customHeight="1" x14ac:dyDescent="0.25">
      <c r="A7" s="187" t="s">
        <v>12</v>
      </c>
      <c r="B7" s="21"/>
      <c r="C7" s="189"/>
      <c r="D7" s="82" t="s">
        <v>668</v>
      </c>
      <c r="E7" s="83"/>
      <c r="F7" s="232" t="s">
        <v>56</v>
      </c>
      <c r="G7" s="232"/>
      <c r="H7" s="82" t="s">
        <v>671</v>
      </c>
      <c r="I7" s="82" t="s">
        <v>672</v>
      </c>
      <c r="J7" s="188" t="s">
        <v>667</v>
      </c>
      <c r="K7" s="83"/>
      <c r="L7" s="4"/>
      <c r="M7" s="4"/>
    </row>
    <row r="8" spans="1:13" ht="55.5" customHeight="1" x14ac:dyDescent="0.25">
      <c r="A8" s="185" t="s">
        <v>10</v>
      </c>
      <c r="B8" s="219" t="s">
        <v>11</v>
      </c>
      <c r="C8" s="220"/>
      <c r="D8" s="221"/>
      <c r="E8" s="83"/>
      <c r="F8" s="232" t="s">
        <v>673</v>
      </c>
      <c r="G8" s="232"/>
      <c r="H8" s="21"/>
      <c r="I8" s="82" t="s">
        <v>674</v>
      </c>
      <c r="J8" s="188" t="s">
        <v>667</v>
      </c>
      <c r="K8" s="83"/>
      <c r="L8" s="4"/>
      <c r="M8" s="4"/>
    </row>
    <row r="9" spans="1:13" s="77" customFormat="1" ht="55.5" customHeight="1" x14ac:dyDescent="0.25">
      <c r="E9" s="86"/>
      <c r="F9" s="232" t="s">
        <v>62</v>
      </c>
      <c r="G9" s="232"/>
      <c r="H9" s="21"/>
      <c r="I9" s="21"/>
      <c r="J9" s="82" t="s">
        <v>668</v>
      </c>
      <c r="K9" s="83"/>
      <c r="L9" s="50"/>
      <c r="M9" s="50"/>
    </row>
    <row r="10" spans="1:13" ht="27.75" customHeight="1" x14ac:dyDescent="0.25">
      <c r="F10" s="232" t="s">
        <v>10</v>
      </c>
      <c r="G10" s="232"/>
      <c r="H10" s="253" t="s">
        <v>11</v>
      </c>
      <c r="I10" s="254"/>
      <c r="J10" s="255"/>
    </row>
    <row r="11" spans="1:13" ht="12" customHeight="1" x14ac:dyDescent="0.25"/>
    <row r="12" spans="1:13" ht="12" customHeight="1" x14ac:dyDescent="0.25"/>
    <row r="13" spans="1:13" ht="48.75" customHeight="1" x14ac:dyDescent="0.25">
      <c r="A13" s="27" t="s">
        <v>116</v>
      </c>
      <c r="B13" s="27" t="s">
        <v>444</v>
      </c>
      <c r="C13" s="14" t="s">
        <v>20</v>
      </c>
      <c r="D13" s="54" t="s">
        <v>141</v>
      </c>
      <c r="E13" s="54" t="s">
        <v>143</v>
      </c>
      <c r="F13" s="54" t="s">
        <v>142</v>
      </c>
      <c r="G13" s="14" t="s">
        <v>21</v>
      </c>
      <c r="H13" s="14" t="s">
        <v>22</v>
      </c>
      <c r="I13" s="14" t="s">
        <v>117</v>
      </c>
      <c r="J13" s="14" t="s">
        <v>28</v>
      </c>
    </row>
    <row r="14" spans="1:13" ht="27.75" customHeight="1" x14ac:dyDescent="0.25">
      <c r="A14" s="166" t="s">
        <v>583</v>
      </c>
      <c r="B14" s="41" t="s">
        <v>755</v>
      </c>
      <c r="C14" s="167" t="s">
        <v>716</v>
      </c>
      <c r="D14" s="139">
        <v>8.4540000000000006</v>
      </c>
      <c r="E14" s="140">
        <v>0.86099999999999999</v>
      </c>
      <c r="F14" s="141">
        <v>0</v>
      </c>
      <c r="G14" s="168">
        <v>0</v>
      </c>
      <c r="H14" s="169"/>
      <c r="I14" s="171"/>
      <c r="J14" s="43"/>
    </row>
    <row r="15" spans="1:13" ht="27.75" customHeight="1" x14ac:dyDescent="0.25">
      <c r="A15" s="166" t="s">
        <v>625</v>
      </c>
      <c r="B15" s="41" t="s">
        <v>756</v>
      </c>
      <c r="C15" s="167">
        <v>2</v>
      </c>
      <c r="D15" s="139">
        <v>8.6039999999999992</v>
      </c>
      <c r="E15" s="140">
        <v>1.012</v>
      </c>
      <c r="F15" s="141">
        <v>7.4999999999999997E-2</v>
      </c>
      <c r="G15" s="169"/>
      <c r="H15" s="169"/>
      <c r="I15" s="171"/>
      <c r="J15" s="43"/>
    </row>
    <row r="16" spans="1:13" ht="27.75" customHeight="1" x14ac:dyDescent="0.25">
      <c r="A16" s="166" t="s">
        <v>584</v>
      </c>
      <c r="B16" s="41" t="s">
        <v>757</v>
      </c>
      <c r="C16" s="167" t="s">
        <v>717</v>
      </c>
      <c r="D16" s="139">
        <v>6.6609999999999996</v>
      </c>
      <c r="E16" s="140">
        <v>0.78400000000000003</v>
      </c>
      <c r="F16" s="141">
        <v>5.8000000000000003E-2</v>
      </c>
      <c r="G16" s="168">
        <v>4.0999999999999996</v>
      </c>
      <c r="H16" s="169"/>
      <c r="I16" s="171"/>
      <c r="J16" s="43"/>
    </row>
    <row r="17" spans="1:10" ht="27.75" customHeight="1" x14ac:dyDescent="0.25">
      <c r="A17" s="166" t="s">
        <v>585</v>
      </c>
      <c r="B17" s="41" t="s">
        <v>758</v>
      </c>
      <c r="C17" s="167" t="s">
        <v>717</v>
      </c>
      <c r="D17" s="139">
        <v>6.5780000000000003</v>
      </c>
      <c r="E17" s="140">
        <v>0.7</v>
      </c>
      <c r="F17" s="141">
        <v>0</v>
      </c>
      <c r="G17" s="168">
        <v>0</v>
      </c>
      <c r="H17" s="169"/>
      <c r="I17" s="171"/>
      <c r="J17" s="43"/>
    </row>
    <row r="18" spans="1:10" ht="27.75" customHeight="1" x14ac:dyDescent="0.25">
      <c r="A18" s="166" t="s">
        <v>586</v>
      </c>
      <c r="B18" s="41" t="s">
        <v>759</v>
      </c>
      <c r="C18" s="167" t="s">
        <v>717</v>
      </c>
      <c r="D18" s="139">
        <v>5.9909999999999997</v>
      </c>
      <c r="E18" s="140">
        <v>0.114</v>
      </c>
      <c r="F18" s="141">
        <v>0</v>
      </c>
      <c r="G18" s="168">
        <v>0</v>
      </c>
      <c r="H18" s="169"/>
      <c r="I18" s="171"/>
      <c r="J18" s="43"/>
    </row>
    <row r="19" spans="1:10" ht="27.75" customHeight="1" x14ac:dyDescent="0.25">
      <c r="A19" s="166" t="s">
        <v>587</v>
      </c>
      <c r="B19" s="41" t="s">
        <v>760</v>
      </c>
      <c r="C19" s="167" t="s">
        <v>717</v>
      </c>
      <c r="D19" s="139">
        <v>5.7759999999999998</v>
      </c>
      <c r="E19" s="140">
        <v>0</v>
      </c>
      <c r="F19" s="141">
        <v>0</v>
      </c>
      <c r="G19" s="168">
        <v>0</v>
      </c>
      <c r="H19" s="169"/>
      <c r="I19" s="171"/>
      <c r="J19" s="43"/>
    </row>
    <row r="20" spans="1:10" ht="27.75" customHeight="1" x14ac:dyDescent="0.25">
      <c r="A20" s="166" t="s">
        <v>588</v>
      </c>
      <c r="B20" s="41" t="s">
        <v>761</v>
      </c>
      <c r="C20" s="167" t="s">
        <v>717</v>
      </c>
      <c r="D20" s="139">
        <v>5.4980000000000002</v>
      </c>
      <c r="E20" s="140">
        <v>0</v>
      </c>
      <c r="F20" s="141">
        <v>0</v>
      </c>
      <c r="G20" s="168">
        <v>0</v>
      </c>
      <c r="H20" s="169"/>
      <c r="I20" s="171"/>
      <c r="J20" s="43"/>
    </row>
    <row r="21" spans="1:10" ht="27.75" customHeight="1" x14ac:dyDescent="0.25">
      <c r="A21" s="166" t="s">
        <v>398</v>
      </c>
      <c r="B21" s="41" t="s">
        <v>762</v>
      </c>
      <c r="C21" s="167">
        <v>4</v>
      </c>
      <c r="D21" s="139">
        <v>6.6609999999999996</v>
      </c>
      <c r="E21" s="140">
        <v>0.78400000000000003</v>
      </c>
      <c r="F21" s="141">
        <v>5.8000000000000003E-2</v>
      </c>
      <c r="G21" s="169"/>
      <c r="H21" s="169"/>
      <c r="I21" s="171"/>
      <c r="J21" s="43"/>
    </row>
    <row r="22" spans="1:10" ht="27.75" customHeight="1" x14ac:dyDescent="0.25">
      <c r="A22" s="166" t="s">
        <v>464</v>
      </c>
      <c r="B22" s="41" t="s">
        <v>763</v>
      </c>
      <c r="C22" s="167">
        <v>0</v>
      </c>
      <c r="D22" s="139">
        <v>5.2949999999999999</v>
      </c>
      <c r="E22" s="140">
        <v>0.63900000000000001</v>
      </c>
      <c r="F22" s="141">
        <v>4.2999999999999997E-2</v>
      </c>
      <c r="G22" s="168">
        <v>10.050000000000001</v>
      </c>
      <c r="H22" s="168">
        <v>5.73</v>
      </c>
      <c r="I22" s="172">
        <v>5.73</v>
      </c>
      <c r="J22" s="42">
        <v>0.40699999999999997</v>
      </c>
    </row>
    <row r="23" spans="1:10" ht="27.75" customHeight="1" x14ac:dyDescent="0.25">
      <c r="A23" s="166" t="s">
        <v>465</v>
      </c>
      <c r="B23" s="41" t="s">
        <v>764</v>
      </c>
      <c r="C23" s="167">
        <v>0</v>
      </c>
      <c r="D23" s="139">
        <v>3.387</v>
      </c>
      <c r="E23" s="140">
        <v>0.223</v>
      </c>
      <c r="F23" s="141">
        <v>2.1000000000000001E-2</v>
      </c>
      <c r="G23" s="168">
        <v>1.59</v>
      </c>
      <c r="H23" s="168">
        <v>5.73</v>
      </c>
      <c r="I23" s="172">
        <v>5.73</v>
      </c>
      <c r="J23" s="42">
        <v>0.40699999999999997</v>
      </c>
    </row>
    <row r="24" spans="1:10" ht="27.75" customHeight="1" x14ac:dyDescent="0.25">
      <c r="A24" s="166" t="s">
        <v>466</v>
      </c>
      <c r="B24" s="41" t="s">
        <v>765</v>
      </c>
      <c r="C24" s="167">
        <v>0</v>
      </c>
      <c r="D24" s="139">
        <v>3.3420000000000001</v>
      </c>
      <c r="E24" s="140">
        <v>0.223</v>
      </c>
      <c r="F24" s="141">
        <v>2.1000000000000001E-2</v>
      </c>
      <c r="G24" s="168">
        <v>1.59</v>
      </c>
      <c r="H24" s="168">
        <v>5.73</v>
      </c>
      <c r="I24" s="172">
        <v>5.73</v>
      </c>
      <c r="J24" s="42">
        <v>0.40699999999999997</v>
      </c>
    </row>
    <row r="25" spans="1:10" ht="27.75" customHeight="1" x14ac:dyDescent="0.25">
      <c r="A25" s="166" t="s">
        <v>467</v>
      </c>
      <c r="B25" s="41" t="s">
        <v>766</v>
      </c>
      <c r="C25" s="167">
        <v>0</v>
      </c>
      <c r="D25" s="139">
        <v>3.3010000000000002</v>
      </c>
      <c r="E25" s="140">
        <v>0.223</v>
      </c>
      <c r="F25" s="141">
        <v>2.1000000000000001E-2</v>
      </c>
      <c r="G25" s="168">
        <v>1.59</v>
      </c>
      <c r="H25" s="168">
        <v>5.73</v>
      </c>
      <c r="I25" s="172">
        <v>5.73</v>
      </c>
      <c r="J25" s="42">
        <v>0.40699999999999997</v>
      </c>
    </row>
    <row r="26" spans="1:10" ht="27.75" customHeight="1" x14ac:dyDescent="0.25">
      <c r="A26" s="166" t="s">
        <v>468</v>
      </c>
      <c r="B26" s="41" t="s">
        <v>767</v>
      </c>
      <c r="C26" s="167">
        <v>0</v>
      </c>
      <c r="D26" s="139">
        <v>3.2519999999999998</v>
      </c>
      <c r="E26" s="140">
        <v>0.223</v>
      </c>
      <c r="F26" s="141">
        <v>2.1000000000000001E-2</v>
      </c>
      <c r="G26" s="168">
        <v>1.59</v>
      </c>
      <c r="H26" s="168">
        <v>5.73</v>
      </c>
      <c r="I26" s="172">
        <v>5.73</v>
      </c>
      <c r="J26" s="42">
        <v>0.40699999999999997</v>
      </c>
    </row>
    <row r="27" spans="1:10" ht="27.75" customHeight="1" x14ac:dyDescent="0.25">
      <c r="A27" s="166" t="s">
        <v>399</v>
      </c>
      <c r="B27" s="41" t="s">
        <v>768</v>
      </c>
      <c r="C27" s="173" t="s">
        <v>718</v>
      </c>
      <c r="D27" s="142">
        <v>28.398</v>
      </c>
      <c r="E27" s="143">
        <v>2.319</v>
      </c>
      <c r="F27" s="141">
        <v>0.32600000000000001</v>
      </c>
      <c r="G27" s="169"/>
      <c r="H27" s="169"/>
      <c r="I27" s="171"/>
      <c r="J27" s="43"/>
    </row>
    <row r="28" spans="1:10" ht="27.75" customHeight="1" x14ac:dyDescent="0.25">
      <c r="A28" s="166" t="s">
        <v>400</v>
      </c>
      <c r="B28" s="41" t="s">
        <v>769</v>
      </c>
      <c r="C28" s="173" t="s">
        <v>724</v>
      </c>
      <c r="D28" s="139">
        <v>-7.8280000000000003</v>
      </c>
      <c r="E28" s="140">
        <v>-0.92100000000000004</v>
      </c>
      <c r="F28" s="141">
        <v>-6.8000000000000005E-2</v>
      </c>
      <c r="G28" s="168">
        <v>0</v>
      </c>
      <c r="H28" s="169"/>
      <c r="I28" s="171"/>
      <c r="J28" s="43"/>
    </row>
    <row r="29" spans="1:10" ht="27.75" customHeight="1" x14ac:dyDescent="0.25">
      <c r="A29" s="166" t="s">
        <v>401</v>
      </c>
      <c r="B29" s="41" t="s">
        <v>770</v>
      </c>
      <c r="C29" s="173">
        <v>0</v>
      </c>
      <c r="D29" s="139">
        <v>-7.8280000000000003</v>
      </c>
      <c r="E29" s="140">
        <v>-0.92100000000000004</v>
      </c>
      <c r="F29" s="141">
        <v>-6.8000000000000005E-2</v>
      </c>
      <c r="G29" s="168">
        <v>0</v>
      </c>
      <c r="H29" s="169"/>
      <c r="I29" s="171"/>
      <c r="J29" s="42">
        <v>0.55000000000000004</v>
      </c>
    </row>
    <row r="30" spans="1:10" ht="27.75" customHeight="1" x14ac:dyDescent="0.25">
      <c r="A30" s="170" t="s">
        <v>589</v>
      </c>
      <c r="B30" s="41" t="s">
        <v>771</v>
      </c>
      <c r="C30" s="173" t="s">
        <v>716</v>
      </c>
      <c r="D30" s="139">
        <v>6.5330000000000004</v>
      </c>
      <c r="E30" s="140">
        <v>0.66600000000000004</v>
      </c>
      <c r="F30" s="141">
        <v>0</v>
      </c>
      <c r="G30" s="168">
        <v>0</v>
      </c>
      <c r="H30" s="169"/>
      <c r="I30" s="171"/>
      <c r="J30" s="43"/>
    </row>
    <row r="31" spans="1:10" ht="27.75" customHeight="1" x14ac:dyDescent="0.25">
      <c r="A31" s="170" t="s">
        <v>469</v>
      </c>
      <c r="B31" s="41" t="s">
        <v>772</v>
      </c>
      <c r="C31" s="173">
        <v>2</v>
      </c>
      <c r="D31" s="139">
        <v>6.65</v>
      </c>
      <c r="E31" s="140">
        <v>0.78200000000000003</v>
      </c>
      <c r="F31" s="141">
        <v>5.8000000000000003E-2</v>
      </c>
      <c r="G31" s="169"/>
      <c r="H31" s="169"/>
      <c r="I31" s="171"/>
      <c r="J31" s="43"/>
    </row>
    <row r="32" spans="1:10" ht="27.75" customHeight="1" x14ac:dyDescent="0.25">
      <c r="A32" s="170" t="s">
        <v>590</v>
      </c>
      <c r="B32" s="41" t="s">
        <v>773</v>
      </c>
      <c r="C32" s="173" t="s">
        <v>717</v>
      </c>
      <c r="D32" s="139">
        <v>5.1479999999999997</v>
      </c>
      <c r="E32" s="140">
        <v>0.60599999999999998</v>
      </c>
      <c r="F32" s="141">
        <v>4.4999999999999998E-2</v>
      </c>
      <c r="G32" s="168">
        <v>3.17</v>
      </c>
      <c r="H32" s="169"/>
      <c r="I32" s="171"/>
      <c r="J32" s="43"/>
    </row>
    <row r="33" spans="1:10" ht="27.75" customHeight="1" x14ac:dyDescent="0.25">
      <c r="A33" s="170" t="s">
        <v>591</v>
      </c>
      <c r="B33" s="41" t="s">
        <v>774</v>
      </c>
      <c r="C33" s="173" t="s">
        <v>717</v>
      </c>
      <c r="D33" s="139">
        <v>5.0839999999999996</v>
      </c>
      <c r="E33" s="140">
        <v>0.54100000000000004</v>
      </c>
      <c r="F33" s="141">
        <v>0</v>
      </c>
      <c r="G33" s="168">
        <v>0</v>
      </c>
      <c r="H33" s="169"/>
      <c r="I33" s="171"/>
      <c r="J33" s="43"/>
    </row>
    <row r="34" spans="1:10" ht="27.75" customHeight="1" x14ac:dyDescent="0.25">
      <c r="A34" s="170" t="s">
        <v>592</v>
      </c>
      <c r="B34" s="41" t="s">
        <v>775</v>
      </c>
      <c r="C34" s="173" t="s">
        <v>717</v>
      </c>
      <c r="D34" s="139">
        <v>4.63</v>
      </c>
      <c r="E34" s="140">
        <v>8.7999999999999995E-2</v>
      </c>
      <c r="F34" s="141">
        <v>0</v>
      </c>
      <c r="G34" s="168">
        <v>0</v>
      </c>
      <c r="H34" s="169"/>
      <c r="I34" s="171"/>
      <c r="J34" s="43"/>
    </row>
    <row r="35" spans="1:10" ht="27.75" customHeight="1" x14ac:dyDescent="0.25">
      <c r="A35" s="170" t="s">
        <v>593</v>
      </c>
      <c r="B35" s="41" t="s">
        <v>776</v>
      </c>
      <c r="C35" s="173" t="s">
        <v>717</v>
      </c>
      <c r="D35" s="139">
        <v>4.4640000000000004</v>
      </c>
      <c r="E35" s="140">
        <v>0</v>
      </c>
      <c r="F35" s="141">
        <v>0</v>
      </c>
      <c r="G35" s="168">
        <v>0</v>
      </c>
      <c r="H35" s="169"/>
      <c r="I35" s="171"/>
      <c r="J35" s="43"/>
    </row>
    <row r="36" spans="1:10" ht="27.75" customHeight="1" x14ac:dyDescent="0.25">
      <c r="A36" s="170" t="s">
        <v>594</v>
      </c>
      <c r="B36" s="41" t="s">
        <v>777</v>
      </c>
      <c r="C36" s="173" t="s">
        <v>717</v>
      </c>
      <c r="D36" s="139">
        <v>4.2489999999999997</v>
      </c>
      <c r="E36" s="140">
        <v>0</v>
      </c>
      <c r="F36" s="141">
        <v>0</v>
      </c>
      <c r="G36" s="168">
        <v>0</v>
      </c>
      <c r="H36" s="169"/>
      <c r="I36" s="171"/>
      <c r="J36" s="43"/>
    </row>
    <row r="37" spans="1:10" ht="27.75" customHeight="1" x14ac:dyDescent="0.25">
      <c r="A37" s="170" t="s">
        <v>402</v>
      </c>
      <c r="B37" s="41" t="s">
        <v>778</v>
      </c>
      <c r="C37" s="173">
        <v>4</v>
      </c>
      <c r="D37" s="139">
        <v>5.1479999999999997</v>
      </c>
      <c r="E37" s="140">
        <v>0.60599999999999998</v>
      </c>
      <c r="F37" s="141">
        <v>4.4999999999999998E-2</v>
      </c>
      <c r="G37" s="169"/>
      <c r="H37" s="169"/>
      <c r="I37" s="171"/>
      <c r="J37" s="43"/>
    </row>
    <row r="38" spans="1:10" ht="27.75" customHeight="1" x14ac:dyDescent="0.25">
      <c r="A38" s="170" t="s">
        <v>470</v>
      </c>
      <c r="B38" s="41" t="s">
        <v>779</v>
      </c>
      <c r="C38" s="173">
        <v>0</v>
      </c>
      <c r="D38" s="139">
        <v>4.0919999999999996</v>
      </c>
      <c r="E38" s="140">
        <v>0.49399999999999999</v>
      </c>
      <c r="F38" s="141">
        <v>3.3000000000000002E-2</v>
      </c>
      <c r="G38" s="168">
        <v>7.77</v>
      </c>
      <c r="H38" s="168">
        <v>4.43</v>
      </c>
      <c r="I38" s="172">
        <v>4.43</v>
      </c>
      <c r="J38" s="42">
        <v>0.315</v>
      </c>
    </row>
    <row r="39" spans="1:10" ht="27.75" customHeight="1" x14ac:dyDescent="0.25">
      <c r="A39" s="170" t="s">
        <v>471</v>
      </c>
      <c r="B39" s="41" t="s">
        <v>780</v>
      </c>
      <c r="C39" s="173">
        <v>0</v>
      </c>
      <c r="D39" s="139">
        <v>2.617</v>
      </c>
      <c r="E39" s="140">
        <v>0.17299999999999999</v>
      </c>
      <c r="F39" s="141">
        <v>1.6E-2</v>
      </c>
      <c r="G39" s="168">
        <v>1.23</v>
      </c>
      <c r="H39" s="168">
        <v>4.43</v>
      </c>
      <c r="I39" s="172">
        <v>4.43</v>
      </c>
      <c r="J39" s="42">
        <v>0.315</v>
      </c>
    </row>
    <row r="40" spans="1:10" ht="27.75" customHeight="1" x14ac:dyDescent="0.25">
      <c r="A40" s="170" t="s">
        <v>472</v>
      </c>
      <c r="B40" s="41" t="s">
        <v>781</v>
      </c>
      <c r="C40" s="173">
        <v>0</v>
      </c>
      <c r="D40" s="139">
        <v>2.5830000000000002</v>
      </c>
      <c r="E40" s="140">
        <v>0.17299999999999999</v>
      </c>
      <c r="F40" s="141">
        <v>1.6E-2</v>
      </c>
      <c r="G40" s="168">
        <v>1.23</v>
      </c>
      <c r="H40" s="168">
        <v>4.43</v>
      </c>
      <c r="I40" s="172">
        <v>4.43</v>
      </c>
      <c r="J40" s="42">
        <v>0.315</v>
      </c>
    </row>
    <row r="41" spans="1:10" ht="27.75" customHeight="1" x14ac:dyDescent="0.25">
      <c r="A41" s="170" t="s">
        <v>473</v>
      </c>
      <c r="B41" s="41" t="s">
        <v>782</v>
      </c>
      <c r="C41" s="173">
        <v>0</v>
      </c>
      <c r="D41" s="139">
        <v>2.5510000000000002</v>
      </c>
      <c r="E41" s="140">
        <v>0.17299999999999999</v>
      </c>
      <c r="F41" s="141">
        <v>1.6E-2</v>
      </c>
      <c r="G41" s="168">
        <v>1.23</v>
      </c>
      <c r="H41" s="168">
        <v>4.43</v>
      </c>
      <c r="I41" s="172">
        <v>4.43</v>
      </c>
      <c r="J41" s="42">
        <v>0.315</v>
      </c>
    </row>
    <row r="42" spans="1:10" ht="27.75" customHeight="1" x14ac:dyDescent="0.25">
      <c r="A42" s="170" t="s">
        <v>474</v>
      </c>
      <c r="B42" s="41" t="s">
        <v>783</v>
      </c>
      <c r="C42" s="173">
        <v>0</v>
      </c>
      <c r="D42" s="139">
        <v>2.5129999999999999</v>
      </c>
      <c r="E42" s="140">
        <v>0.17299999999999999</v>
      </c>
      <c r="F42" s="141">
        <v>1.6E-2</v>
      </c>
      <c r="G42" s="168">
        <v>1.23</v>
      </c>
      <c r="H42" s="168">
        <v>4.43</v>
      </c>
      <c r="I42" s="172">
        <v>4.43</v>
      </c>
      <c r="J42" s="42">
        <v>0.315</v>
      </c>
    </row>
    <row r="43" spans="1:10" ht="27.75" customHeight="1" x14ac:dyDescent="0.25">
      <c r="A43" s="170" t="s">
        <v>475</v>
      </c>
      <c r="B43" s="41" t="s">
        <v>784</v>
      </c>
      <c r="C43" s="173">
        <v>0</v>
      </c>
      <c r="D43" s="139">
        <v>3.6680000000000001</v>
      </c>
      <c r="E43" s="140">
        <v>0.46899999999999997</v>
      </c>
      <c r="F43" s="141">
        <v>2.5000000000000001E-2</v>
      </c>
      <c r="G43" s="168">
        <v>9.5500000000000007</v>
      </c>
      <c r="H43" s="168">
        <v>8.1199999999999992</v>
      </c>
      <c r="I43" s="172">
        <v>8.1199999999999992</v>
      </c>
      <c r="J43" s="42">
        <v>0.27200000000000002</v>
      </c>
    </row>
    <row r="44" spans="1:10" ht="27.75" customHeight="1" x14ac:dyDescent="0.25">
      <c r="A44" s="170" t="s">
        <v>476</v>
      </c>
      <c r="B44" s="41" t="s">
        <v>785</v>
      </c>
      <c r="C44" s="173">
        <v>0</v>
      </c>
      <c r="D44" s="139">
        <v>1.5149999999999999</v>
      </c>
      <c r="E44" s="140">
        <v>0</v>
      </c>
      <c r="F44" s="141">
        <v>0</v>
      </c>
      <c r="G44" s="168">
        <v>0</v>
      </c>
      <c r="H44" s="168">
        <v>8.1199999999999992</v>
      </c>
      <c r="I44" s="172">
        <v>8.1199999999999992</v>
      </c>
      <c r="J44" s="42">
        <v>0.27200000000000002</v>
      </c>
    </row>
    <row r="45" spans="1:10" ht="27.75" customHeight="1" x14ac:dyDescent="0.25">
      <c r="A45" s="170" t="s">
        <v>477</v>
      </c>
      <c r="B45" s="41" t="s">
        <v>786</v>
      </c>
      <c r="C45" s="173">
        <v>0</v>
      </c>
      <c r="D45" s="139">
        <v>1.4650000000000001</v>
      </c>
      <c r="E45" s="140">
        <v>0</v>
      </c>
      <c r="F45" s="141">
        <v>0</v>
      </c>
      <c r="G45" s="168">
        <v>0</v>
      </c>
      <c r="H45" s="168">
        <v>8.1199999999999992</v>
      </c>
      <c r="I45" s="172">
        <v>8.1199999999999992</v>
      </c>
      <c r="J45" s="42">
        <v>0.27200000000000002</v>
      </c>
    </row>
    <row r="46" spans="1:10" ht="27.75" customHeight="1" x14ac:dyDescent="0.25">
      <c r="A46" s="170" t="s">
        <v>478</v>
      </c>
      <c r="B46" s="41" t="s">
        <v>787</v>
      </c>
      <c r="C46" s="173">
        <v>0</v>
      </c>
      <c r="D46" s="139">
        <v>1.419</v>
      </c>
      <c r="E46" s="140">
        <v>0</v>
      </c>
      <c r="F46" s="141">
        <v>0</v>
      </c>
      <c r="G46" s="168">
        <v>0</v>
      </c>
      <c r="H46" s="168">
        <v>8.1199999999999992</v>
      </c>
      <c r="I46" s="172">
        <v>8.1199999999999992</v>
      </c>
      <c r="J46" s="42">
        <v>0.27200000000000002</v>
      </c>
    </row>
    <row r="47" spans="1:10" ht="27.75" customHeight="1" x14ac:dyDescent="0.25">
      <c r="A47" s="170" t="s">
        <v>479</v>
      </c>
      <c r="B47" s="41" t="s">
        <v>788</v>
      </c>
      <c r="C47" s="173">
        <v>0</v>
      </c>
      <c r="D47" s="139">
        <v>1.363</v>
      </c>
      <c r="E47" s="140">
        <v>0</v>
      </c>
      <c r="F47" s="141">
        <v>0</v>
      </c>
      <c r="G47" s="168">
        <v>0</v>
      </c>
      <c r="H47" s="168">
        <v>8.1199999999999992</v>
      </c>
      <c r="I47" s="172">
        <v>8.1199999999999992</v>
      </c>
      <c r="J47" s="42">
        <v>0.27200000000000002</v>
      </c>
    </row>
    <row r="48" spans="1:10" ht="27.75" customHeight="1" x14ac:dyDescent="0.25">
      <c r="A48" s="170" t="s">
        <v>480</v>
      </c>
      <c r="B48" s="41" t="s">
        <v>789</v>
      </c>
      <c r="C48" s="173">
        <v>0</v>
      </c>
      <c r="D48" s="139">
        <v>3.0310000000000001</v>
      </c>
      <c r="E48" s="140">
        <v>0.38700000000000001</v>
      </c>
      <c r="F48" s="141">
        <v>2.1999999999999999E-2</v>
      </c>
      <c r="G48" s="168">
        <v>112.49</v>
      </c>
      <c r="H48" s="168">
        <v>9.25</v>
      </c>
      <c r="I48" s="172">
        <v>9.25</v>
      </c>
      <c r="J48" s="42">
        <v>0.23599999999999999</v>
      </c>
    </row>
    <row r="49" spans="1:10" ht="27.75" customHeight="1" x14ac:dyDescent="0.25">
      <c r="A49" s="170" t="s">
        <v>481</v>
      </c>
      <c r="B49" s="41" t="s">
        <v>790</v>
      </c>
      <c r="C49" s="173">
        <v>0</v>
      </c>
      <c r="D49" s="139">
        <v>0.36499999999999999</v>
      </c>
      <c r="E49" s="140">
        <v>0</v>
      </c>
      <c r="F49" s="141">
        <v>0</v>
      </c>
      <c r="G49" s="168">
        <v>0</v>
      </c>
      <c r="H49" s="168">
        <v>9.25</v>
      </c>
      <c r="I49" s="172">
        <v>9.25</v>
      </c>
      <c r="J49" s="42">
        <v>0.23599999999999999</v>
      </c>
    </row>
    <row r="50" spans="1:10" ht="27.75" customHeight="1" x14ac:dyDescent="0.25">
      <c r="A50" s="170" t="s">
        <v>482</v>
      </c>
      <c r="B50" s="41" t="s">
        <v>791</v>
      </c>
      <c r="C50" s="173">
        <v>0</v>
      </c>
      <c r="D50" s="139">
        <v>0.19400000000000001</v>
      </c>
      <c r="E50" s="140">
        <v>0</v>
      </c>
      <c r="F50" s="141">
        <v>0</v>
      </c>
      <c r="G50" s="168">
        <v>0</v>
      </c>
      <c r="H50" s="168">
        <v>9.25</v>
      </c>
      <c r="I50" s="172">
        <v>9.25</v>
      </c>
      <c r="J50" s="42">
        <v>0.23599999999999999</v>
      </c>
    </row>
    <row r="51" spans="1:10" ht="27.75" customHeight="1" x14ac:dyDescent="0.25">
      <c r="A51" s="170" t="s">
        <v>483</v>
      </c>
      <c r="B51" s="41" t="s">
        <v>792</v>
      </c>
      <c r="C51" s="173">
        <v>0</v>
      </c>
      <c r="D51" s="139">
        <v>0.26500000000000001</v>
      </c>
      <c r="E51" s="140">
        <v>0</v>
      </c>
      <c r="F51" s="141">
        <v>0</v>
      </c>
      <c r="G51" s="168">
        <v>0</v>
      </c>
      <c r="H51" s="168">
        <v>9.25</v>
      </c>
      <c r="I51" s="172">
        <v>9.25</v>
      </c>
      <c r="J51" s="42">
        <v>0.23599999999999999</v>
      </c>
    </row>
    <row r="52" spans="1:10" ht="27.75" customHeight="1" x14ac:dyDescent="0.25">
      <c r="A52" s="170" t="s">
        <v>484</v>
      </c>
      <c r="B52" s="41" t="s">
        <v>793</v>
      </c>
      <c r="C52" s="173">
        <v>0</v>
      </c>
      <c r="D52" s="139">
        <v>0.20899999999999999</v>
      </c>
      <c r="E52" s="140">
        <v>0</v>
      </c>
      <c r="F52" s="141">
        <v>0</v>
      </c>
      <c r="G52" s="168">
        <v>0</v>
      </c>
      <c r="H52" s="168">
        <v>9.25</v>
      </c>
      <c r="I52" s="172">
        <v>9.25</v>
      </c>
      <c r="J52" s="42">
        <v>0.23599999999999999</v>
      </c>
    </row>
    <row r="53" spans="1:10" ht="27.75" customHeight="1" x14ac:dyDescent="0.25">
      <c r="A53" s="170" t="s">
        <v>403</v>
      </c>
      <c r="B53" s="41" t="s">
        <v>794</v>
      </c>
      <c r="C53" s="173" t="s">
        <v>718</v>
      </c>
      <c r="D53" s="142">
        <v>21.946000000000002</v>
      </c>
      <c r="E53" s="143">
        <v>1.7929999999999999</v>
      </c>
      <c r="F53" s="141">
        <v>0.252</v>
      </c>
      <c r="G53" s="169"/>
      <c r="H53" s="169"/>
      <c r="I53" s="171"/>
      <c r="J53" s="43"/>
    </row>
    <row r="54" spans="1:10" ht="27.75" customHeight="1" x14ac:dyDescent="0.25">
      <c r="A54" s="170" t="s">
        <v>404</v>
      </c>
      <c r="B54" s="41" t="s">
        <v>795</v>
      </c>
      <c r="C54" s="173" t="s">
        <v>724</v>
      </c>
      <c r="D54" s="139">
        <v>-7.8280000000000003</v>
      </c>
      <c r="E54" s="140">
        <v>-0.92100000000000004</v>
      </c>
      <c r="F54" s="141">
        <v>-6.8000000000000005E-2</v>
      </c>
      <c r="G54" s="168">
        <v>0</v>
      </c>
      <c r="H54" s="169"/>
      <c r="I54" s="171"/>
      <c r="J54" s="43"/>
    </row>
    <row r="55" spans="1:10" ht="27.75" customHeight="1" x14ac:dyDescent="0.25">
      <c r="A55" s="170" t="s">
        <v>405</v>
      </c>
      <c r="B55" s="41"/>
      <c r="C55" s="173">
        <v>0</v>
      </c>
      <c r="D55" s="139">
        <v>-6.4329999999999998</v>
      </c>
      <c r="E55" s="140">
        <v>-0.76900000000000002</v>
      </c>
      <c r="F55" s="141">
        <v>-5.3999999999999999E-2</v>
      </c>
      <c r="G55" s="168">
        <v>0</v>
      </c>
      <c r="H55" s="169"/>
      <c r="I55" s="171"/>
      <c r="J55" s="43"/>
    </row>
    <row r="56" spans="1:10" ht="27.75" customHeight="1" x14ac:dyDescent="0.25">
      <c r="A56" s="170" t="s">
        <v>406</v>
      </c>
      <c r="B56" s="41" t="s">
        <v>796</v>
      </c>
      <c r="C56" s="173">
        <v>0</v>
      </c>
      <c r="D56" s="139">
        <v>-7.8280000000000003</v>
      </c>
      <c r="E56" s="140">
        <v>-0.92100000000000004</v>
      </c>
      <c r="F56" s="141">
        <v>-6.8000000000000005E-2</v>
      </c>
      <c r="G56" s="168">
        <v>0</v>
      </c>
      <c r="H56" s="169"/>
      <c r="I56" s="171"/>
      <c r="J56" s="42">
        <v>0.55000000000000004</v>
      </c>
    </row>
    <row r="57" spans="1:10" ht="27.75" customHeight="1" x14ac:dyDescent="0.25">
      <c r="A57" s="170" t="s">
        <v>407</v>
      </c>
      <c r="B57" s="41" t="s">
        <v>797</v>
      </c>
      <c r="C57" s="173">
        <v>0</v>
      </c>
      <c r="D57" s="139">
        <v>-6.4329999999999998</v>
      </c>
      <c r="E57" s="140">
        <v>-0.76900000000000002</v>
      </c>
      <c r="F57" s="141">
        <v>-5.3999999999999999E-2</v>
      </c>
      <c r="G57" s="168">
        <v>0</v>
      </c>
      <c r="H57" s="169"/>
      <c r="I57" s="171"/>
      <c r="J57" s="42">
        <v>0.433</v>
      </c>
    </row>
    <row r="58" spans="1:10" ht="27.75" customHeight="1" x14ac:dyDescent="0.25">
      <c r="A58" s="170" t="s">
        <v>408</v>
      </c>
      <c r="B58" s="41" t="s">
        <v>798</v>
      </c>
      <c r="C58" s="173">
        <v>0</v>
      </c>
      <c r="D58" s="139">
        <v>-4.1790000000000003</v>
      </c>
      <c r="E58" s="140">
        <v>-0.53400000000000003</v>
      </c>
      <c r="F58" s="141">
        <v>-2.9000000000000001E-2</v>
      </c>
      <c r="G58" s="168">
        <v>0</v>
      </c>
      <c r="H58" s="169"/>
      <c r="I58" s="171"/>
      <c r="J58" s="42">
        <v>0.38200000000000001</v>
      </c>
    </row>
    <row r="59" spans="1:10" ht="27.75" customHeight="1" x14ac:dyDescent="0.25">
      <c r="A59" s="166" t="s">
        <v>595</v>
      </c>
      <c r="B59" s="41"/>
      <c r="C59" s="173" t="s">
        <v>716</v>
      </c>
      <c r="D59" s="139">
        <v>5.8259999999999996</v>
      </c>
      <c r="E59" s="140">
        <v>0.59399999999999997</v>
      </c>
      <c r="F59" s="141">
        <v>0</v>
      </c>
      <c r="G59" s="168">
        <v>0</v>
      </c>
      <c r="H59" s="169"/>
      <c r="I59" s="171"/>
      <c r="J59" s="43"/>
    </row>
    <row r="60" spans="1:10" ht="27.75" customHeight="1" x14ac:dyDescent="0.25">
      <c r="A60" s="166" t="s">
        <v>626</v>
      </c>
      <c r="B60" s="41"/>
      <c r="C60" s="173">
        <v>2</v>
      </c>
      <c r="D60" s="139">
        <v>5.93</v>
      </c>
      <c r="E60" s="140">
        <v>0.69799999999999995</v>
      </c>
      <c r="F60" s="141">
        <v>5.0999999999999997E-2</v>
      </c>
      <c r="G60" s="169"/>
      <c r="H60" s="169"/>
      <c r="I60" s="171"/>
      <c r="J60" s="43"/>
    </row>
    <row r="61" spans="1:10" ht="27.75" customHeight="1" x14ac:dyDescent="0.25">
      <c r="A61" s="166" t="s">
        <v>596</v>
      </c>
      <c r="B61" s="41"/>
      <c r="C61" s="173" t="s">
        <v>717</v>
      </c>
      <c r="D61" s="139">
        <v>4.5910000000000002</v>
      </c>
      <c r="E61" s="140">
        <v>0.54</v>
      </c>
      <c r="F61" s="141">
        <v>0.04</v>
      </c>
      <c r="G61" s="168">
        <v>2.82</v>
      </c>
      <c r="H61" s="169"/>
      <c r="I61" s="171"/>
      <c r="J61" s="43"/>
    </row>
    <row r="62" spans="1:10" ht="27.75" customHeight="1" x14ac:dyDescent="0.25">
      <c r="A62" s="166" t="s">
        <v>597</v>
      </c>
      <c r="B62" s="41"/>
      <c r="C62" s="173" t="s">
        <v>717</v>
      </c>
      <c r="D62" s="139">
        <v>4.5330000000000004</v>
      </c>
      <c r="E62" s="140">
        <v>0.48299999999999998</v>
      </c>
      <c r="F62" s="141">
        <v>0</v>
      </c>
      <c r="G62" s="168">
        <v>0</v>
      </c>
      <c r="H62" s="169"/>
      <c r="I62" s="171"/>
      <c r="J62" s="43"/>
    </row>
    <row r="63" spans="1:10" ht="27.75" customHeight="1" x14ac:dyDescent="0.25">
      <c r="A63" s="166" t="s">
        <v>598</v>
      </c>
      <c r="B63" s="41"/>
      <c r="C63" s="173" t="s">
        <v>717</v>
      </c>
      <c r="D63" s="139">
        <v>4.1289999999999996</v>
      </c>
      <c r="E63" s="140">
        <v>7.8E-2</v>
      </c>
      <c r="F63" s="141">
        <v>0</v>
      </c>
      <c r="G63" s="168">
        <v>0</v>
      </c>
      <c r="H63" s="169"/>
      <c r="I63" s="171"/>
      <c r="J63" s="43"/>
    </row>
    <row r="64" spans="1:10" ht="27.75" customHeight="1" x14ac:dyDescent="0.25">
      <c r="A64" s="166" t="s">
        <v>599</v>
      </c>
      <c r="B64" s="41"/>
      <c r="C64" s="173" t="s">
        <v>717</v>
      </c>
      <c r="D64" s="139">
        <v>3.9809999999999999</v>
      </c>
      <c r="E64" s="140">
        <v>0</v>
      </c>
      <c r="F64" s="141">
        <v>0</v>
      </c>
      <c r="G64" s="168">
        <v>0</v>
      </c>
      <c r="H64" s="169"/>
      <c r="I64" s="171"/>
      <c r="J64" s="43"/>
    </row>
    <row r="65" spans="1:10" ht="27.75" customHeight="1" x14ac:dyDescent="0.25">
      <c r="A65" s="166" t="s">
        <v>600</v>
      </c>
      <c r="B65" s="41"/>
      <c r="C65" s="173" t="s">
        <v>717</v>
      </c>
      <c r="D65" s="139">
        <v>3.7890000000000001</v>
      </c>
      <c r="E65" s="140">
        <v>0</v>
      </c>
      <c r="F65" s="141">
        <v>0</v>
      </c>
      <c r="G65" s="168">
        <v>0</v>
      </c>
      <c r="H65" s="169"/>
      <c r="I65" s="171"/>
      <c r="J65" s="43"/>
    </row>
    <row r="66" spans="1:10" ht="27.75" customHeight="1" x14ac:dyDescent="0.25">
      <c r="A66" s="166" t="s">
        <v>409</v>
      </c>
      <c r="B66" s="41"/>
      <c r="C66" s="173">
        <v>4</v>
      </c>
      <c r="D66" s="139">
        <v>4.5910000000000002</v>
      </c>
      <c r="E66" s="140">
        <v>0.54</v>
      </c>
      <c r="F66" s="141">
        <v>0.04</v>
      </c>
      <c r="G66" s="169"/>
      <c r="H66" s="169"/>
      <c r="I66" s="171"/>
      <c r="J66" s="43"/>
    </row>
    <row r="67" spans="1:10" ht="27.75" customHeight="1" x14ac:dyDescent="0.25">
      <c r="A67" s="166" t="s">
        <v>545</v>
      </c>
      <c r="B67" s="41"/>
      <c r="C67" s="173">
        <v>0</v>
      </c>
      <c r="D67" s="139">
        <v>3.649</v>
      </c>
      <c r="E67" s="140">
        <v>0.44</v>
      </c>
      <c r="F67" s="141">
        <v>0.03</v>
      </c>
      <c r="G67" s="168">
        <v>6.93</v>
      </c>
      <c r="H67" s="168">
        <v>3.95</v>
      </c>
      <c r="I67" s="172">
        <v>3.95</v>
      </c>
      <c r="J67" s="42">
        <v>0.28100000000000003</v>
      </c>
    </row>
    <row r="68" spans="1:10" ht="27.75" customHeight="1" x14ac:dyDescent="0.25">
      <c r="A68" s="166" t="s">
        <v>546</v>
      </c>
      <c r="B68" s="41"/>
      <c r="C68" s="173">
        <v>0</v>
      </c>
      <c r="D68" s="139">
        <v>2.3340000000000001</v>
      </c>
      <c r="E68" s="140">
        <v>0.154</v>
      </c>
      <c r="F68" s="141">
        <v>1.4E-2</v>
      </c>
      <c r="G68" s="168">
        <v>1.1000000000000001</v>
      </c>
      <c r="H68" s="168">
        <v>3.95</v>
      </c>
      <c r="I68" s="172">
        <v>3.95</v>
      </c>
      <c r="J68" s="42">
        <v>0.28100000000000003</v>
      </c>
    </row>
    <row r="69" spans="1:10" ht="27.75" customHeight="1" x14ac:dyDescent="0.25">
      <c r="A69" s="166" t="s">
        <v>547</v>
      </c>
      <c r="B69" s="41"/>
      <c r="C69" s="173">
        <v>0</v>
      </c>
      <c r="D69" s="139">
        <v>2.3029999999999999</v>
      </c>
      <c r="E69" s="140">
        <v>0.154</v>
      </c>
      <c r="F69" s="141">
        <v>1.4E-2</v>
      </c>
      <c r="G69" s="168">
        <v>1.1000000000000001</v>
      </c>
      <c r="H69" s="168">
        <v>3.95</v>
      </c>
      <c r="I69" s="172">
        <v>3.95</v>
      </c>
      <c r="J69" s="42">
        <v>0.28100000000000003</v>
      </c>
    </row>
    <row r="70" spans="1:10" ht="27.75" customHeight="1" x14ac:dyDescent="0.25">
      <c r="A70" s="166" t="s">
        <v>548</v>
      </c>
      <c r="B70" s="41"/>
      <c r="C70" s="173">
        <v>0</v>
      </c>
      <c r="D70" s="139">
        <v>2.2749999999999999</v>
      </c>
      <c r="E70" s="140">
        <v>0.154</v>
      </c>
      <c r="F70" s="141">
        <v>1.4E-2</v>
      </c>
      <c r="G70" s="168">
        <v>1.1000000000000001</v>
      </c>
      <c r="H70" s="168">
        <v>3.95</v>
      </c>
      <c r="I70" s="172">
        <v>3.95</v>
      </c>
      <c r="J70" s="42">
        <v>0.28100000000000003</v>
      </c>
    </row>
    <row r="71" spans="1:10" ht="27.75" customHeight="1" x14ac:dyDescent="0.25">
      <c r="A71" s="166" t="s">
        <v>549</v>
      </c>
      <c r="B71" s="41"/>
      <c r="C71" s="173">
        <v>0</v>
      </c>
      <c r="D71" s="139">
        <v>2.2410000000000001</v>
      </c>
      <c r="E71" s="140">
        <v>0.154</v>
      </c>
      <c r="F71" s="141">
        <v>1.4E-2</v>
      </c>
      <c r="G71" s="168">
        <v>1.1000000000000001</v>
      </c>
      <c r="H71" s="168">
        <v>3.95</v>
      </c>
      <c r="I71" s="172">
        <v>3.95</v>
      </c>
      <c r="J71" s="42">
        <v>0.28100000000000003</v>
      </c>
    </row>
    <row r="72" spans="1:10" ht="27.75" customHeight="1" x14ac:dyDescent="0.25">
      <c r="A72" s="166" t="s">
        <v>550</v>
      </c>
      <c r="B72" s="41"/>
      <c r="C72" s="173">
        <v>0</v>
      </c>
      <c r="D72" s="139">
        <v>3.2440000000000002</v>
      </c>
      <c r="E72" s="140">
        <v>0.41399999999999998</v>
      </c>
      <c r="F72" s="141">
        <v>2.3E-2</v>
      </c>
      <c r="G72" s="168">
        <v>8.44</v>
      </c>
      <c r="H72" s="168">
        <v>7.18</v>
      </c>
      <c r="I72" s="172">
        <v>7.18</v>
      </c>
      <c r="J72" s="42">
        <v>0.24099999999999999</v>
      </c>
    </row>
    <row r="73" spans="1:10" ht="27.75" customHeight="1" x14ac:dyDescent="0.25">
      <c r="A73" s="166" t="s">
        <v>551</v>
      </c>
      <c r="B73" s="41"/>
      <c r="C73" s="173">
        <v>0</v>
      </c>
      <c r="D73" s="139">
        <v>1.34</v>
      </c>
      <c r="E73" s="140">
        <v>0</v>
      </c>
      <c r="F73" s="141">
        <v>0</v>
      </c>
      <c r="G73" s="168">
        <v>0</v>
      </c>
      <c r="H73" s="168">
        <v>7.18</v>
      </c>
      <c r="I73" s="172">
        <v>7.18</v>
      </c>
      <c r="J73" s="42">
        <v>0.24099999999999999</v>
      </c>
    </row>
    <row r="74" spans="1:10" ht="27.75" customHeight="1" x14ac:dyDescent="0.25">
      <c r="A74" s="166" t="s">
        <v>552</v>
      </c>
      <c r="B74" s="41"/>
      <c r="C74" s="173">
        <v>0</v>
      </c>
      <c r="D74" s="139">
        <v>1.2949999999999999</v>
      </c>
      <c r="E74" s="140">
        <v>0</v>
      </c>
      <c r="F74" s="141">
        <v>0</v>
      </c>
      <c r="G74" s="168">
        <v>0</v>
      </c>
      <c r="H74" s="168">
        <v>7.18</v>
      </c>
      <c r="I74" s="172">
        <v>7.18</v>
      </c>
      <c r="J74" s="42">
        <v>0.24099999999999999</v>
      </c>
    </row>
    <row r="75" spans="1:10" ht="27.75" customHeight="1" x14ac:dyDescent="0.25">
      <c r="A75" s="166" t="s">
        <v>553</v>
      </c>
      <c r="B75" s="41"/>
      <c r="C75" s="173">
        <v>0</v>
      </c>
      <c r="D75" s="139">
        <v>1.2549999999999999</v>
      </c>
      <c r="E75" s="140">
        <v>0</v>
      </c>
      <c r="F75" s="141">
        <v>0</v>
      </c>
      <c r="G75" s="168">
        <v>0</v>
      </c>
      <c r="H75" s="168">
        <v>7.18</v>
      </c>
      <c r="I75" s="172">
        <v>7.18</v>
      </c>
      <c r="J75" s="42">
        <v>0.24099999999999999</v>
      </c>
    </row>
    <row r="76" spans="1:10" ht="27.75" customHeight="1" x14ac:dyDescent="0.25">
      <c r="A76" s="166" t="s">
        <v>554</v>
      </c>
      <c r="B76" s="41"/>
      <c r="C76" s="173">
        <v>0</v>
      </c>
      <c r="D76" s="139">
        <v>1.2050000000000001</v>
      </c>
      <c r="E76" s="140">
        <v>0</v>
      </c>
      <c r="F76" s="141">
        <v>0</v>
      </c>
      <c r="G76" s="168">
        <v>0</v>
      </c>
      <c r="H76" s="168">
        <v>7.18</v>
      </c>
      <c r="I76" s="172">
        <v>7.18</v>
      </c>
      <c r="J76" s="42">
        <v>0.24099999999999999</v>
      </c>
    </row>
    <row r="77" spans="1:10" ht="27.75" customHeight="1" x14ac:dyDescent="0.25">
      <c r="A77" s="166" t="s">
        <v>555</v>
      </c>
      <c r="B77" s="41"/>
      <c r="C77" s="173">
        <v>0</v>
      </c>
      <c r="D77" s="139">
        <v>2.6680000000000001</v>
      </c>
      <c r="E77" s="140">
        <v>0.34100000000000003</v>
      </c>
      <c r="F77" s="141">
        <v>0.02</v>
      </c>
      <c r="G77" s="168">
        <v>99</v>
      </c>
      <c r="H77" s="168">
        <v>8.14</v>
      </c>
      <c r="I77" s="172">
        <v>8.14</v>
      </c>
      <c r="J77" s="42">
        <v>0.20799999999999999</v>
      </c>
    </row>
    <row r="78" spans="1:10" ht="27.75" customHeight="1" x14ac:dyDescent="0.25">
      <c r="A78" s="166" t="s">
        <v>556</v>
      </c>
      <c r="B78" s="41"/>
      <c r="C78" s="173">
        <v>0</v>
      </c>
      <c r="D78" s="139">
        <v>0.32200000000000001</v>
      </c>
      <c r="E78" s="140">
        <v>0</v>
      </c>
      <c r="F78" s="141">
        <v>0</v>
      </c>
      <c r="G78" s="168">
        <v>0</v>
      </c>
      <c r="H78" s="168">
        <v>8.14</v>
      </c>
      <c r="I78" s="172">
        <v>8.14</v>
      </c>
      <c r="J78" s="42">
        <v>0.20799999999999999</v>
      </c>
    </row>
    <row r="79" spans="1:10" ht="27.75" customHeight="1" x14ac:dyDescent="0.25">
      <c r="A79" s="166" t="s">
        <v>557</v>
      </c>
      <c r="B79" s="41"/>
      <c r="C79" s="173">
        <v>0</v>
      </c>
      <c r="D79" s="139">
        <v>0.17100000000000001</v>
      </c>
      <c r="E79" s="140">
        <v>0</v>
      </c>
      <c r="F79" s="141">
        <v>0</v>
      </c>
      <c r="G79" s="168">
        <v>0</v>
      </c>
      <c r="H79" s="168">
        <v>8.14</v>
      </c>
      <c r="I79" s="172">
        <v>8.14</v>
      </c>
      <c r="J79" s="42">
        <v>0.20799999999999999</v>
      </c>
    </row>
    <row r="80" spans="1:10" ht="27.75" customHeight="1" x14ac:dyDescent="0.25">
      <c r="A80" s="166" t="s">
        <v>558</v>
      </c>
      <c r="B80" s="41"/>
      <c r="C80" s="173">
        <v>0</v>
      </c>
      <c r="D80" s="139">
        <v>0.23300000000000001</v>
      </c>
      <c r="E80" s="140">
        <v>0</v>
      </c>
      <c r="F80" s="141">
        <v>0</v>
      </c>
      <c r="G80" s="168">
        <v>0</v>
      </c>
      <c r="H80" s="168">
        <v>8.14</v>
      </c>
      <c r="I80" s="172">
        <v>8.14</v>
      </c>
      <c r="J80" s="42">
        <v>0.20799999999999999</v>
      </c>
    </row>
    <row r="81" spans="1:10" ht="27.75" customHeight="1" x14ac:dyDescent="0.25">
      <c r="A81" s="166" t="s">
        <v>559</v>
      </c>
      <c r="B81" s="41"/>
      <c r="C81" s="173">
        <v>0</v>
      </c>
      <c r="D81" s="139">
        <v>0.184</v>
      </c>
      <c r="E81" s="140">
        <v>0</v>
      </c>
      <c r="F81" s="141">
        <v>0</v>
      </c>
      <c r="G81" s="168">
        <v>0</v>
      </c>
      <c r="H81" s="168">
        <v>8.14</v>
      </c>
      <c r="I81" s="172">
        <v>8.14</v>
      </c>
      <c r="J81" s="42">
        <v>0.20799999999999999</v>
      </c>
    </row>
    <row r="82" spans="1:10" ht="27.75" customHeight="1" x14ac:dyDescent="0.25">
      <c r="A82" s="166" t="s">
        <v>410</v>
      </c>
      <c r="B82" s="41"/>
      <c r="C82" s="173" t="s">
        <v>718</v>
      </c>
      <c r="D82" s="142">
        <v>19.571000000000002</v>
      </c>
      <c r="E82" s="143">
        <v>1.599</v>
      </c>
      <c r="F82" s="141">
        <v>0.22500000000000001</v>
      </c>
      <c r="G82" s="169"/>
      <c r="H82" s="169"/>
      <c r="I82" s="171"/>
      <c r="J82" s="43"/>
    </row>
    <row r="83" spans="1:10" ht="27.75" customHeight="1" x14ac:dyDescent="0.25">
      <c r="A83" s="166" t="s">
        <v>411</v>
      </c>
      <c r="B83" s="41"/>
      <c r="C83" s="173" t="s">
        <v>724</v>
      </c>
      <c r="D83" s="139">
        <v>-5.4139999999999997</v>
      </c>
      <c r="E83" s="140">
        <v>-0.63700000000000001</v>
      </c>
      <c r="F83" s="141">
        <v>-4.7E-2</v>
      </c>
      <c r="G83" s="168">
        <v>0</v>
      </c>
      <c r="H83" s="169"/>
      <c r="I83" s="171"/>
      <c r="J83" s="43"/>
    </row>
    <row r="84" spans="1:10" ht="27.75" customHeight="1" x14ac:dyDescent="0.25">
      <c r="A84" s="166" t="s">
        <v>412</v>
      </c>
      <c r="B84" s="41"/>
      <c r="C84" s="173">
        <v>0</v>
      </c>
      <c r="D84" s="139">
        <v>-4.9210000000000003</v>
      </c>
      <c r="E84" s="140">
        <v>-0.58799999999999997</v>
      </c>
      <c r="F84" s="141">
        <v>-4.1000000000000002E-2</v>
      </c>
      <c r="G84" s="168">
        <v>0</v>
      </c>
      <c r="H84" s="169"/>
      <c r="I84" s="171"/>
      <c r="J84" s="43"/>
    </row>
    <row r="85" spans="1:10" ht="27.75" customHeight="1" x14ac:dyDescent="0.25">
      <c r="A85" s="166" t="s">
        <v>413</v>
      </c>
      <c r="B85" s="41"/>
      <c r="C85" s="173">
        <v>0</v>
      </c>
      <c r="D85" s="139">
        <v>-5.4139999999999997</v>
      </c>
      <c r="E85" s="140">
        <v>-0.63700000000000001</v>
      </c>
      <c r="F85" s="141">
        <v>-4.7E-2</v>
      </c>
      <c r="G85" s="168">
        <v>0</v>
      </c>
      <c r="H85" s="169"/>
      <c r="I85" s="171"/>
      <c r="J85" s="42">
        <v>0.38</v>
      </c>
    </row>
    <row r="86" spans="1:10" ht="27.75" customHeight="1" x14ac:dyDescent="0.25">
      <c r="A86" s="166" t="s">
        <v>414</v>
      </c>
      <c r="B86" s="41"/>
      <c r="C86" s="173">
        <v>0</v>
      </c>
      <c r="D86" s="139">
        <v>-4.9210000000000003</v>
      </c>
      <c r="E86" s="140">
        <v>-0.58799999999999997</v>
      </c>
      <c r="F86" s="141">
        <v>-4.1000000000000002E-2</v>
      </c>
      <c r="G86" s="168">
        <v>0</v>
      </c>
      <c r="H86" s="169"/>
      <c r="I86" s="171"/>
      <c r="J86" s="42">
        <v>0.33100000000000002</v>
      </c>
    </row>
    <row r="87" spans="1:10" ht="27.75" customHeight="1" x14ac:dyDescent="0.25">
      <c r="A87" s="166" t="s">
        <v>415</v>
      </c>
      <c r="B87" s="41"/>
      <c r="C87" s="173">
        <v>0</v>
      </c>
      <c r="D87" s="139">
        <v>-4.1790000000000003</v>
      </c>
      <c r="E87" s="140">
        <v>-0.53400000000000003</v>
      </c>
      <c r="F87" s="141">
        <v>-2.9000000000000001E-2</v>
      </c>
      <c r="G87" s="168">
        <v>9.08</v>
      </c>
      <c r="H87" s="169"/>
      <c r="I87" s="171"/>
      <c r="J87" s="42">
        <v>0.38200000000000001</v>
      </c>
    </row>
    <row r="88" spans="1:10" ht="27.75" customHeight="1" x14ac:dyDescent="0.25">
      <c r="A88" s="166" t="s">
        <v>601</v>
      </c>
      <c r="B88" s="41" t="s">
        <v>799</v>
      </c>
      <c r="C88" s="173" t="s">
        <v>716</v>
      </c>
      <c r="D88" s="139">
        <v>4.4729999999999999</v>
      </c>
      <c r="E88" s="140">
        <v>0.45600000000000002</v>
      </c>
      <c r="F88" s="141">
        <v>0</v>
      </c>
      <c r="G88" s="168">
        <v>0</v>
      </c>
      <c r="H88" s="169"/>
      <c r="I88" s="171"/>
      <c r="J88" s="43"/>
    </row>
    <row r="89" spans="1:10" ht="27.75" customHeight="1" x14ac:dyDescent="0.25">
      <c r="A89" s="166" t="s">
        <v>627</v>
      </c>
      <c r="B89" s="41" t="s">
        <v>800</v>
      </c>
      <c r="C89" s="173">
        <v>2</v>
      </c>
      <c r="D89" s="139">
        <v>4.5519999999999996</v>
      </c>
      <c r="E89" s="140">
        <v>0.53500000000000003</v>
      </c>
      <c r="F89" s="141">
        <v>0.04</v>
      </c>
      <c r="G89" s="169"/>
      <c r="H89" s="169"/>
      <c r="I89" s="171"/>
      <c r="J89" s="43"/>
    </row>
    <row r="90" spans="1:10" ht="27.75" customHeight="1" x14ac:dyDescent="0.25">
      <c r="A90" s="166" t="s">
        <v>602</v>
      </c>
      <c r="B90" s="41" t="s">
        <v>801</v>
      </c>
      <c r="C90" s="173" t="s">
        <v>717</v>
      </c>
      <c r="D90" s="139">
        <v>3.524</v>
      </c>
      <c r="E90" s="140">
        <v>0.41499999999999998</v>
      </c>
      <c r="F90" s="141">
        <v>3.1E-2</v>
      </c>
      <c r="G90" s="168">
        <v>2.17</v>
      </c>
      <c r="H90" s="169"/>
      <c r="I90" s="171"/>
      <c r="J90" s="43"/>
    </row>
    <row r="91" spans="1:10" ht="27.75" customHeight="1" x14ac:dyDescent="0.25">
      <c r="A91" s="166" t="s">
        <v>603</v>
      </c>
      <c r="B91" s="41" t="s">
        <v>802</v>
      </c>
      <c r="C91" s="173" t="s">
        <v>717</v>
      </c>
      <c r="D91" s="139">
        <v>3.48</v>
      </c>
      <c r="E91" s="140">
        <v>0.371</v>
      </c>
      <c r="F91" s="141">
        <v>0</v>
      </c>
      <c r="G91" s="168">
        <v>0</v>
      </c>
      <c r="H91" s="169"/>
      <c r="I91" s="171"/>
      <c r="J91" s="43"/>
    </row>
    <row r="92" spans="1:10" ht="27.75" customHeight="1" x14ac:dyDescent="0.25">
      <c r="A92" s="166" t="s">
        <v>604</v>
      </c>
      <c r="B92" s="41" t="s">
        <v>803</v>
      </c>
      <c r="C92" s="173" t="s">
        <v>717</v>
      </c>
      <c r="D92" s="139">
        <v>3.17</v>
      </c>
      <c r="E92" s="140">
        <v>0.06</v>
      </c>
      <c r="F92" s="141">
        <v>0</v>
      </c>
      <c r="G92" s="168">
        <v>0</v>
      </c>
      <c r="H92" s="169"/>
      <c r="I92" s="171"/>
      <c r="J92" s="43"/>
    </row>
    <row r="93" spans="1:10" ht="27.75" customHeight="1" x14ac:dyDescent="0.25">
      <c r="A93" s="166" t="s">
        <v>605</v>
      </c>
      <c r="B93" s="41" t="s">
        <v>804</v>
      </c>
      <c r="C93" s="173" t="s">
        <v>717</v>
      </c>
      <c r="D93" s="139">
        <v>3.056</v>
      </c>
      <c r="E93" s="140">
        <v>0</v>
      </c>
      <c r="F93" s="141">
        <v>0</v>
      </c>
      <c r="G93" s="168">
        <v>0</v>
      </c>
      <c r="H93" s="169"/>
      <c r="I93" s="171"/>
      <c r="J93" s="43"/>
    </row>
    <row r="94" spans="1:10" ht="27.75" customHeight="1" x14ac:dyDescent="0.25">
      <c r="A94" s="166" t="s">
        <v>606</v>
      </c>
      <c r="B94" s="41" t="s">
        <v>805</v>
      </c>
      <c r="C94" s="173" t="s">
        <v>717</v>
      </c>
      <c r="D94" s="139">
        <v>2.9089999999999998</v>
      </c>
      <c r="E94" s="140">
        <v>0</v>
      </c>
      <c r="F94" s="141">
        <v>0</v>
      </c>
      <c r="G94" s="168">
        <v>0</v>
      </c>
      <c r="H94" s="169"/>
      <c r="I94" s="171"/>
      <c r="J94" s="43"/>
    </row>
    <row r="95" spans="1:10" ht="27.75" customHeight="1" x14ac:dyDescent="0.25">
      <c r="A95" s="166" t="s">
        <v>416</v>
      </c>
      <c r="B95" s="41" t="s">
        <v>806</v>
      </c>
      <c r="C95" s="173">
        <v>4</v>
      </c>
      <c r="D95" s="139">
        <v>3.524</v>
      </c>
      <c r="E95" s="140">
        <v>0.41499999999999998</v>
      </c>
      <c r="F95" s="141">
        <v>3.1E-2</v>
      </c>
      <c r="G95" s="169"/>
      <c r="H95" s="169"/>
      <c r="I95" s="171"/>
      <c r="J95" s="43"/>
    </row>
    <row r="96" spans="1:10" ht="27.75" customHeight="1" x14ac:dyDescent="0.25">
      <c r="A96" s="166" t="s">
        <v>530</v>
      </c>
      <c r="B96" s="41" t="s">
        <v>807</v>
      </c>
      <c r="C96" s="173">
        <v>0</v>
      </c>
      <c r="D96" s="139">
        <v>2.8010000000000002</v>
      </c>
      <c r="E96" s="140">
        <v>0.33800000000000002</v>
      </c>
      <c r="F96" s="141">
        <v>2.3E-2</v>
      </c>
      <c r="G96" s="168">
        <v>5.32</v>
      </c>
      <c r="H96" s="168">
        <v>3.03</v>
      </c>
      <c r="I96" s="172">
        <v>3.03</v>
      </c>
      <c r="J96" s="42">
        <v>0.215</v>
      </c>
    </row>
    <row r="97" spans="1:10" ht="27.75" customHeight="1" x14ac:dyDescent="0.25">
      <c r="A97" s="166" t="s">
        <v>531</v>
      </c>
      <c r="B97" s="41"/>
      <c r="C97" s="173">
        <v>0</v>
      </c>
      <c r="D97" s="139">
        <v>1.792</v>
      </c>
      <c r="E97" s="140">
        <v>0.11799999999999999</v>
      </c>
      <c r="F97" s="141">
        <v>1.0999999999999999E-2</v>
      </c>
      <c r="G97" s="168">
        <v>0.84</v>
      </c>
      <c r="H97" s="168">
        <v>3.03</v>
      </c>
      <c r="I97" s="172">
        <v>3.03</v>
      </c>
      <c r="J97" s="42">
        <v>0.215</v>
      </c>
    </row>
    <row r="98" spans="1:10" ht="27.75" customHeight="1" x14ac:dyDescent="0.25">
      <c r="A98" s="166" t="s">
        <v>532</v>
      </c>
      <c r="B98" s="41"/>
      <c r="C98" s="173">
        <v>0</v>
      </c>
      <c r="D98" s="139">
        <v>1.768</v>
      </c>
      <c r="E98" s="140">
        <v>0.11799999999999999</v>
      </c>
      <c r="F98" s="141">
        <v>1.0999999999999999E-2</v>
      </c>
      <c r="G98" s="168">
        <v>0.84</v>
      </c>
      <c r="H98" s="168">
        <v>3.03</v>
      </c>
      <c r="I98" s="172">
        <v>3.03</v>
      </c>
      <c r="J98" s="42">
        <v>0.215</v>
      </c>
    </row>
    <row r="99" spans="1:10" ht="27.75" customHeight="1" x14ac:dyDescent="0.25">
      <c r="A99" s="166" t="s">
        <v>533</v>
      </c>
      <c r="B99" s="41"/>
      <c r="C99" s="173">
        <v>0</v>
      </c>
      <c r="D99" s="139">
        <v>1.7470000000000001</v>
      </c>
      <c r="E99" s="140">
        <v>0.11799999999999999</v>
      </c>
      <c r="F99" s="141">
        <v>1.0999999999999999E-2</v>
      </c>
      <c r="G99" s="168">
        <v>0.84</v>
      </c>
      <c r="H99" s="168">
        <v>3.03</v>
      </c>
      <c r="I99" s="172">
        <v>3.03</v>
      </c>
      <c r="J99" s="42">
        <v>0.215</v>
      </c>
    </row>
    <row r="100" spans="1:10" ht="27.75" customHeight="1" x14ac:dyDescent="0.25">
      <c r="A100" s="166" t="s">
        <v>534</v>
      </c>
      <c r="B100" s="41"/>
      <c r="C100" s="173">
        <v>0</v>
      </c>
      <c r="D100" s="139">
        <v>1.72</v>
      </c>
      <c r="E100" s="140">
        <v>0.11799999999999999</v>
      </c>
      <c r="F100" s="141">
        <v>1.0999999999999999E-2</v>
      </c>
      <c r="G100" s="168">
        <v>0.84</v>
      </c>
      <c r="H100" s="168">
        <v>3.03</v>
      </c>
      <c r="I100" s="172">
        <v>3.03</v>
      </c>
      <c r="J100" s="42">
        <v>0.215</v>
      </c>
    </row>
    <row r="101" spans="1:10" ht="27.75" customHeight="1" x14ac:dyDescent="0.25">
      <c r="A101" s="166" t="s">
        <v>535</v>
      </c>
      <c r="B101" s="41" t="s">
        <v>808</v>
      </c>
      <c r="C101" s="173">
        <v>0</v>
      </c>
      <c r="D101" s="139">
        <v>2.4900000000000002</v>
      </c>
      <c r="E101" s="140">
        <v>0.318</v>
      </c>
      <c r="F101" s="141">
        <v>1.7000000000000001E-2</v>
      </c>
      <c r="G101" s="168">
        <v>6.48</v>
      </c>
      <c r="H101" s="168">
        <v>5.51</v>
      </c>
      <c r="I101" s="172">
        <v>5.51</v>
      </c>
      <c r="J101" s="42">
        <v>0.185</v>
      </c>
    </row>
    <row r="102" spans="1:10" ht="27.75" customHeight="1" x14ac:dyDescent="0.25">
      <c r="A102" s="166" t="s">
        <v>536</v>
      </c>
      <c r="B102" s="41"/>
      <c r="C102" s="173">
        <v>0</v>
      </c>
      <c r="D102" s="139">
        <v>1.0289999999999999</v>
      </c>
      <c r="E102" s="140">
        <v>0</v>
      </c>
      <c r="F102" s="141">
        <v>0</v>
      </c>
      <c r="G102" s="168">
        <v>0</v>
      </c>
      <c r="H102" s="168">
        <v>5.51</v>
      </c>
      <c r="I102" s="172">
        <v>5.51</v>
      </c>
      <c r="J102" s="42">
        <v>0.185</v>
      </c>
    </row>
    <row r="103" spans="1:10" ht="27.75" customHeight="1" x14ac:dyDescent="0.25">
      <c r="A103" s="166" t="s">
        <v>537</v>
      </c>
      <c r="B103" s="41"/>
      <c r="C103" s="173">
        <v>0</v>
      </c>
      <c r="D103" s="139">
        <v>0.99399999999999999</v>
      </c>
      <c r="E103" s="140">
        <v>0</v>
      </c>
      <c r="F103" s="141">
        <v>0</v>
      </c>
      <c r="G103" s="168">
        <v>0</v>
      </c>
      <c r="H103" s="168">
        <v>5.51</v>
      </c>
      <c r="I103" s="172">
        <v>5.51</v>
      </c>
      <c r="J103" s="42">
        <v>0.185</v>
      </c>
    </row>
    <row r="104" spans="1:10" ht="27.75" customHeight="1" x14ac:dyDescent="0.25">
      <c r="A104" s="166" t="s">
        <v>538</v>
      </c>
      <c r="B104" s="41"/>
      <c r="C104" s="173">
        <v>0</v>
      </c>
      <c r="D104" s="139">
        <v>0.96399999999999997</v>
      </c>
      <c r="E104" s="140">
        <v>0</v>
      </c>
      <c r="F104" s="141">
        <v>0</v>
      </c>
      <c r="G104" s="168">
        <v>0</v>
      </c>
      <c r="H104" s="168">
        <v>5.51</v>
      </c>
      <c r="I104" s="172">
        <v>5.51</v>
      </c>
      <c r="J104" s="42">
        <v>0.185</v>
      </c>
    </row>
    <row r="105" spans="1:10" ht="27.75" customHeight="1" x14ac:dyDescent="0.25">
      <c r="A105" s="166" t="s">
        <v>539</v>
      </c>
      <c r="B105" s="41"/>
      <c r="C105" s="173">
        <v>0</v>
      </c>
      <c r="D105" s="139">
        <v>0.92500000000000004</v>
      </c>
      <c r="E105" s="140">
        <v>0</v>
      </c>
      <c r="F105" s="141">
        <v>0</v>
      </c>
      <c r="G105" s="168">
        <v>0</v>
      </c>
      <c r="H105" s="168">
        <v>5.51</v>
      </c>
      <c r="I105" s="172">
        <v>5.51</v>
      </c>
      <c r="J105" s="42">
        <v>0.185</v>
      </c>
    </row>
    <row r="106" spans="1:10" ht="27.75" customHeight="1" x14ac:dyDescent="0.25">
      <c r="A106" s="166" t="s">
        <v>540</v>
      </c>
      <c r="B106" s="41" t="s">
        <v>809</v>
      </c>
      <c r="C106" s="173">
        <v>0</v>
      </c>
      <c r="D106" s="139">
        <v>2.048</v>
      </c>
      <c r="E106" s="140">
        <v>0.26200000000000001</v>
      </c>
      <c r="F106" s="141">
        <v>1.4999999999999999E-2</v>
      </c>
      <c r="G106" s="168">
        <v>76</v>
      </c>
      <c r="H106" s="168">
        <v>6.25</v>
      </c>
      <c r="I106" s="172">
        <v>6.25</v>
      </c>
      <c r="J106" s="42">
        <v>0.159</v>
      </c>
    </row>
    <row r="107" spans="1:10" ht="27.75" customHeight="1" x14ac:dyDescent="0.25">
      <c r="A107" s="166" t="s">
        <v>541</v>
      </c>
      <c r="B107" s="41"/>
      <c r="C107" s="173">
        <v>0</v>
      </c>
      <c r="D107" s="139">
        <v>0.247</v>
      </c>
      <c r="E107" s="140">
        <v>0</v>
      </c>
      <c r="F107" s="141">
        <v>0</v>
      </c>
      <c r="G107" s="168">
        <v>0</v>
      </c>
      <c r="H107" s="168">
        <v>6.25</v>
      </c>
      <c r="I107" s="172">
        <v>6.25</v>
      </c>
      <c r="J107" s="42">
        <v>0.159</v>
      </c>
    </row>
    <row r="108" spans="1:10" ht="27.75" customHeight="1" x14ac:dyDescent="0.25">
      <c r="A108" s="166" t="s">
        <v>542</v>
      </c>
      <c r="B108" s="41"/>
      <c r="C108" s="173">
        <v>0</v>
      </c>
      <c r="D108" s="139">
        <v>0.13100000000000001</v>
      </c>
      <c r="E108" s="140">
        <v>0</v>
      </c>
      <c r="F108" s="141">
        <v>0</v>
      </c>
      <c r="G108" s="168">
        <v>0</v>
      </c>
      <c r="H108" s="168">
        <v>6.25</v>
      </c>
      <c r="I108" s="172">
        <v>6.25</v>
      </c>
      <c r="J108" s="42">
        <v>0.159</v>
      </c>
    </row>
    <row r="109" spans="1:10" ht="27.75" customHeight="1" x14ac:dyDescent="0.25">
      <c r="A109" s="166" t="s">
        <v>543</v>
      </c>
      <c r="B109" s="41"/>
      <c r="C109" s="173">
        <v>0</v>
      </c>
      <c r="D109" s="139">
        <v>0.17899999999999999</v>
      </c>
      <c r="E109" s="140">
        <v>0</v>
      </c>
      <c r="F109" s="141">
        <v>0</v>
      </c>
      <c r="G109" s="168">
        <v>0</v>
      </c>
      <c r="H109" s="168">
        <v>6.25</v>
      </c>
      <c r="I109" s="172">
        <v>6.25</v>
      </c>
      <c r="J109" s="42">
        <v>0.159</v>
      </c>
    </row>
    <row r="110" spans="1:10" ht="27.75" customHeight="1" x14ac:dyDescent="0.25">
      <c r="A110" s="166" t="s">
        <v>544</v>
      </c>
      <c r="B110" s="41"/>
      <c r="C110" s="173">
        <v>0</v>
      </c>
      <c r="D110" s="139">
        <v>0.14099999999999999</v>
      </c>
      <c r="E110" s="140">
        <v>0</v>
      </c>
      <c r="F110" s="141">
        <v>0</v>
      </c>
      <c r="G110" s="168">
        <v>0</v>
      </c>
      <c r="H110" s="168">
        <v>6.25</v>
      </c>
      <c r="I110" s="172">
        <v>6.25</v>
      </c>
      <c r="J110" s="42">
        <v>0.159</v>
      </c>
    </row>
    <row r="111" spans="1:10" ht="27.75" customHeight="1" x14ac:dyDescent="0.25">
      <c r="A111" s="166" t="s">
        <v>417</v>
      </c>
      <c r="B111" s="41" t="s">
        <v>810</v>
      </c>
      <c r="C111" s="173" t="s">
        <v>718</v>
      </c>
      <c r="D111" s="142">
        <v>15.025</v>
      </c>
      <c r="E111" s="143">
        <v>1.2270000000000001</v>
      </c>
      <c r="F111" s="141">
        <v>0.17299999999999999</v>
      </c>
      <c r="G111" s="169"/>
      <c r="H111" s="169"/>
      <c r="I111" s="171"/>
      <c r="J111" s="43"/>
    </row>
    <row r="112" spans="1:10" ht="27.75" customHeight="1" x14ac:dyDescent="0.25">
      <c r="A112" s="166" t="s">
        <v>418</v>
      </c>
      <c r="B112" s="41" t="s">
        <v>811</v>
      </c>
      <c r="C112" s="173" t="s">
        <v>724</v>
      </c>
      <c r="D112" s="139">
        <v>-4.1559999999999997</v>
      </c>
      <c r="E112" s="140">
        <v>-0.48899999999999999</v>
      </c>
      <c r="F112" s="141">
        <v>-3.5999999999999997E-2</v>
      </c>
      <c r="G112" s="168">
        <v>0</v>
      </c>
      <c r="H112" s="169"/>
      <c r="I112" s="171"/>
      <c r="J112" s="43"/>
    </row>
    <row r="113" spans="1:10" ht="27.75" customHeight="1" x14ac:dyDescent="0.25">
      <c r="A113" s="166" t="s">
        <v>419</v>
      </c>
      <c r="B113" s="41"/>
      <c r="C113" s="173">
        <v>0</v>
      </c>
      <c r="D113" s="139">
        <v>-3.778</v>
      </c>
      <c r="E113" s="140">
        <v>-0.45100000000000001</v>
      </c>
      <c r="F113" s="141">
        <v>-3.2000000000000001E-2</v>
      </c>
      <c r="G113" s="168">
        <v>0</v>
      </c>
      <c r="H113" s="169"/>
      <c r="I113" s="171"/>
      <c r="J113" s="43"/>
    </row>
    <row r="114" spans="1:10" ht="27.75" customHeight="1" x14ac:dyDescent="0.25">
      <c r="A114" s="166" t="s">
        <v>420</v>
      </c>
      <c r="B114" s="41" t="s">
        <v>812</v>
      </c>
      <c r="C114" s="173">
        <v>0</v>
      </c>
      <c r="D114" s="139">
        <v>-4.1559999999999997</v>
      </c>
      <c r="E114" s="140">
        <v>-0.48899999999999999</v>
      </c>
      <c r="F114" s="141">
        <v>-3.5999999999999997E-2</v>
      </c>
      <c r="G114" s="168">
        <v>0</v>
      </c>
      <c r="H114" s="169"/>
      <c r="I114" s="171"/>
      <c r="J114" s="42">
        <v>0.29199999999999998</v>
      </c>
    </row>
    <row r="115" spans="1:10" ht="27.75" customHeight="1" x14ac:dyDescent="0.25">
      <c r="A115" s="166" t="s">
        <v>421</v>
      </c>
      <c r="B115" s="41" t="s">
        <v>813</v>
      </c>
      <c r="C115" s="173">
        <v>0</v>
      </c>
      <c r="D115" s="139">
        <v>-3.778</v>
      </c>
      <c r="E115" s="140">
        <v>-0.45100000000000001</v>
      </c>
      <c r="F115" s="141">
        <v>-3.2000000000000001E-2</v>
      </c>
      <c r="G115" s="168">
        <v>0</v>
      </c>
      <c r="H115" s="169"/>
      <c r="I115" s="171"/>
      <c r="J115" s="42">
        <v>0.254</v>
      </c>
    </row>
    <row r="116" spans="1:10" ht="27.75" customHeight="1" x14ac:dyDescent="0.25">
      <c r="A116" s="166" t="s">
        <v>422</v>
      </c>
      <c r="B116" s="41" t="s">
        <v>814</v>
      </c>
      <c r="C116" s="173">
        <v>0</v>
      </c>
      <c r="D116" s="139">
        <v>-3.2080000000000002</v>
      </c>
      <c r="E116" s="140">
        <v>-0.41</v>
      </c>
      <c r="F116" s="141">
        <v>-2.1999999999999999E-2</v>
      </c>
      <c r="G116" s="168">
        <v>6.97</v>
      </c>
      <c r="H116" s="169"/>
      <c r="I116" s="171"/>
      <c r="J116" s="42">
        <v>0.29299999999999998</v>
      </c>
    </row>
    <row r="117" spans="1:10" ht="27.75" customHeight="1" x14ac:dyDescent="0.25">
      <c r="A117" s="166" t="s">
        <v>607</v>
      </c>
      <c r="B117" s="41"/>
      <c r="C117" s="173" t="s">
        <v>716</v>
      </c>
      <c r="D117" s="139">
        <v>2.7749999999999999</v>
      </c>
      <c r="E117" s="140">
        <v>0.28299999999999997</v>
      </c>
      <c r="F117" s="141">
        <v>0</v>
      </c>
      <c r="G117" s="168">
        <v>0</v>
      </c>
      <c r="H117" s="169"/>
      <c r="I117" s="171"/>
      <c r="J117" s="43"/>
    </row>
    <row r="118" spans="1:10" ht="27.75" customHeight="1" x14ac:dyDescent="0.25">
      <c r="A118" s="166" t="s">
        <v>628</v>
      </c>
      <c r="B118" s="41"/>
      <c r="C118" s="173">
        <v>2</v>
      </c>
      <c r="D118" s="139">
        <v>2.8250000000000002</v>
      </c>
      <c r="E118" s="140">
        <v>0.33200000000000002</v>
      </c>
      <c r="F118" s="141">
        <v>2.5000000000000001E-2</v>
      </c>
      <c r="G118" s="169"/>
      <c r="H118" s="169"/>
      <c r="I118" s="171"/>
      <c r="J118" s="43"/>
    </row>
    <row r="119" spans="1:10" ht="27.75" customHeight="1" x14ac:dyDescent="0.25">
      <c r="A119" s="166" t="s">
        <v>608</v>
      </c>
      <c r="B119" s="41"/>
      <c r="C119" s="173" t="s">
        <v>717</v>
      </c>
      <c r="D119" s="139">
        <v>2.1869999999999998</v>
      </c>
      <c r="E119" s="140">
        <v>0.25700000000000001</v>
      </c>
      <c r="F119" s="141">
        <v>1.9E-2</v>
      </c>
      <c r="G119" s="168">
        <v>1.34</v>
      </c>
      <c r="H119" s="169"/>
      <c r="I119" s="171"/>
      <c r="J119" s="43"/>
    </row>
    <row r="120" spans="1:10" ht="27.75" customHeight="1" x14ac:dyDescent="0.25">
      <c r="A120" s="166" t="s">
        <v>609</v>
      </c>
      <c r="B120" s="41"/>
      <c r="C120" s="173" t="s">
        <v>717</v>
      </c>
      <c r="D120" s="139">
        <v>2.1589999999999998</v>
      </c>
      <c r="E120" s="140">
        <v>0.23</v>
      </c>
      <c r="F120" s="141">
        <v>0</v>
      </c>
      <c r="G120" s="168">
        <v>0</v>
      </c>
      <c r="H120" s="169"/>
      <c r="I120" s="171"/>
      <c r="J120" s="43"/>
    </row>
    <row r="121" spans="1:10" ht="27.75" customHeight="1" x14ac:dyDescent="0.25">
      <c r="A121" s="166" t="s">
        <v>610</v>
      </c>
      <c r="B121" s="41"/>
      <c r="C121" s="173" t="s">
        <v>717</v>
      </c>
      <c r="D121" s="139">
        <v>1.9670000000000001</v>
      </c>
      <c r="E121" s="140">
        <v>3.6999999999999998E-2</v>
      </c>
      <c r="F121" s="141">
        <v>0</v>
      </c>
      <c r="G121" s="168">
        <v>0</v>
      </c>
      <c r="H121" s="169"/>
      <c r="I121" s="171"/>
      <c r="J121" s="43"/>
    </row>
    <row r="122" spans="1:10" ht="27.75" customHeight="1" x14ac:dyDescent="0.25">
      <c r="A122" s="166" t="s">
        <v>611</v>
      </c>
      <c r="B122" s="41"/>
      <c r="C122" s="173" t="s">
        <v>717</v>
      </c>
      <c r="D122" s="139">
        <v>1.8959999999999999</v>
      </c>
      <c r="E122" s="140">
        <v>0</v>
      </c>
      <c r="F122" s="141">
        <v>0</v>
      </c>
      <c r="G122" s="168">
        <v>0</v>
      </c>
      <c r="H122" s="169"/>
      <c r="I122" s="171"/>
      <c r="J122" s="43"/>
    </row>
    <row r="123" spans="1:10" ht="27.75" customHeight="1" x14ac:dyDescent="0.25">
      <c r="A123" s="166" t="s">
        <v>612</v>
      </c>
      <c r="B123" s="41"/>
      <c r="C123" s="173" t="s">
        <v>717</v>
      </c>
      <c r="D123" s="139">
        <v>1.8049999999999999</v>
      </c>
      <c r="E123" s="140">
        <v>0</v>
      </c>
      <c r="F123" s="141">
        <v>0</v>
      </c>
      <c r="G123" s="168">
        <v>0</v>
      </c>
      <c r="H123" s="169"/>
      <c r="I123" s="171"/>
      <c r="J123" s="43"/>
    </row>
    <row r="124" spans="1:10" ht="27.75" customHeight="1" x14ac:dyDescent="0.25">
      <c r="A124" s="166" t="s">
        <v>423</v>
      </c>
      <c r="B124" s="41"/>
      <c r="C124" s="173">
        <v>4</v>
      </c>
      <c r="D124" s="139">
        <v>2.1869999999999998</v>
      </c>
      <c r="E124" s="140">
        <v>0.25700000000000001</v>
      </c>
      <c r="F124" s="141">
        <v>1.9E-2</v>
      </c>
      <c r="G124" s="169"/>
      <c r="H124" s="169"/>
      <c r="I124" s="171"/>
      <c r="J124" s="43"/>
    </row>
    <row r="125" spans="1:10" ht="27.75" customHeight="1" x14ac:dyDescent="0.25">
      <c r="A125" s="166" t="s">
        <v>515</v>
      </c>
      <c r="B125" s="41"/>
      <c r="C125" s="173">
        <v>0</v>
      </c>
      <c r="D125" s="139">
        <v>1.738</v>
      </c>
      <c r="E125" s="140">
        <v>0.21</v>
      </c>
      <c r="F125" s="141">
        <v>1.4E-2</v>
      </c>
      <c r="G125" s="168">
        <v>3.3</v>
      </c>
      <c r="H125" s="168">
        <v>1.88</v>
      </c>
      <c r="I125" s="172">
        <v>1.88</v>
      </c>
      <c r="J125" s="42">
        <v>0.13400000000000001</v>
      </c>
    </row>
    <row r="126" spans="1:10" ht="27.75" customHeight="1" x14ac:dyDescent="0.25">
      <c r="A126" s="166" t="s">
        <v>516</v>
      </c>
      <c r="B126" s="41"/>
      <c r="C126" s="173">
        <v>0</v>
      </c>
      <c r="D126" s="139">
        <v>1.1120000000000001</v>
      </c>
      <c r="E126" s="140">
        <v>7.2999999999999995E-2</v>
      </c>
      <c r="F126" s="141">
        <v>7.0000000000000001E-3</v>
      </c>
      <c r="G126" s="168">
        <v>0.52</v>
      </c>
      <c r="H126" s="168">
        <v>1.88</v>
      </c>
      <c r="I126" s="172">
        <v>1.88</v>
      </c>
      <c r="J126" s="42">
        <v>0.13400000000000001</v>
      </c>
    </row>
    <row r="127" spans="1:10" ht="27.75" customHeight="1" x14ac:dyDescent="0.25">
      <c r="A127" s="166" t="s">
        <v>517</v>
      </c>
      <c r="B127" s="41"/>
      <c r="C127" s="173">
        <v>0</v>
      </c>
      <c r="D127" s="139">
        <v>1.097</v>
      </c>
      <c r="E127" s="140">
        <v>7.2999999999999995E-2</v>
      </c>
      <c r="F127" s="141">
        <v>7.0000000000000001E-3</v>
      </c>
      <c r="G127" s="168">
        <v>0.52</v>
      </c>
      <c r="H127" s="168">
        <v>1.88</v>
      </c>
      <c r="I127" s="172">
        <v>1.88</v>
      </c>
      <c r="J127" s="42">
        <v>0.13400000000000001</v>
      </c>
    </row>
    <row r="128" spans="1:10" ht="27.75" customHeight="1" x14ac:dyDescent="0.25">
      <c r="A128" s="166" t="s">
        <v>518</v>
      </c>
      <c r="B128" s="41"/>
      <c r="C128" s="173">
        <v>0</v>
      </c>
      <c r="D128" s="139">
        <v>1.0840000000000001</v>
      </c>
      <c r="E128" s="140">
        <v>7.2999999999999995E-2</v>
      </c>
      <c r="F128" s="141">
        <v>7.0000000000000001E-3</v>
      </c>
      <c r="G128" s="168">
        <v>0.52</v>
      </c>
      <c r="H128" s="168">
        <v>1.88</v>
      </c>
      <c r="I128" s="172">
        <v>1.88</v>
      </c>
      <c r="J128" s="42">
        <v>0.13400000000000001</v>
      </c>
    </row>
    <row r="129" spans="1:10" ht="27.75" customHeight="1" x14ac:dyDescent="0.25">
      <c r="A129" s="166" t="s">
        <v>519</v>
      </c>
      <c r="B129" s="41"/>
      <c r="C129" s="173">
        <v>0</v>
      </c>
      <c r="D129" s="139">
        <v>1.0680000000000001</v>
      </c>
      <c r="E129" s="140">
        <v>7.2999999999999995E-2</v>
      </c>
      <c r="F129" s="141">
        <v>7.0000000000000001E-3</v>
      </c>
      <c r="G129" s="168">
        <v>0.52</v>
      </c>
      <c r="H129" s="168">
        <v>1.88</v>
      </c>
      <c r="I129" s="172">
        <v>1.88</v>
      </c>
      <c r="J129" s="42">
        <v>0.13400000000000001</v>
      </c>
    </row>
    <row r="130" spans="1:10" ht="27.75" customHeight="1" x14ac:dyDescent="0.25">
      <c r="A130" s="166" t="s">
        <v>520</v>
      </c>
      <c r="B130" s="41"/>
      <c r="C130" s="173">
        <v>0</v>
      </c>
      <c r="D130" s="139">
        <v>1.5449999999999999</v>
      </c>
      <c r="E130" s="140">
        <v>0.19700000000000001</v>
      </c>
      <c r="F130" s="141">
        <v>1.0999999999999999E-2</v>
      </c>
      <c r="G130" s="168">
        <v>4.0199999999999996</v>
      </c>
      <c r="H130" s="168">
        <v>3.42</v>
      </c>
      <c r="I130" s="172">
        <v>3.42</v>
      </c>
      <c r="J130" s="42">
        <v>0.115</v>
      </c>
    </row>
    <row r="131" spans="1:10" ht="27.75" customHeight="1" x14ac:dyDescent="0.25">
      <c r="A131" s="166" t="s">
        <v>521</v>
      </c>
      <c r="B131" s="41"/>
      <c r="C131" s="173">
        <v>0</v>
      </c>
      <c r="D131" s="139">
        <v>0.63800000000000001</v>
      </c>
      <c r="E131" s="140">
        <v>0</v>
      </c>
      <c r="F131" s="141">
        <v>0</v>
      </c>
      <c r="G131" s="168">
        <v>0</v>
      </c>
      <c r="H131" s="168">
        <v>3.42</v>
      </c>
      <c r="I131" s="172">
        <v>3.42</v>
      </c>
      <c r="J131" s="42">
        <v>0.115</v>
      </c>
    </row>
    <row r="132" spans="1:10" ht="27.75" customHeight="1" x14ac:dyDescent="0.25">
      <c r="A132" s="166" t="s">
        <v>522</v>
      </c>
      <c r="B132" s="41"/>
      <c r="C132" s="173">
        <v>0</v>
      </c>
      <c r="D132" s="139">
        <v>0.61699999999999999</v>
      </c>
      <c r="E132" s="140">
        <v>0</v>
      </c>
      <c r="F132" s="141">
        <v>0</v>
      </c>
      <c r="G132" s="168">
        <v>0</v>
      </c>
      <c r="H132" s="168">
        <v>3.42</v>
      </c>
      <c r="I132" s="172">
        <v>3.42</v>
      </c>
      <c r="J132" s="42">
        <v>0.115</v>
      </c>
    </row>
    <row r="133" spans="1:10" ht="27.75" customHeight="1" x14ac:dyDescent="0.25">
      <c r="A133" s="166" t="s">
        <v>523</v>
      </c>
      <c r="B133" s="41"/>
      <c r="C133" s="173">
        <v>0</v>
      </c>
      <c r="D133" s="139">
        <v>0.59799999999999998</v>
      </c>
      <c r="E133" s="140">
        <v>0</v>
      </c>
      <c r="F133" s="141">
        <v>0</v>
      </c>
      <c r="G133" s="168">
        <v>0</v>
      </c>
      <c r="H133" s="168">
        <v>3.42</v>
      </c>
      <c r="I133" s="172">
        <v>3.42</v>
      </c>
      <c r="J133" s="42">
        <v>0.115</v>
      </c>
    </row>
    <row r="134" spans="1:10" ht="27.75" customHeight="1" x14ac:dyDescent="0.25">
      <c r="A134" s="166" t="s">
        <v>524</v>
      </c>
      <c r="B134" s="41"/>
      <c r="C134" s="173">
        <v>0</v>
      </c>
      <c r="D134" s="139">
        <v>0.57399999999999995</v>
      </c>
      <c r="E134" s="140">
        <v>0</v>
      </c>
      <c r="F134" s="141">
        <v>0</v>
      </c>
      <c r="G134" s="168">
        <v>0</v>
      </c>
      <c r="H134" s="168">
        <v>3.42</v>
      </c>
      <c r="I134" s="172">
        <v>3.42</v>
      </c>
      <c r="J134" s="42">
        <v>0.115</v>
      </c>
    </row>
    <row r="135" spans="1:10" ht="27.75" customHeight="1" x14ac:dyDescent="0.25">
      <c r="A135" s="166" t="s">
        <v>525</v>
      </c>
      <c r="B135" s="41"/>
      <c r="C135" s="173">
        <v>0</v>
      </c>
      <c r="D135" s="139">
        <v>1.2709999999999999</v>
      </c>
      <c r="E135" s="140">
        <v>0.16200000000000001</v>
      </c>
      <c r="F135" s="141">
        <v>8.9999999999999993E-3</v>
      </c>
      <c r="G135" s="168">
        <v>47.16</v>
      </c>
      <c r="H135" s="168">
        <v>3.88</v>
      </c>
      <c r="I135" s="172">
        <v>3.88</v>
      </c>
      <c r="J135" s="42">
        <v>9.9000000000000005E-2</v>
      </c>
    </row>
    <row r="136" spans="1:10" ht="27.75" customHeight="1" x14ac:dyDescent="0.25">
      <c r="A136" s="166" t="s">
        <v>526</v>
      </c>
      <c r="B136" s="41"/>
      <c r="C136" s="173">
        <v>0</v>
      </c>
      <c r="D136" s="139">
        <v>0.153</v>
      </c>
      <c r="E136" s="140">
        <v>0</v>
      </c>
      <c r="F136" s="141">
        <v>0</v>
      </c>
      <c r="G136" s="168">
        <v>0</v>
      </c>
      <c r="H136" s="168">
        <v>3.88</v>
      </c>
      <c r="I136" s="172">
        <v>3.88</v>
      </c>
      <c r="J136" s="42">
        <v>9.9000000000000005E-2</v>
      </c>
    </row>
    <row r="137" spans="1:10" ht="27.75" customHeight="1" x14ac:dyDescent="0.25">
      <c r="A137" s="166" t="s">
        <v>527</v>
      </c>
      <c r="B137" s="41"/>
      <c r="C137" s="173">
        <v>0</v>
      </c>
      <c r="D137" s="139">
        <v>8.1000000000000003E-2</v>
      </c>
      <c r="E137" s="140">
        <v>0</v>
      </c>
      <c r="F137" s="141">
        <v>0</v>
      </c>
      <c r="G137" s="168">
        <v>0</v>
      </c>
      <c r="H137" s="168">
        <v>3.88</v>
      </c>
      <c r="I137" s="172">
        <v>3.88</v>
      </c>
      <c r="J137" s="42">
        <v>9.9000000000000005E-2</v>
      </c>
    </row>
    <row r="138" spans="1:10" ht="27.75" customHeight="1" x14ac:dyDescent="0.25">
      <c r="A138" s="166" t="s">
        <v>528</v>
      </c>
      <c r="B138" s="41"/>
      <c r="C138" s="173">
        <v>0</v>
      </c>
      <c r="D138" s="139">
        <v>0.111</v>
      </c>
      <c r="E138" s="140">
        <v>0</v>
      </c>
      <c r="F138" s="141">
        <v>0</v>
      </c>
      <c r="G138" s="168">
        <v>0</v>
      </c>
      <c r="H138" s="168">
        <v>3.88</v>
      </c>
      <c r="I138" s="172">
        <v>3.88</v>
      </c>
      <c r="J138" s="42">
        <v>9.9000000000000005E-2</v>
      </c>
    </row>
    <row r="139" spans="1:10" ht="27.75" customHeight="1" x14ac:dyDescent="0.25">
      <c r="A139" s="166" t="s">
        <v>529</v>
      </c>
      <c r="B139" s="41"/>
      <c r="C139" s="173">
        <v>0</v>
      </c>
      <c r="D139" s="139">
        <v>8.6999999999999994E-2</v>
      </c>
      <c r="E139" s="140">
        <v>0</v>
      </c>
      <c r="F139" s="141">
        <v>0</v>
      </c>
      <c r="G139" s="168">
        <v>0</v>
      </c>
      <c r="H139" s="168">
        <v>3.88</v>
      </c>
      <c r="I139" s="172">
        <v>3.88</v>
      </c>
      <c r="J139" s="42">
        <v>9.9000000000000005E-2</v>
      </c>
    </row>
    <row r="140" spans="1:10" ht="27.75" customHeight="1" x14ac:dyDescent="0.25">
      <c r="A140" s="166" t="s">
        <v>424</v>
      </c>
      <c r="B140" s="41"/>
      <c r="C140" s="173" t="s">
        <v>718</v>
      </c>
      <c r="D140" s="142">
        <v>9.3230000000000004</v>
      </c>
      <c r="E140" s="143">
        <v>0.76100000000000001</v>
      </c>
      <c r="F140" s="141">
        <v>0.107</v>
      </c>
      <c r="G140" s="169"/>
      <c r="H140" s="169"/>
      <c r="I140" s="171"/>
      <c r="J140" s="43"/>
    </row>
    <row r="141" spans="1:10" ht="27.75" customHeight="1" x14ac:dyDescent="0.25">
      <c r="A141" s="166" t="s">
        <v>425</v>
      </c>
      <c r="B141" s="41"/>
      <c r="C141" s="173" t="s">
        <v>724</v>
      </c>
      <c r="D141" s="139">
        <v>-2.5790000000000002</v>
      </c>
      <c r="E141" s="140">
        <v>-0.30299999999999999</v>
      </c>
      <c r="F141" s="141">
        <v>-2.1999999999999999E-2</v>
      </c>
      <c r="G141" s="168">
        <v>0</v>
      </c>
      <c r="H141" s="169"/>
      <c r="I141" s="171"/>
      <c r="J141" s="43"/>
    </row>
    <row r="142" spans="1:10" ht="27.75" customHeight="1" x14ac:dyDescent="0.25">
      <c r="A142" s="166" t="s">
        <v>426</v>
      </c>
      <c r="B142" s="41"/>
      <c r="C142" s="173">
        <v>0</v>
      </c>
      <c r="D142" s="139">
        <v>-2.3439999999999999</v>
      </c>
      <c r="E142" s="140">
        <v>-0.28000000000000003</v>
      </c>
      <c r="F142" s="141">
        <v>-0.02</v>
      </c>
      <c r="G142" s="168">
        <v>0</v>
      </c>
      <c r="H142" s="169"/>
      <c r="I142" s="171"/>
      <c r="J142" s="43"/>
    </row>
    <row r="143" spans="1:10" ht="27.75" customHeight="1" x14ac:dyDescent="0.25">
      <c r="A143" s="166" t="s">
        <v>427</v>
      </c>
      <c r="B143" s="41"/>
      <c r="C143" s="173">
        <v>0</v>
      </c>
      <c r="D143" s="139">
        <v>-2.5790000000000002</v>
      </c>
      <c r="E143" s="140">
        <v>-0.30299999999999999</v>
      </c>
      <c r="F143" s="141">
        <v>-2.1999999999999999E-2</v>
      </c>
      <c r="G143" s="168">
        <v>0</v>
      </c>
      <c r="H143" s="169"/>
      <c r="I143" s="171"/>
      <c r="J143" s="42">
        <v>0.18099999999999999</v>
      </c>
    </row>
    <row r="144" spans="1:10" ht="27.75" customHeight="1" x14ac:dyDescent="0.25">
      <c r="A144" s="166" t="s">
        <v>428</v>
      </c>
      <c r="B144" s="41"/>
      <c r="C144" s="173">
        <v>0</v>
      </c>
      <c r="D144" s="139">
        <v>-2.3439999999999999</v>
      </c>
      <c r="E144" s="140">
        <v>-0.28000000000000003</v>
      </c>
      <c r="F144" s="141">
        <v>-0.02</v>
      </c>
      <c r="G144" s="168">
        <v>0</v>
      </c>
      <c r="H144" s="169"/>
      <c r="I144" s="171"/>
      <c r="J144" s="42">
        <v>0.158</v>
      </c>
    </row>
    <row r="145" spans="1:10" ht="27.75" customHeight="1" x14ac:dyDescent="0.25">
      <c r="A145" s="166" t="s">
        <v>429</v>
      </c>
      <c r="B145" s="41"/>
      <c r="C145" s="173">
        <v>0</v>
      </c>
      <c r="D145" s="139">
        <v>-1.9910000000000001</v>
      </c>
      <c r="E145" s="140">
        <v>-0.254</v>
      </c>
      <c r="F145" s="141">
        <v>-1.4E-2</v>
      </c>
      <c r="G145" s="168">
        <v>4.33</v>
      </c>
      <c r="H145" s="169"/>
      <c r="I145" s="171"/>
      <c r="J145" s="42">
        <v>0.182</v>
      </c>
    </row>
    <row r="146" spans="1:10" ht="27.75" customHeight="1" x14ac:dyDescent="0.25">
      <c r="A146" s="166" t="s">
        <v>613</v>
      </c>
      <c r="B146" s="41"/>
      <c r="C146" s="173" t="s">
        <v>716</v>
      </c>
      <c r="D146" s="139">
        <v>1.9550000000000001</v>
      </c>
      <c r="E146" s="140">
        <v>0.19900000000000001</v>
      </c>
      <c r="F146" s="141">
        <v>0</v>
      </c>
      <c r="G146" s="168">
        <v>0</v>
      </c>
      <c r="H146" s="169"/>
      <c r="I146" s="171"/>
      <c r="J146" s="43"/>
    </row>
    <row r="147" spans="1:10" ht="27.75" customHeight="1" x14ac:dyDescent="0.25">
      <c r="A147" s="166" t="s">
        <v>629</v>
      </c>
      <c r="B147" s="41"/>
      <c r="C147" s="173">
        <v>2</v>
      </c>
      <c r="D147" s="139">
        <v>1.99</v>
      </c>
      <c r="E147" s="140">
        <v>0.23400000000000001</v>
      </c>
      <c r="F147" s="141">
        <v>1.7000000000000001E-2</v>
      </c>
      <c r="G147" s="169"/>
      <c r="H147" s="169"/>
      <c r="I147" s="171"/>
      <c r="J147" s="43"/>
    </row>
    <row r="148" spans="1:10" ht="27.75" customHeight="1" x14ac:dyDescent="0.25">
      <c r="A148" s="166" t="s">
        <v>614</v>
      </c>
      <c r="B148" s="41"/>
      <c r="C148" s="173" t="s">
        <v>717</v>
      </c>
      <c r="D148" s="139">
        <v>1.54</v>
      </c>
      <c r="E148" s="140">
        <v>0.18099999999999999</v>
      </c>
      <c r="F148" s="141">
        <v>1.2999999999999999E-2</v>
      </c>
      <c r="G148" s="168">
        <v>0.95</v>
      </c>
      <c r="H148" s="169"/>
      <c r="I148" s="171"/>
      <c r="J148" s="43"/>
    </row>
    <row r="149" spans="1:10" ht="27.75" customHeight="1" x14ac:dyDescent="0.25">
      <c r="A149" s="166" t="s">
        <v>615</v>
      </c>
      <c r="B149" s="41"/>
      <c r="C149" s="173" t="s">
        <v>717</v>
      </c>
      <c r="D149" s="139">
        <v>1.5209999999999999</v>
      </c>
      <c r="E149" s="140">
        <v>0.16200000000000001</v>
      </c>
      <c r="F149" s="141">
        <v>0</v>
      </c>
      <c r="G149" s="168">
        <v>0</v>
      </c>
      <c r="H149" s="169"/>
      <c r="I149" s="171"/>
      <c r="J149" s="43"/>
    </row>
    <row r="150" spans="1:10" ht="27.75" customHeight="1" x14ac:dyDescent="0.25">
      <c r="A150" s="166" t="s">
        <v>616</v>
      </c>
      <c r="B150" s="41"/>
      <c r="C150" s="173" t="s">
        <v>717</v>
      </c>
      <c r="D150" s="139">
        <v>1.3859999999999999</v>
      </c>
      <c r="E150" s="140">
        <v>2.5999999999999999E-2</v>
      </c>
      <c r="F150" s="141">
        <v>0</v>
      </c>
      <c r="G150" s="168">
        <v>0</v>
      </c>
      <c r="H150" s="169"/>
      <c r="I150" s="171"/>
      <c r="J150" s="43"/>
    </row>
    <row r="151" spans="1:10" ht="27.75" customHeight="1" x14ac:dyDescent="0.25">
      <c r="A151" s="166" t="s">
        <v>617</v>
      </c>
      <c r="B151" s="41"/>
      <c r="C151" s="173" t="s">
        <v>717</v>
      </c>
      <c r="D151" s="139">
        <v>1.3360000000000001</v>
      </c>
      <c r="E151" s="140">
        <v>0</v>
      </c>
      <c r="F151" s="141">
        <v>0</v>
      </c>
      <c r="G151" s="168">
        <v>0</v>
      </c>
      <c r="H151" s="169"/>
      <c r="I151" s="171"/>
      <c r="J151" s="43"/>
    </row>
    <row r="152" spans="1:10" ht="27.75" customHeight="1" x14ac:dyDescent="0.25">
      <c r="A152" s="166" t="s">
        <v>618</v>
      </c>
      <c r="B152" s="41"/>
      <c r="C152" s="173" t="s">
        <v>717</v>
      </c>
      <c r="D152" s="139">
        <v>1.2709999999999999</v>
      </c>
      <c r="E152" s="140">
        <v>0</v>
      </c>
      <c r="F152" s="141">
        <v>0</v>
      </c>
      <c r="G152" s="168">
        <v>0</v>
      </c>
      <c r="H152" s="169"/>
      <c r="I152" s="171"/>
      <c r="J152" s="43"/>
    </row>
    <row r="153" spans="1:10" ht="27.75" customHeight="1" x14ac:dyDescent="0.25">
      <c r="A153" s="166" t="s">
        <v>430</v>
      </c>
      <c r="B153" s="41"/>
      <c r="C153" s="173">
        <v>4</v>
      </c>
      <c r="D153" s="139">
        <v>1.54</v>
      </c>
      <c r="E153" s="140">
        <v>0.18099999999999999</v>
      </c>
      <c r="F153" s="141">
        <v>1.2999999999999999E-2</v>
      </c>
      <c r="G153" s="169"/>
      <c r="H153" s="169"/>
      <c r="I153" s="171"/>
      <c r="J153" s="43"/>
    </row>
    <row r="154" spans="1:10" ht="27.75" customHeight="1" x14ac:dyDescent="0.25">
      <c r="A154" s="166" t="s">
        <v>500</v>
      </c>
      <c r="B154" s="41"/>
      <c r="C154" s="173">
        <v>0</v>
      </c>
      <c r="D154" s="139">
        <v>1.224</v>
      </c>
      <c r="E154" s="140">
        <v>0.14799999999999999</v>
      </c>
      <c r="F154" s="141">
        <v>0.01</v>
      </c>
      <c r="G154" s="168">
        <v>2.33</v>
      </c>
      <c r="H154" s="168">
        <v>1.32</v>
      </c>
      <c r="I154" s="172">
        <v>1.32</v>
      </c>
      <c r="J154" s="42">
        <v>9.4E-2</v>
      </c>
    </row>
    <row r="155" spans="1:10" ht="27.75" customHeight="1" x14ac:dyDescent="0.25">
      <c r="A155" s="166" t="s">
        <v>501</v>
      </c>
      <c r="B155" s="41"/>
      <c r="C155" s="173">
        <v>0</v>
      </c>
      <c r="D155" s="139">
        <v>0.78300000000000003</v>
      </c>
      <c r="E155" s="140">
        <v>5.1999999999999998E-2</v>
      </c>
      <c r="F155" s="141">
        <v>5.0000000000000001E-3</v>
      </c>
      <c r="G155" s="168">
        <v>0.37</v>
      </c>
      <c r="H155" s="168">
        <v>1.32</v>
      </c>
      <c r="I155" s="172">
        <v>1.32</v>
      </c>
      <c r="J155" s="42">
        <v>9.4E-2</v>
      </c>
    </row>
    <row r="156" spans="1:10" ht="27.75" customHeight="1" x14ac:dyDescent="0.25">
      <c r="A156" s="166" t="s">
        <v>502</v>
      </c>
      <c r="B156" s="41"/>
      <c r="C156" s="173">
        <v>0</v>
      </c>
      <c r="D156" s="139">
        <v>0.77300000000000002</v>
      </c>
      <c r="E156" s="140">
        <v>5.1999999999999998E-2</v>
      </c>
      <c r="F156" s="141">
        <v>5.0000000000000001E-3</v>
      </c>
      <c r="G156" s="168">
        <v>0.37</v>
      </c>
      <c r="H156" s="168">
        <v>1.32</v>
      </c>
      <c r="I156" s="172">
        <v>1.32</v>
      </c>
      <c r="J156" s="42">
        <v>9.4E-2</v>
      </c>
    </row>
    <row r="157" spans="1:10" ht="27.75" customHeight="1" x14ac:dyDescent="0.25">
      <c r="A157" s="166" t="s">
        <v>503</v>
      </c>
      <c r="B157" s="41"/>
      <c r="C157" s="173">
        <v>0</v>
      </c>
      <c r="D157" s="139">
        <v>0.76300000000000001</v>
      </c>
      <c r="E157" s="140">
        <v>5.1999999999999998E-2</v>
      </c>
      <c r="F157" s="141">
        <v>5.0000000000000001E-3</v>
      </c>
      <c r="G157" s="168">
        <v>0.37</v>
      </c>
      <c r="H157" s="168">
        <v>1.32</v>
      </c>
      <c r="I157" s="172">
        <v>1.32</v>
      </c>
      <c r="J157" s="42">
        <v>9.4E-2</v>
      </c>
    </row>
    <row r="158" spans="1:10" ht="27.75" customHeight="1" x14ac:dyDescent="0.25">
      <c r="A158" s="166" t="s">
        <v>504</v>
      </c>
      <c r="B158" s="41"/>
      <c r="C158" s="173">
        <v>0</v>
      </c>
      <c r="D158" s="139">
        <v>0.752</v>
      </c>
      <c r="E158" s="140">
        <v>5.1999999999999998E-2</v>
      </c>
      <c r="F158" s="141">
        <v>5.0000000000000001E-3</v>
      </c>
      <c r="G158" s="168">
        <v>0.37</v>
      </c>
      <c r="H158" s="168">
        <v>1.32</v>
      </c>
      <c r="I158" s="172">
        <v>1.32</v>
      </c>
      <c r="J158" s="42">
        <v>9.4E-2</v>
      </c>
    </row>
    <row r="159" spans="1:10" ht="27.75" customHeight="1" x14ac:dyDescent="0.25">
      <c r="A159" s="166" t="s">
        <v>505</v>
      </c>
      <c r="B159" s="41"/>
      <c r="C159" s="173">
        <v>0</v>
      </c>
      <c r="D159" s="139">
        <v>1.0880000000000001</v>
      </c>
      <c r="E159" s="140">
        <v>0.13900000000000001</v>
      </c>
      <c r="F159" s="141">
        <v>8.0000000000000002E-3</v>
      </c>
      <c r="G159" s="168">
        <v>2.83</v>
      </c>
      <c r="H159" s="168">
        <v>2.41</v>
      </c>
      <c r="I159" s="172">
        <v>2.41</v>
      </c>
      <c r="J159" s="42">
        <v>8.1000000000000003E-2</v>
      </c>
    </row>
    <row r="160" spans="1:10" ht="27.75" customHeight="1" x14ac:dyDescent="0.25">
      <c r="A160" s="166" t="s">
        <v>506</v>
      </c>
      <c r="B160" s="41"/>
      <c r="C160" s="173">
        <v>0</v>
      </c>
      <c r="D160" s="139">
        <v>0.45</v>
      </c>
      <c r="E160" s="140">
        <v>0</v>
      </c>
      <c r="F160" s="141">
        <v>0</v>
      </c>
      <c r="G160" s="168">
        <v>0</v>
      </c>
      <c r="H160" s="168">
        <v>2.41</v>
      </c>
      <c r="I160" s="172">
        <v>2.41</v>
      </c>
      <c r="J160" s="42">
        <v>8.1000000000000003E-2</v>
      </c>
    </row>
    <row r="161" spans="1:10" ht="27.75" customHeight="1" x14ac:dyDescent="0.25">
      <c r="A161" s="166" t="s">
        <v>507</v>
      </c>
      <c r="B161" s="41"/>
      <c r="C161" s="173">
        <v>0</v>
      </c>
      <c r="D161" s="139">
        <v>0.435</v>
      </c>
      <c r="E161" s="140">
        <v>0</v>
      </c>
      <c r="F161" s="141">
        <v>0</v>
      </c>
      <c r="G161" s="168">
        <v>0</v>
      </c>
      <c r="H161" s="168">
        <v>2.41</v>
      </c>
      <c r="I161" s="172">
        <v>2.41</v>
      </c>
      <c r="J161" s="42">
        <v>8.1000000000000003E-2</v>
      </c>
    </row>
    <row r="162" spans="1:10" ht="27.75" customHeight="1" x14ac:dyDescent="0.25">
      <c r="A162" s="166" t="s">
        <v>508</v>
      </c>
      <c r="B162" s="41"/>
      <c r="C162" s="173">
        <v>0</v>
      </c>
      <c r="D162" s="139">
        <v>0.42099999999999999</v>
      </c>
      <c r="E162" s="140">
        <v>0</v>
      </c>
      <c r="F162" s="141">
        <v>0</v>
      </c>
      <c r="G162" s="168">
        <v>0</v>
      </c>
      <c r="H162" s="168">
        <v>2.41</v>
      </c>
      <c r="I162" s="172">
        <v>2.41</v>
      </c>
      <c r="J162" s="42">
        <v>8.1000000000000003E-2</v>
      </c>
    </row>
    <row r="163" spans="1:10" ht="27.75" customHeight="1" x14ac:dyDescent="0.25">
      <c r="A163" s="166" t="s">
        <v>509</v>
      </c>
      <c r="B163" s="41"/>
      <c r="C163" s="173">
        <v>0</v>
      </c>
      <c r="D163" s="139">
        <v>0.40400000000000003</v>
      </c>
      <c r="E163" s="140">
        <v>0</v>
      </c>
      <c r="F163" s="141">
        <v>0</v>
      </c>
      <c r="G163" s="168">
        <v>0</v>
      </c>
      <c r="H163" s="168">
        <v>2.41</v>
      </c>
      <c r="I163" s="172">
        <v>2.41</v>
      </c>
      <c r="J163" s="42">
        <v>8.1000000000000003E-2</v>
      </c>
    </row>
    <row r="164" spans="1:10" ht="27.75" customHeight="1" x14ac:dyDescent="0.25">
      <c r="A164" s="166" t="s">
        <v>510</v>
      </c>
      <c r="B164" s="41"/>
      <c r="C164" s="173">
        <v>0</v>
      </c>
      <c r="D164" s="139">
        <v>0.89500000000000002</v>
      </c>
      <c r="E164" s="140">
        <v>0.114</v>
      </c>
      <c r="F164" s="141">
        <v>7.0000000000000001E-3</v>
      </c>
      <c r="G164" s="168">
        <v>33.22</v>
      </c>
      <c r="H164" s="168">
        <v>2.73</v>
      </c>
      <c r="I164" s="172">
        <v>2.73</v>
      </c>
      <c r="J164" s="42">
        <v>7.0000000000000007E-2</v>
      </c>
    </row>
    <row r="165" spans="1:10" ht="27.75" customHeight="1" x14ac:dyDescent="0.25">
      <c r="A165" s="166" t="s">
        <v>511</v>
      </c>
      <c r="B165" s="41"/>
      <c r="C165" s="173">
        <v>0</v>
      </c>
      <c r="D165" s="139">
        <v>0.108</v>
      </c>
      <c r="E165" s="140">
        <v>0</v>
      </c>
      <c r="F165" s="141">
        <v>0</v>
      </c>
      <c r="G165" s="168">
        <v>0</v>
      </c>
      <c r="H165" s="168">
        <v>2.73</v>
      </c>
      <c r="I165" s="172">
        <v>2.73</v>
      </c>
      <c r="J165" s="42">
        <v>7.0000000000000007E-2</v>
      </c>
    </row>
    <row r="166" spans="1:10" ht="27.75" customHeight="1" x14ac:dyDescent="0.25">
      <c r="A166" s="166" t="s">
        <v>512</v>
      </c>
      <c r="B166" s="41"/>
      <c r="C166" s="173">
        <v>0</v>
      </c>
      <c r="D166" s="139">
        <v>5.7000000000000002E-2</v>
      </c>
      <c r="E166" s="140">
        <v>0</v>
      </c>
      <c r="F166" s="141">
        <v>0</v>
      </c>
      <c r="G166" s="168">
        <v>0</v>
      </c>
      <c r="H166" s="168">
        <v>2.73</v>
      </c>
      <c r="I166" s="172">
        <v>2.73</v>
      </c>
      <c r="J166" s="42">
        <v>7.0000000000000007E-2</v>
      </c>
    </row>
    <row r="167" spans="1:10" ht="27.75" customHeight="1" x14ac:dyDescent="0.25">
      <c r="A167" s="166" t="s">
        <v>513</v>
      </c>
      <c r="B167" s="41"/>
      <c r="C167" s="173">
        <v>0</v>
      </c>
      <c r="D167" s="139">
        <v>7.8E-2</v>
      </c>
      <c r="E167" s="140">
        <v>0</v>
      </c>
      <c r="F167" s="141">
        <v>0</v>
      </c>
      <c r="G167" s="168">
        <v>0</v>
      </c>
      <c r="H167" s="168">
        <v>2.73</v>
      </c>
      <c r="I167" s="172">
        <v>2.73</v>
      </c>
      <c r="J167" s="42">
        <v>7.0000000000000007E-2</v>
      </c>
    </row>
    <row r="168" spans="1:10" ht="27.75" customHeight="1" x14ac:dyDescent="0.25">
      <c r="A168" s="166" t="s">
        <v>514</v>
      </c>
      <c r="B168" s="41"/>
      <c r="C168" s="173">
        <v>0</v>
      </c>
      <c r="D168" s="139">
        <v>6.2E-2</v>
      </c>
      <c r="E168" s="140">
        <v>0</v>
      </c>
      <c r="F168" s="141">
        <v>0</v>
      </c>
      <c r="G168" s="168">
        <v>0</v>
      </c>
      <c r="H168" s="168">
        <v>2.73</v>
      </c>
      <c r="I168" s="172">
        <v>2.73</v>
      </c>
      <c r="J168" s="42">
        <v>7.0000000000000007E-2</v>
      </c>
    </row>
    <row r="169" spans="1:10" ht="27.75" customHeight="1" x14ac:dyDescent="0.25">
      <c r="A169" s="166" t="s">
        <v>431</v>
      </c>
      <c r="B169" s="41"/>
      <c r="C169" s="173" t="s">
        <v>718</v>
      </c>
      <c r="D169" s="142">
        <v>6.5670000000000002</v>
      </c>
      <c r="E169" s="143">
        <v>0.53600000000000003</v>
      </c>
      <c r="F169" s="141">
        <v>7.4999999999999997E-2</v>
      </c>
      <c r="G169" s="169"/>
      <c r="H169" s="169"/>
      <c r="I169" s="171"/>
      <c r="J169" s="43"/>
    </row>
    <row r="170" spans="1:10" ht="27.75" customHeight="1" x14ac:dyDescent="0.25">
      <c r="A170" s="166" t="s">
        <v>432</v>
      </c>
      <c r="B170" s="41"/>
      <c r="C170" s="173" t="s">
        <v>724</v>
      </c>
      <c r="D170" s="139">
        <v>-1.8160000000000001</v>
      </c>
      <c r="E170" s="140">
        <v>-0.214</v>
      </c>
      <c r="F170" s="141">
        <v>-1.6E-2</v>
      </c>
      <c r="G170" s="168">
        <v>0</v>
      </c>
      <c r="H170" s="169"/>
      <c r="I170" s="171"/>
      <c r="J170" s="43"/>
    </row>
    <row r="171" spans="1:10" ht="27.75" customHeight="1" x14ac:dyDescent="0.25">
      <c r="A171" s="166" t="s">
        <v>433</v>
      </c>
      <c r="B171" s="41"/>
      <c r="C171" s="173">
        <v>0</v>
      </c>
      <c r="D171" s="139">
        <v>-1.651</v>
      </c>
      <c r="E171" s="140">
        <v>-0.19700000000000001</v>
      </c>
      <c r="F171" s="141">
        <v>-1.4E-2</v>
      </c>
      <c r="G171" s="168">
        <v>0</v>
      </c>
      <c r="H171" s="169"/>
      <c r="I171" s="171"/>
      <c r="J171" s="43"/>
    </row>
    <row r="172" spans="1:10" ht="27.75" customHeight="1" x14ac:dyDescent="0.25">
      <c r="A172" s="166" t="s">
        <v>434</v>
      </c>
      <c r="B172" s="41"/>
      <c r="C172" s="173">
        <v>0</v>
      </c>
      <c r="D172" s="139">
        <v>-1.8160000000000001</v>
      </c>
      <c r="E172" s="140">
        <v>-0.214</v>
      </c>
      <c r="F172" s="141">
        <v>-1.6E-2</v>
      </c>
      <c r="G172" s="168">
        <v>0</v>
      </c>
      <c r="H172" s="169"/>
      <c r="I172" s="171"/>
      <c r="J172" s="42">
        <v>0.128</v>
      </c>
    </row>
    <row r="173" spans="1:10" ht="27.75" customHeight="1" x14ac:dyDescent="0.25">
      <c r="A173" s="166" t="s">
        <v>435</v>
      </c>
      <c r="B173" s="41"/>
      <c r="C173" s="173">
        <v>0</v>
      </c>
      <c r="D173" s="139">
        <v>-1.651</v>
      </c>
      <c r="E173" s="140">
        <v>-0.19700000000000001</v>
      </c>
      <c r="F173" s="141">
        <v>-1.4E-2</v>
      </c>
      <c r="G173" s="168">
        <v>0</v>
      </c>
      <c r="H173" s="169"/>
      <c r="I173" s="171"/>
      <c r="J173" s="42">
        <v>0.111</v>
      </c>
    </row>
    <row r="174" spans="1:10" ht="27.75" customHeight="1" x14ac:dyDescent="0.25">
      <c r="A174" s="166" t="s">
        <v>436</v>
      </c>
      <c r="B174" s="41"/>
      <c r="C174" s="173">
        <v>0</v>
      </c>
      <c r="D174" s="139">
        <v>-1.4019999999999999</v>
      </c>
      <c r="E174" s="140">
        <v>-0.17899999999999999</v>
      </c>
      <c r="F174" s="141">
        <v>-0.01</v>
      </c>
      <c r="G174" s="168">
        <v>3.05</v>
      </c>
      <c r="H174" s="169"/>
      <c r="I174" s="171"/>
      <c r="J174" s="42">
        <v>0.128</v>
      </c>
    </row>
    <row r="175" spans="1:10" ht="27.75" customHeight="1" x14ac:dyDescent="0.25">
      <c r="A175" s="166" t="s">
        <v>619</v>
      </c>
      <c r="B175" s="41"/>
      <c r="C175" s="173" t="s">
        <v>716</v>
      </c>
      <c r="D175" s="139">
        <v>0.80900000000000005</v>
      </c>
      <c r="E175" s="140">
        <v>8.2000000000000003E-2</v>
      </c>
      <c r="F175" s="141">
        <v>0</v>
      </c>
      <c r="G175" s="168">
        <v>0</v>
      </c>
      <c r="H175" s="169"/>
      <c r="I175" s="171"/>
      <c r="J175" s="43"/>
    </row>
    <row r="176" spans="1:10" ht="27.75" customHeight="1" x14ac:dyDescent="0.25">
      <c r="A176" s="166" t="s">
        <v>630</v>
      </c>
      <c r="B176" s="41"/>
      <c r="C176" s="173">
        <v>2</v>
      </c>
      <c r="D176" s="139">
        <v>0.82399999999999995</v>
      </c>
      <c r="E176" s="140">
        <v>9.7000000000000003E-2</v>
      </c>
      <c r="F176" s="141">
        <v>7.0000000000000001E-3</v>
      </c>
      <c r="G176" s="169"/>
      <c r="H176" s="169"/>
      <c r="I176" s="171"/>
      <c r="J176" s="43"/>
    </row>
    <row r="177" spans="1:10" ht="27.75" customHeight="1" x14ac:dyDescent="0.25">
      <c r="A177" s="166" t="s">
        <v>620</v>
      </c>
      <c r="B177" s="41"/>
      <c r="C177" s="173" t="s">
        <v>717</v>
      </c>
      <c r="D177" s="139">
        <v>0.63800000000000001</v>
      </c>
      <c r="E177" s="140">
        <v>7.4999999999999997E-2</v>
      </c>
      <c r="F177" s="141">
        <v>6.0000000000000001E-3</v>
      </c>
      <c r="G177" s="168">
        <v>0.39</v>
      </c>
      <c r="H177" s="169"/>
      <c r="I177" s="171"/>
      <c r="J177" s="43"/>
    </row>
    <row r="178" spans="1:10" ht="27.75" customHeight="1" x14ac:dyDescent="0.25">
      <c r="A178" s="166" t="s">
        <v>621</v>
      </c>
      <c r="B178" s="41"/>
      <c r="C178" s="173" t="s">
        <v>717</v>
      </c>
      <c r="D178" s="139">
        <v>0.63</v>
      </c>
      <c r="E178" s="140">
        <v>6.7000000000000004E-2</v>
      </c>
      <c r="F178" s="141">
        <v>0</v>
      </c>
      <c r="G178" s="168">
        <v>0</v>
      </c>
      <c r="H178" s="169"/>
      <c r="I178" s="171"/>
      <c r="J178" s="43"/>
    </row>
    <row r="179" spans="1:10" ht="27.75" customHeight="1" x14ac:dyDescent="0.25">
      <c r="A179" s="166" t="s">
        <v>622</v>
      </c>
      <c r="B179" s="41"/>
      <c r="C179" s="173" t="s">
        <v>717</v>
      </c>
      <c r="D179" s="139">
        <v>0.57399999999999995</v>
      </c>
      <c r="E179" s="140">
        <v>1.0999999999999999E-2</v>
      </c>
      <c r="F179" s="141">
        <v>0</v>
      </c>
      <c r="G179" s="168">
        <v>0</v>
      </c>
      <c r="H179" s="169"/>
      <c r="I179" s="171"/>
      <c r="J179" s="43"/>
    </row>
    <row r="180" spans="1:10" ht="27.75" customHeight="1" x14ac:dyDescent="0.25">
      <c r="A180" s="166" t="s">
        <v>623</v>
      </c>
      <c r="B180" s="41"/>
      <c r="C180" s="173" t="s">
        <v>717</v>
      </c>
      <c r="D180" s="139">
        <v>0.55300000000000005</v>
      </c>
      <c r="E180" s="140">
        <v>0</v>
      </c>
      <c r="F180" s="141">
        <v>0</v>
      </c>
      <c r="G180" s="168">
        <v>0</v>
      </c>
      <c r="H180" s="169"/>
      <c r="I180" s="171"/>
      <c r="J180" s="43"/>
    </row>
    <row r="181" spans="1:10" ht="27.75" customHeight="1" x14ac:dyDescent="0.25">
      <c r="A181" s="166" t="s">
        <v>624</v>
      </c>
      <c r="B181" s="41"/>
      <c r="C181" s="173" t="s">
        <v>717</v>
      </c>
      <c r="D181" s="139">
        <v>0.52600000000000002</v>
      </c>
      <c r="E181" s="140">
        <v>0</v>
      </c>
      <c r="F181" s="141">
        <v>0</v>
      </c>
      <c r="G181" s="168">
        <v>0</v>
      </c>
      <c r="H181" s="169"/>
      <c r="I181" s="171"/>
      <c r="J181" s="43"/>
    </row>
    <row r="182" spans="1:10" ht="27.75" customHeight="1" x14ac:dyDescent="0.25">
      <c r="A182" s="166" t="s">
        <v>437</v>
      </c>
      <c r="B182" s="41"/>
      <c r="C182" s="173">
        <v>4</v>
      </c>
      <c r="D182" s="139">
        <v>0.63800000000000001</v>
      </c>
      <c r="E182" s="140">
        <v>7.4999999999999997E-2</v>
      </c>
      <c r="F182" s="141">
        <v>6.0000000000000001E-3</v>
      </c>
      <c r="G182" s="169"/>
      <c r="H182" s="169"/>
      <c r="I182" s="171"/>
      <c r="J182" s="43"/>
    </row>
    <row r="183" spans="1:10" ht="27.75" customHeight="1" x14ac:dyDescent="0.25">
      <c r="A183" s="166" t="s">
        <v>485</v>
      </c>
      <c r="B183" s="41"/>
      <c r="C183" s="173">
        <v>0</v>
      </c>
      <c r="D183" s="139">
        <v>0.50700000000000001</v>
      </c>
      <c r="E183" s="140">
        <v>6.0999999999999999E-2</v>
      </c>
      <c r="F183" s="141">
        <v>4.0000000000000001E-3</v>
      </c>
      <c r="G183" s="168">
        <v>0.96</v>
      </c>
      <c r="H183" s="168">
        <v>0.55000000000000004</v>
      </c>
      <c r="I183" s="172">
        <v>0.55000000000000004</v>
      </c>
      <c r="J183" s="42">
        <v>3.9E-2</v>
      </c>
    </row>
    <row r="184" spans="1:10" ht="27.75" customHeight="1" x14ac:dyDescent="0.25">
      <c r="A184" s="166" t="s">
        <v>486</v>
      </c>
      <c r="B184" s="41"/>
      <c r="C184" s="173">
        <v>0</v>
      </c>
      <c r="D184" s="139">
        <v>0.32400000000000001</v>
      </c>
      <c r="E184" s="140">
        <v>2.1000000000000001E-2</v>
      </c>
      <c r="F184" s="141">
        <v>2E-3</v>
      </c>
      <c r="G184" s="168">
        <v>0.15</v>
      </c>
      <c r="H184" s="168">
        <v>0.55000000000000004</v>
      </c>
      <c r="I184" s="172">
        <v>0.55000000000000004</v>
      </c>
      <c r="J184" s="42">
        <v>3.9E-2</v>
      </c>
    </row>
    <row r="185" spans="1:10" ht="27.75" customHeight="1" x14ac:dyDescent="0.25">
      <c r="A185" s="166" t="s">
        <v>487</v>
      </c>
      <c r="B185" s="41"/>
      <c r="C185" s="173">
        <v>0</v>
      </c>
      <c r="D185" s="139">
        <v>0.32</v>
      </c>
      <c r="E185" s="140">
        <v>2.1000000000000001E-2</v>
      </c>
      <c r="F185" s="141">
        <v>2E-3</v>
      </c>
      <c r="G185" s="168">
        <v>0.15</v>
      </c>
      <c r="H185" s="168">
        <v>0.55000000000000004</v>
      </c>
      <c r="I185" s="172">
        <v>0.55000000000000004</v>
      </c>
      <c r="J185" s="42">
        <v>3.9E-2</v>
      </c>
    </row>
    <row r="186" spans="1:10" ht="27.75" customHeight="1" x14ac:dyDescent="0.25">
      <c r="A186" s="166" t="s">
        <v>488</v>
      </c>
      <c r="B186" s="41"/>
      <c r="C186" s="173">
        <v>0</v>
      </c>
      <c r="D186" s="139">
        <v>0.316</v>
      </c>
      <c r="E186" s="140">
        <v>2.1000000000000001E-2</v>
      </c>
      <c r="F186" s="141">
        <v>2E-3</v>
      </c>
      <c r="G186" s="168">
        <v>0.15</v>
      </c>
      <c r="H186" s="168">
        <v>0.55000000000000004</v>
      </c>
      <c r="I186" s="172">
        <v>0.55000000000000004</v>
      </c>
      <c r="J186" s="42">
        <v>3.9E-2</v>
      </c>
    </row>
    <row r="187" spans="1:10" ht="27.75" customHeight="1" x14ac:dyDescent="0.25">
      <c r="A187" s="166" t="s">
        <v>489</v>
      </c>
      <c r="B187" s="41"/>
      <c r="C187" s="173">
        <v>0</v>
      </c>
      <c r="D187" s="139">
        <v>0.311</v>
      </c>
      <c r="E187" s="140">
        <v>2.1000000000000001E-2</v>
      </c>
      <c r="F187" s="141">
        <v>2E-3</v>
      </c>
      <c r="G187" s="168">
        <v>0.15</v>
      </c>
      <c r="H187" s="168">
        <v>0.55000000000000004</v>
      </c>
      <c r="I187" s="172">
        <v>0.55000000000000004</v>
      </c>
      <c r="J187" s="42">
        <v>3.9E-2</v>
      </c>
    </row>
    <row r="188" spans="1:10" ht="27.75" customHeight="1" x14ac:dyDescent="0.25">
      <c r="A188" s="166" t="s">
        <v>490</v>
      </c>
      <c r="B188" s="41"/>
      <c r="C188" s="173">
        <v>0</v>
      </c>
      <c r="D188" s="139">
        <v>0.45100000000000001</v>
      </c>
      <c r="E188" s="140">
        <v>5.8000000000000003E-2</v>
      </c>
      <c r="F188" s="141">
        <v>3.0000000000000001E-3</v>
      </c>
      <c r="G188" s="168">
        <v>1.17</v>
      </c>
      <c r="H188" s="168">
        <v>1</v>
      </c>
      <c r="I188" s="172">
        <v>1</v>
      </c>
      <c r="J188" s="42">
        <v>3.3000000000000002E-2</v>
      </c>
    </row>
    <row r="189" spans="1:10" ht="27.75" customHeight="1" x14ac:dyDescent="0.25">
      <c r="A189" s="166" t="s">
        <v>491</v>
      </c>
      <c r="B189" s="41"/>
      <c r="C189" s="173">
        <v>0</v>
      </c>
      <c r="D189" s="139">
        <v>0.186</v>
      </c>
      <c r="E189" s="140">
        <v>0</v>
      </c>
      <c r="F189" s="141">
        <v>0</v>
      </c>
      <c r="G189" s="168">
        <v>0</v>
      </c>
      <c r="H189" s="168">
        <v>1</v>
      </c>
      <c r="I189" s="172">
        <v>1</v>
      </c>
      <c r="J189" s="42">
        <v>3.3000000000000002E-2</v>
      </c>
    </row>
    <row r="190" spans="1:10" ht="27.75" customHeight="1" x14ac:dyDescent="0.25">
      <c r="A190" s="166" t="s">
        <v>492</v>
      </c>
      <c r="B190" s="41"/>
      <c r="C190" s="173">
        <v>0</v>
      </c>
      <c r="D190" s="139">
        <v>0.18</v>
      </c>
      <c r="E190" s="140">
        <v>0</v>
      </c>
      <c r="F190" s="141">
        <v>0</v>
      </c>
      <c r="G190" s="168">
        <v>0</v>
      </c>
      <c r="H190" s="168">
        <v>1</v>
      </c>
      <c r="I190" s="172">
        <v>1</v>
      </c>
      <c r="J190" s="42">
        <v>3.3000000000000002E-2</v>
      </c>
    </row>
    <row r="191" spans="1:10" ht="27.75" customHeight="1" x14ac:dyDescent="0.25">
      <c r="A191" s="166" t="s">
        <v>493</v>
      </c>
      <c r="B191" s="41"/>
      <c r="C191" s="173">
        <v>0</v>
      </c>
      <c r="D191" s="139">
        <v>0.17399999999999999</v>
      </c>
      <c r="E191" s="140">
        <v>0</v>
      </c>
      <c r="F191" s="141">
        <v>0</v>
      </c>
      <c r="G191" s="168">
        <v>0</v>
      </c>
      <c r="H191" s="168">
        <v>1</v>
      </c>
      <c r="I191" s="172">
        <v>1</v>
      </c>
      <c r="J191" s="42">
        <v>3.3000000000000002E-2</v>
      </c>
    </row>
    <row r="192" spans="1:10" ht="27.75" customHeight="1" x14ac:dyDescent="0.25">
      <c r="A192" s="166" t="s">
        <v>494</v>
      </c>
      <c r="B192" s="41"/>
      <c r="C192" s="173">
        <v>0</v>
      </c>
      <c r="D192" s="139">
        <v>0.16700000000000001</v>
      </c>
      <c r="E192" s="140">
        <v>0</v>
      </c>
      <c r="F192" s="141">
        <v>0</v>
      </c>
      <c r="G192" s="168">
        <v>0</v>
      </c>
      <c r="H192" s="168">
        <v>1</v>
      </c>
      <c r="I192" s="172">
        <v>1</v>
      </c>
      <c r="J192" s="42">
        <v>3.3000000000000002E-2</v>
      </c>
    </row>
    <row r="193" spans="1:10" ht="27.75" customHeight="1" x14ac:dyDescent="0.25">
      <c r="A193" s="166" t="s">
        <v>495</v>
      </c>
      <c r="B193" s="41"/>
      <c r="C193" s="173">
        <v>0</v>
      </c>
      <c r="D193" s="139">
        <v>0.371</v>
      </c>
      <c r="E193" s="140">
        <v>4.7E-2</v>
      </c>
      <c r="F193" s="141">
        <v>3.0000000000000001E-3</v>
      </c>
      <c r="G193" s="168">
        <v>13.75</v>
      </c>
      <c r="H193" s="168">
        <v>1.1299999999999999</v>
      </c>
      <c r="I193" s="172">
        <v>1.1299999999999999</v>
      </c>
      <c r="J193" s="42">
        <v>2.9000000000000001E-2</v>
      </c>
    </row>
    <row r="194" spans="1:10" ht="27.75" customHeight="1" x14ac:dyDescent="0.25">
      <c r="A194" s="166" t="s">
        <v>496</v>
      </c>
      <c r="B194" s="41"/>
      <c r="C194" s="173">
        <v>0</v>
      </c>
      <c r="D194" s="139">
        <v>4.4999999999999998E-2</v>
      </c>
      <c r="E194" s="140">
        <v>0</v>
      </c>
      <c r="F194" s="141">
        <v>0</v>
      </c>
      <c r="G194" s="168">
        <v>0</v>
      </c>
      <c r="H194" s="168">
        <v>1.1299999999999999</v>
      </c>
      <c r="I194" s="172">
        <v>1.1299999999999999</v>
      </c>
      <c r="J194" s="42">
        <v>2.9000000000000001E-2</v>
      </c>
    </row>
    <row r="195" spans="1:10" ht="27.75" customHeight="1" x14ac:dyDescent="0.25">
      <c r="A195" s="166" t="s">
        <v>497</v>
      </c>
      <c r="B195" s="41"/>
      <c r="C195" s="173">
        <v>0</v>
      </c>
      <c r="D195" s="139">
        <v>2.4E-2</v>
      </c>
      <c r="E195" s="140">
        <v>0</v>
      </c>
      <c r="F195" s="141">
        <v>0</v>
      </c>
      <c r="G195" s="168">
        <v>0</v>
      </c>
      <c r="H195" s="168">
        <v>1.1299999999999999</v>
      </c>
      <c r="I195" s="172">
        <v>1.1299999999999999</v>
      </c>
      <c r="J195" s="42">
        <v>2.9000000000000001E-2</v>
      </c>
    </row>
    <row r="196" spans="1:10" ht="27.75" customHeight="1" x14ac:dyDescent="0.25">
      <c r="A196" s="166" t="s">
        <v>498</v>
      </c>
      <c r="B196" s="41"/>
      <c r="C196" s="173">
        <v>0</v>
      </c>
      <c r="D196" s="139">
        <v>3.2000000000000001E-2</v>
      </c>
      <c r="E196" s="140">
        <v>0</v>
      </c>
      <c r="F196" s="141">
        <v>0</v>
      </c>
      <c r="G196" s="168">
        <v>0</v>
      </c>
      <c r="H196" s="168">
        <v>1.1299999999999999</v>
      </c>
      <c r="I196" s="172">
        <v>1.1299999999999999</v>
      </c>
      <c r="J196" s="42">
        <v>2.9000000000000001E-2</v>
      </c>
    </row>
    <row r="197" spans="1:10" ht="27.75" customHeight="1" x14ac:dyDescent="0.25">
      <c r="A197" s="166" t="s">
        <v>499</v>
      </c>
      <c r="B197" s="41"/>
      <c r="C197" s="173">
        <v>0</v>
      </c>
      <c r="D197" s="139">
        <v>2.5000000000000001E-2</v>
      </c>
      <c r="E197" s="140">
        <v>0</v>
      </c>
      <c r="F197" s="141">
        <v>0</v>
      </c>
      <c r="G197" s="168">
        <v>0</v>
      </c>
      <c r="H197" s="168">
        <v>1.1299999999999999</v>
      </c>
      <c r="I197" s="172">
        <v>1.1299999999999999</v>
      </c>
      <c r="J197" s="42">
        <v>2.9000000000000001E-2</v>
      </c>
    </row>
    <row r="198" spans="1:10" ht="27.75" customHeight="1" x14ac:dyDescent="0.25">
      <c r="A198" s="166" t="s">
        <v>438</v>
      </c>
      <c r="B198" s="41"/>
      <c r="C198" s="173" t="s">
        <v>718</v>
      </c>
      <c r="D198" s="142">
        <v>2.7189999999999999</v>
      </c>
      <c r="E198" s="143">
        <v>0.222</v>
      </c>
      <c r="F198" s="141">
        <v>3.1E-2</v>
      </c>
      <c r="G198" s="169"/>
      <c r="H198" s="169"/>
      <c r="I198" s="171"/>
      <c r="J198" s="43"/>
    </row>
    <row r="199" spans="1:10" ht="27.75" customHeight="1" x14ac:dyDescent="0.25">
      <c r="A199" s="166" t="s">
        <v>439</v>
      </c>
      <c r="B199" s="41"/>
      <c r="C199" s="173" t="s">
        <v>724</v>
      </c>
      <c r="D199" s="139">
        <v>-0.752</v>
      </c>
      <c r="E199" s="140">
        <v>-8.7999999999999995E-2</v>
      </c>
      <c r="F199" s="141">
        <v>-7.0000000000000001E-3</v>
      </c>
      <c r="G199" s="168">
        <v>0</v>
      </c>
      <c r="H199" s="169"/>
      <c r="I199" s="171"/>
      <c r="J199" s="43"/>
    </row>
    <row r="200" spans="1:10" ht="27.75" customHeight="1" x14ac:dyDescent="0.25">
      <c r="A200" s="166" t="s">
        <v>440</v>
      </c>
      <c r="B200" s="41"/>
      <c r="C200" s="173">
        <v>0</v>
      </c>
      <c r="D200" s="139">
        <v>-0.68400000000000005</v>
      </c>
      <c r="E200" s="140">
        <v>-8.2000000000000003E-2</v>
      </c>
      <c r="F200" s="141">
        <v>-6.0000000000000001E-3</v>
      </c>
      <c r="G200" s="168">
        <v>0</v>
      </c>
      <c r="H200" s="169"/>
      <c r="I200" s="171"/>
      <c r="J200" s="43"/>
    </row>
    <row r="201" spans="1:10" ht="27.75" customHeight="1" x14ac:dyDescent="0.25">
      <c r="A201" s="166" t="s">
        <v>441</v>
      </c>
      <c r="B201" s="41"/>
      <c r="C201" s="173">
        <v>0</v>
      </c>
      <c r="D201" s="139">
        <v>-0.752</v>
      </c>
      <c r="E201" s="140">
        <v>-8.7999999999999995E-2</v>
      </c>
      <c r="F201" s="141">
        <v>-7.0000000000000001E-3</v>
      </c>
      <c r="G201" s="168">
        <v>0</v>
      </c>
      <c r="H201" s="169"/>
      <c r="I201" s="171"/>
      <c r="J201" s="42">
        <v>5.2999999999999999E-2</v>
      </c>
    </row>
    <row r="202" spans="1:10" ht="27.75" customHeight="1" x14ac:dyDescent="0.25">
      <c r="A202" s="166" t="s">
        <v>442</v>
      </c>
      <c r="B202" s="41"/>
      <c r="C202" s="173">
        <v>0</v>
      </c>
      <c r="D202" s="139">
        <v>-0.68400000000000005</v>
      </c>
      <c r="E202" s="140">
        <v>-8.2000000000000003E-2</v>
      </c>
      <c r="F202" s="141">
        <v>-6.0000000000000001E-3</v>
      </c>
      <c r="G202" s="168">
        <v>0</v>
      </c>
      <c r="H202" s="169"/>
      <c r="I202" s="171"/>
      <c r="J202" s="42">
        <v>4.5999999999999999E-2</v>
      </c>
    </row>
    <row r="203" spans="1:10" ht="27.75" customHeight="1" x14ac:dyDescent="0.25">
      <c r="A203" s="166" t="s">
        <v>443</v>
      </c>
      <c r="B203" s="41"/>
      <c r="C203" s="173">
        <v>0</v>
      </c>
      <c r="D203" s="139">
        <v>-0.58099999999999996</v>
      </c>
      <c r="E203" s="140">
        <v>-7.3999999999999996E-2</v>
      </c>
      <c r="F203" s="141">
        <v>-4.0000000000000001E-3</v>
      </c>
      <c r="G203" s="168">
        <v>1.26</v>
      </c>
      <c r="H203" s="169"/>
      <c r="I203" s="171"/>
      <c r="J203" s="42">
        <v>5.2999999999999999E-2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A2:J2"/>
    <mergeCell ref="F4:J4"/>
    <mergeCell ref="F5:G5"/>
    <mergeCell ref="F10:G10"/>
    <mergeCell ref="H10:J10"/>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
Annex 4 - Charges applied to LDNOs with HV/LV end users</oddHeader>
    <oddFooter>&amp;L_x000D_&amp;1#&amp;"Arial"&amp;6&amp;K737373 Confidentiality: C1 - Public&amp;C&amp;P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7"/>
  <sheetViews>
    <sheetView zoomScale="80" zoomScaleNormal="80" zoomScaleSheetLayoutView="100" workbookViewId="0"/>
  </sheetViews>
  <sheetFormatPr defaultRowHeight="13.2" x14ac:dyDescent="0.25"/>
  <cols>
    <col min="1" max="1" width="28.88671875" customWidth="1"/>
    <col min="2" max="7" width="24" customWidth="1"/>
  </cols>
  <sheetData>
    <row r="1" spans="1:7" ht="27.75" customHeight="1" x14ac:dyDescent="0.25">
      <c r="A1" s="136" t="s">
        <v>16</v>
      </c>
    </row>
    <row r="2" spans="1:7" ht="44.25" customHeight="1" x14ac:dyDescent="0.25">
      <c r="A2" s="257" t="s">
        <v>710</v>
      </c>
      <c r="B2" s="257"/>
      <c r="C2" s="257"/>
      <c r="D2" s="257"/>
      <c r="E2" s="257"/>
      <c r="F2" s="257"/>
      <c r="G2" s="257"/>
    </row>
    <row r="3" spans="1:7" ht="47.25" customHeight="1" x14ac:dyDescent="0.25">
      <c r="A3" s="234" t="str">
        <f>Overview!B4&amp; " - Illustrative LLFs for year beginning "&amp;Overview!D4</f>
        <v>Eclipse Power Distribution Limited - GSP C - Illustrative LLFs for year beginning 1 April 2027</v>
      </c>
      <c r="B3" s="235"/>
      <c r="C3" s="235"/>
      <c r="D3" s="235"/>
      <c r="E3" s="235"/>
      <c r="F3" s="235"/>
      <c r="G3" s="236"/>
    </row>
    <row r="4" spans="1:7" ht="9.75" customHeight="1" x14ac:dyDescent="0.25"/>
    <row r="5" spans="1:7" ht="19.5" customHeight="1" x14ac:dyDescent="0.25">
      <c r="A5" s="259" t="s">
        <v>9</v>
      </c>
      <c r="B5" s="259"/>
      <c r="C5" s="20" t="s">
        <v>2</v>
      </c>
      <c r="D5" s="20" t="s">
        <v>3</v>
      </c>
      <c r="E5" s="20" t="s">
        <v>4</v>
      </c>
      <c r="F5" s="20" t="s">
        <v>5</v>
      </c>
      <c r="G5" s="20" t="s">
        <v>675</v>
      </c>
    </row>
    <row r="6" spans="1:7" ht="19.5" customHeight="1" x14ac:dyDescent="0.25">
      <c r="A6" s="259"/>
      <c r="B6" s="259"/>
      <c r="C6" s="20" t="s">
        <v>676</v>
      </c>
      <c r="D6" s="20" t="s">
        <v>677</v>
      </c>
      <c r="E6" s="20" t="s">
        <v>678</v>
      </c>
      <c r="F6" s="20" t="s">
        <v>679</v>
      </c>
      <c r="G6" s="20" t="s">
        <v>680</v>
      </c>
    </row>
    <row r="7" spans="1:7" ht="45" customHeight="1" x14ac:dyDescent="0.25">
      <c r="A7" s="222" t="s">
        <v>681</v>
      </c>
      <c r="B7" s="223"/>
      <c r="C7" s="22" t="s">
        <v>682</v>
      </c>
      <c r="D7" s="21"/>
      <c r="E7" s="82" t="s">
        <v>683</v>
      </c>
      <c r="F7" s="21"/>
      <c r="G7" s="21"/>
    </row>
    <row r="8" spans="1:7" ht="45" customHeight="1" x14ac:dyDescent="0.25">
      <c r="A8" s="222" t="s">
        <v>684</v>
      </c>
      <c r="B8" s="223"/>
      <c r="C8" s="21"/>
      <c r="D8" s="22" t="s">
        <v>685</v>
      </c>
      <c r="E8" s="21"/>
      <c r="F8" s="21"/>
      <c r="G8" s="21"/>
    </row>
    <row r="9" spans="1:7" ht="45" customHeight="1" x14ac:dyDescent="0.25">
      <c r="A9" s="222" t="s">
        <v>686</v>
      </c>
      <c r="B9" s="223"/>
      <c r="C9" s="21"/>
      <c r="D9" s="21"/>
      <c r="E9" s="22" t="s">
        <v>685</v>
      </c>
      <c r="F9" s="21"/>
      <c r="G9" s="21"/>
    </row>
    <row r="10" spans="1:7" ht="25.5" customHeight="1" x14ac:dyDescent="0.25">
      <c r="A10" s="222" t="s">
        <v>687</v>
      </c>
      <c r="B10" s="223"/>
      <c r="C10" s="21"/>
      <c r="D10" s="21"/>
      <c r="E10" s="21"/>
      <c r="F10" s="82" t="s">
        <v>688</v>
      </c>
      <c r="G10" s="82" t="s">
        <v>689</v>
      </c>
    </row>
    <row r="11" spans="1:7" ht="15" customHeight="1" x14ac:dyDescent="0.25">
      <c r="A11" s="232" t="s">
        <v>10</v>
      </c>
      <c r="B11" s="232"/>
      <c r="C11" s="258" t="s">
        <v>11</v>
      </c>
      <c r="D11" s="258"/>
      <c r="E11" s="258"/>
      <c r="F11" s="258"/>
      <c r="G11" s="258"/>
    </row>
    <row r="12" spans="1:7" x14ac:dyDescent="0.25">
      <c r="B12" s="12"/>
      <c r="C12" s="12"/>
      <c r="D12" s="12"/>
      <c r="E12" s="12"/>
    </row>
    <row r="13" spans="1:7" ht="22.5" customHeight="1" x14ac:dyDescent="0.25">
      <c r="A13" s="259" t="s">
        <v>36</v>
      </c>
      <c r="B13" s="259"/>
      <c r="C13" s="259"/>
      <c r="D13" s="259"/>
      <c r="E13" s="259"/>
      <c r="F13" s="259"/>
      <c r="G13" s="259"/>
    </row>
    <row r="14" spans="1:7" ht="22.5" customHeight="1" x14ac:dyDescent="0.25">
      <c r="A14" s="259" t="s">
        <v>708</v>
      </c>
      <c r="B14" s="259"/>
      <c r="C14" s="259"/>
      <c r="D14" s="259"/>
      <c r="E14" s="259"/>
      <c r="F14" s="259"/>
      <c r="G14" s="259"/>
    </row>
    <row r="15" spans="1:7" ht="33" customHeight="1" x14ac:dyDescent="0.25">
      <c r="A15" s="20" t="s">
        <v>37</v>
      </c>
      <c r="B15" s="20" t="s">
        <v>2</v>
      </c>
      <c r="C15" s="20" t="s">
        <v>3</v>
      </c>
      <c r="D15" s="20" t="s">
        <v>4</v>
      </c>
      <c r="E15" s="20" t="s">
        <v>5</v>
      </c>
      <c r="F15" s="20" t="s">
        <v>675</v>
      </c>
      <c r="G15" s="20" t="s">
        <v>709</v>
      </c>
    </row>
    <row r="16" spans="1:7" ht="24.75" customHeight="1" x14ac:dyDescent="0.25">
      <c r="A16" s="1" t="s">
        <v>38</v>
      </c>
      <c r="B16" s="200"/>
      <c r="C16" s="200"/>
      <c r="D16" s="200"/>
      <c r="E16" s="200"/>
      <c r="F16" s="200"/>
      <c r="G16" s="199"/>
    </row>
    <row r="17" spans="1:7" ht="24.75" customHeight="1" x14ac:dyDescent="0.25">
      <c r="A17" s="1" t="s">
        <v>39</v>
      </c>
      <c r="B17" s="200"/>
      <c r="C17" s="200"/>
      <c r="D17" s="200"/>
      <c r="E17" s="200"/>
      <c r="F17" s="200"/>
      <c r="G17" s="199"/>
    </row>
    <row r="18" spans="1:7" ht="24.75" customHeight="1" x14ac:dyDescent="0.25">
      <c r="A18" s="1" t="s">
        <v>40</v>
      </c>
      <c r="B18" s="200"/>
      <c r="C18" s="200"/>
      <c r="D18" s="200"/>
      <c r="E18" s="200"/>
      <c r="F18" s="200"/>
      <c r="G18" s="199"/>
    </row>
    <row r="19" spans="1:7" ht="24.75" customHeight="1" x14ac:dyDescent="0.25">
      <c r="A19" s="1" t="s">
        <v>41</v>
      </c>
      <c r="B19" s="200"/>
      <c r="C19" s="200"/>
      <c r="D19" s="200"/>
      <c r="E19" s="200"/>
      <c r="F19" s="200"/>
      <c r="G19" s="199"/>
    </row>
    <row r="20" spans="1:7" ht="24.75" customHeight="1" x14ac:dyDescent="0.25">
      <c r="A20" s="1" t="s">
        <v>42</v>
      </c>
      <c r="B20" s="200"/>
      <c r="C20" s="200"/>
      <c r="D20" s="200"/>
      <c r="E20" s="200"/>
      <c r="F20" s="200"/>
      <c r="G20" s="199"/>
    </row>
    <row r="21" spans="1:7" ht="24.75" customHeight="1" x14ac:dyDescent="0.25">
      <c r="A21" s="1" t="s">
        <v>43</v>
      </c>
      <c r="B21" s="200"/>
      <c r="C21" s="200"/>
      <c r="D21" s="200"/>
      <c r="E21" s="200"/>
      <c r="F21" s="200"/>
      <c r="G21" s="199"/>
    </row>
    <row r="23" spans="1:7" ht="22.5" customHeight="1" x14ac:dyDescent="0.25">
      <c r="A23" s="259" t="s">
        <v>44</v>
      </c>
      <c r="B23" s="259"/>
      <c r="C23" s="259"/>
      <c r="D23" s="259"/>
      <c r="E23" s="259"/>
      <c r="F23" s="259"/>
      <c r="G23" s="259"/>
    </row>
    <row r="24" spans="1:7" ht="22.5" customHeight="1" x14ac:dyDescent="0.25">
      <c r="A24" s="259" t="s">
        <v>7</v>
      </c>
      <c r="B24" s="259"/>
      <c r="C24" s="259"/>
      <c r="D24" s="259"/>
      <c r="E24" s="259"/>
      <c r="F24" s="259"/>
      <c r="G24" s="259"/>
    </row>
    <row r="25" spans="1:7" ht="33" customHeight="1" x14ac:dyDescent="0.25">
      <c r="A25" s="20" t="s">
        <v>6</v>
      </c>
      <c r="B25" s="20" t="s">
        <v>2</v>
      </c>
      <c r="C25" s="20" t="s">
        <v>3</v>
      </c>
      <c r="D25" s="20" t="s">
        <v>4</v>
      </c>
      <c r="E25" s="20" t="s">
        <v>5</v>
      </c>
      <c r="F25" s="20" t="s">
        <v>675</v>
      </c>
      <c r="G25" s="20" t="s">
        <v>709</v>
      </c>
    </row>
    <row r="26" spans="1:7" ht="22.5" customHeight="1" x14ac:dyDescent="0.25">
      <c r="A26" s="203" t="s">
        <v>711</v>
      </c>
      <c r="B26" s="201"/>
      <c r="C26" s="201"/>
      <c r="D26" s="201"/>
      <c r="E26" s="201"/>
      <c r="F26" s="201"/>
      <c r="G26" s="202"/>
    </row>
    <row r="27" spans="1:7" ht="22.5" customHeight="1" x14ac:dyDescent="0.25">
      <c r="A27" s="203" t="s">
        <v>712</v>
      </c>
      <c r="B27" s="201"/>
      <c r="C27" s="201"/>
      <c r="D27" s="201"/>
      <c r="E27" s="201"/>
      <c r="F27" s="201"/>
      <c r="G27" s="202"/>
    </row>
    <row r="28" spans="1:7" ht="22.5" customHeight="1" x14ac:dyDescent="0.25">
      <c r="A28" s="203" t="s">
        <v>713</v>
      </c>
      <c r="B28" s="201"/>
      <c r="C28" s="201"/>
      <c r="D28" s="201"/>
      <c r="E28" s="201"/>
      <c r="F28" s="201"/>
      <c r="G28" s="202"/>
    </row>
    <row r="29" spans="1:7" ht="22.5" customHeight="1" x14ac:dyDescent="0.25">
      <c r="A29" s="203" t="s">
        <v>714</v>
      </c>
      <c r="B29" s="201"/>
      <c r="C29" s="201"/>
      <c r="D29" s="201"/>
      <c r="E29" s="201"/>
      <c r="F29" s="201"/>
      <c r="G29" s="202"/>
    </row>
    <row r="30" spans="1:7" ht="22.5" customHeight="1" x14ac:dyDescent="0.25">
      <c r="A30" s="203" t="s">
        <v>715</v>
      </c>
      <c r="B30" s="201"/>
      <c r="C30" s="201"/>
      <c r="D30" s="201"/>
      <c r="E30" s="201"/>
      <c r="F30" s="201"/>
      <c r="G30" s="202"/>
    </row>
    <row r="32" spans="1:7" ht="22.5" customHeight="1" x14ac:dyDescent="0.25">
      <c r="A32" s="259" t="s">
        <v>44</v>
      </c>
      <c r="B32" s="259"/>
      <c r="C32" s="259"/>
      <c r="D32" s="259"/>
      <c r="E32" s="259"/>
      <c r="F32" s="259"/>
      <c r="G32" s="259"/>
    </row>
    <row r="33" spans="1:7" ht="22.5" customHeight="1" x14ac:dyDescent="0.25">
      <c r="A33" s="259" t="s">
        <v>8</v>
      </c>
      <c r="B33" s="259"/>
      <c r="C33" s="259"/>
      <c r="D33" s="259"/>
      <c r="E33" s="259"/>
      <c r="F33" s="259"/>
      <c r="G33" s="259"/>
    </row>
    <row r="34" spans="1:7" ht="33" customHeight="1" x14ac:dyDescent="0.25">
      <c r="A34" s="20" t="s">
        <v>6</v>
      </c>
      <c r="B34" s="20" t="s">
        <v>2</v>
      </c>
      <c r="C34" s="20" t="s">
        <v>3</v>
      </c>
      <c r="D34" s="20" t="s">
        <v>4</v>
      </c>
      <c r="E34" s="20" t="s">
        <v>5</v>
      </c>
      <c r="F34" s="20" t="s">
        <v>675</v>
      </c>
      <c r="G34" s="20" t="s">
        <v>709</v>
      </c>
    </row>
    <row r="35" spans="1:7" ht="22.5" customHeight="1" x14ac:dyDescent="0.25">
      <c r="A35" s="1" t="s">
        <v>711</v>
      </c>
      <c r="B35" s="201"/>
      <c r="C35" s="201"/>
      <c r="D35" s="201"/>
      <c r="E35" s="201"/>
      <c r="F35" s="201"/>
      <c r="G35" s="202"/>
    </row>
    <row r="36" spans="1:7" ht="22.5" customHeight="1" x14ac:dyDescent="0.25">
      <c r="A36" s="1" t="s">
        <v>712</v>
      </c>
      <c r="B36" s="201"/>
      <c r="C36" s="201"/>
      <c r="D36" s="201"/>
      <c r="E36" s="201"/>
      <c r="F36" s="201"/>
      <c r="G36" s="202"/>
    </row>
    <row r="37" spans="1:7" ht="22.5" customHeight="1" x14ac:dyDescent="0.25">
      <c r="A37" s="1" t="s">
        <v>713</v>
      </c>
      <c r="B37" s="201"/>
      <c r="C37" s="201"/>
      <c r="D37" s="201"/>
      <c r="E37" s="201"/>
      <c r="F37" s="201"/>
      <c r="G37" s="202"/>
    </row>
    <row r="38" spans="1:7" ht="22.5" customHeight="1" x14ac:dyDescent="0.25">
      <c r="A38" s="1" t="s">
        <v>714</v>
      </c>
      <c r="B38" s="201"/>
      <c r="C38" s="201"/>
      <c r="D38" s="201"/>
      <c r="E38" s="201"/>
      <c r="F38" s="201"/>
      <c r="G38" s="202"/>
    </row>
    <row r="39" spans="1:7" ht="22.5" customHeight="1" x14ac:dyDescent="0.25">
      <c r="A39" s="1" t="s">
        <v>715</v>
      </c>
      <c r="B39" s="201"/>
      <c r="C39" s="201"/>
      <c r="D39" s="201"/>
      <c r="E39" s="201"/>
      <c r="F39" s="201"/>
      <c r="G39" s="202"/>
    </row>
    <row r="40" spans="1:7" ht="24.75" customHeight="1" x14ac:dyDescent="0.25"/>
    <row r="41" spans="1:7" ht="24.75" customHeight="1" x14ac:dyDescent="0.25">
      <c r="A41" s="256" t="s">
        <v>700</v>
      </c>
      <c r="B41" s="256"/>
      <c r="C41" s="256"/>
      <c r="D41" s="256"/>
      <c r="E41" s="256"/>
      <c r="F41" s="256"/>
      <c r="G41" s="256"/>
    </row>
    <row r="42" spans="1:7" ht="24.75" customHeight="1" x14ac:dyDescent="0.25">
      <c r="A42" s="20" t="s">
        <v>6</v>
      </c>
      <c r="B42" s="20" t="s">
        <v>2</v>
      </c>
      <c r="C42" s="20" t="s">
        <v>3</v>
      </c>
      <c r="D42" s="20" t="s">
        <v>4</v>
      </c>
      <c r="E42" s="20" t="s">
        <v>5</v>
      </c>
      <c r="F42" s="20" t="s">
        <v>675</v>
      </c>
      <c r="G42" s="20" t="s">
        <v>701</v>
      </c>
    </row>
    <row r="43" spans="1:7" ht="24.75" customHeight="1" x14ac:dyDescent="0.25">
      <c r="A43" s="1" t="s">
        <v>711</v>
      </c>
      <c r="B43" s="201"/>
      <c r="C43" s="201"/>
      <c r="D43" s="201"/>
      <c r="E43" s="201"/>
      <c r="F43" s="201"/>
      <c r="G43" s="202"/>
    </row>
    <row r="44" spans="1:7" ht="24.75" customHeight="1" x14ac:dyDescent="0.25">
      <c r="A44" s="1" t="s">
        <v>712</v>
      </c>
      <c r="B44" s="201"/>
      <c r="C44" s="201"/>
      <c r="D44" s="201"/>
      <c r="E44" s="201"/>
      <c r="F44" s="201"/>
      <c r="G44" s="202"/>
    </row>
    <row r="45" spans="1:7" ht="24.75" customHeight="1" x14ac:dyDescent="0.25">
      <c r="A45" s="1" t="s">
        <v>713</v>
      </c>
      <c r="B45" s="201"/>
      <c r="C45" s="201"/>
      <c r="D45" s="201"/>
      <c r="E45" s="201"/>
      <c r="F45" s="201"/>
      <c r="G45" s="202"/>
    </row>
    <row r="46" spans="1:7" ht="24.75" customHeight="1" x14ac:dyDescent="0.25">
      <c r="A46" s="1" t="s">
        <v>714</v>
      </c>
      <c r="B46" s="201"/>
      <c r="C46" s="201"/>
      <c r="D46" s="201"/>
      <c r="E46" s="201"/>
      <c r="F46" s="201"/>
      <c r="G46" s="202"/>
    </row>
    <row r="47" spans="1:7" ht="24.75" customHeight="1" x14ac:dyDescent="0.25">
      <c r="A47" s="1" t="s">
        <v>715</v>
      </c>
      <c r="B47" s="201"/>
      <c r="C47" s="201"/>
      <c r="D47" s="201"/>
      <c r="E47" s="201"/>
      <c r="F47" s="201"/>
      <c r="G47" s="20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6">
    <mergeCell ref="A41:G41"/>
    <mergeCell ref="A3:G3"/>
    <mergeCell ref="A2:G2"/>
    <mergeCell ref="C11:G11"/>
    <mergeCell ref="A9:B9"/>
    <mergeCell ref="A10:B10"/>
    <mergeCell ref="A11:B11"/>
    <mergeCell ref="A5:B6"/>
    <mergeCell ref="A7:B7"/>
    <mergeCell ref="A8:B8"/>
    <mergeCell ref="A33:G33"/>
    <mergeCell ref="A13:G13"/>
    <mergeCell ref="A14:G14"/>
    <mergeCell ref="A23:G23"/>
    <mergeCell ref="A24:G24"/>
    <mergeCell ref="A32:G32"/>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0" fitToHeight="0" orientation="portrait" r:id="rId2"/>
  <headerFooter scaleWithDoc="0">
    <oddHeader>&amp;L
Annex 5 – Schedule of Line Loss Factors</oddHeader>
    <oddFooter>&amp;L_x000D_&amp;1#&amp;"Arial"&amp;6&amp;K737373 Confidentiality: C1 - Public&amp;C&amp;P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85" zoomScaleNormal="85" zoomScaleSheetLayoutView="100" workbookViewId="0"/>
  </sheetViews>
  <sheetFormatPr defaultColWidth="9.109375" defaultRowHeight="27.75" customHeight="1" x14ac:dyDescent="0.25"/>
  <cols>
    <col min="1" max="2" width="14.6640625" style="2" customWidth="1"/>
    <col min="3" max="3" width="8" style="2" customWidth="1"/>
    <col min="4" max="4" width="14.6640625" style="2" customWidth="1"/>
    <col min="5" max="5" width="14.6640625" style="3" customWidth="1"/>
    <col min="6" max="6" width="8" style="3" customWidth="1"/>
    <col min="7" max="7" width="14.6640625" style="2" customWidth="1"/>
    <col min="8" max="8" width="30.6640625" style="3" customWidth="1"/>
    <col min="9" max="10" width="14.6640625" style="3" customWidth="1"/>
    <col min="11" max="11" width="14.6640625" style="10" customWidth="1"/>
    <col min="12" max="13" width="14.6640625" style="4" customWidth="1"/>
    <col min="14" max="19" width="14.6640625" style="2" customWidth="1"/>
    <col min="20" max="16384" width="9.109375" style="2"/>
  </cols>
  <sheetData>
    <row r="1" spans="1:17" ht="63" customHeight="1" x14ac:dyDescent="0.25">
      <c r="A1" s="13" t="s">
        <v>16</v>
      </c>
      <c r="B1" s="13"/>
      <c r="C1" s="13"/>
      <c r="D1" s="260" t="s">
        <v>694</v>
      </c>
      <c r="E1" s="260"/>
      <c r="F1" s="260"/>
      <c r="G1" s="260"/>
      <c r="H1" s="260"/>
      <c r="I1" s="260"/>
      <c r="J1" s="260"/>
      <c r="K1" s="260"/>
      <c r="L1" s="260"/>
      <c r="M1" s="260"/>
      <c r="N1" s="260"/>
      <c r="O1" s="260"/>
      <c r="P1" s="260"/>
      <c r="Q1" s="260"/>
    </row>
    <row r="2" spans="1:17" ht="27.75" customHeight="1" x14ac:dyDescent="0.25">
      <c r="A2" s="234" t="s">
        <v>124</v>
      </c>
      <c r="B2" s="235"/>
      <c r="C2" s="235"/>
      <c r="D2" s="235"/>
      <c r="E2" s="235"/>
      <c r="F2" s="235"/>
      <c r="G2" s="235"/>
      <c r="H2" s="235"/>
      <c r="I2" s="235"/>
      <c r="J2" s="235"/>
      <c r="K2" s="235"/>
      <c r="L2" s="235"/>
      <c r="M2" s="235"/>
      <c r="N2" s="235"/>
      <c r="O2" s="235"/>
      <c r="P2" s="235"/>
      <c r="Q2" s="236"/>
    </row>
    <row r="3" spans="1:17" ht="17.25" customHeight="1" x14ac:dyDescent="0.25">
      <c r="A3" s="13"/>
      <c r="B3" s="13"/>
      <c r="C3" s="13"/>
      <c r="D3" s="13"/>
      <c r="G3" s="23"/>
    </row>
    <row r="4" spans="1:17" s="11" customFormat="1" ht="25.5" customHeight="1" x14ac:dyDescent="0.25">
      <c r="A4" s="234" t="str">
        <f>Overview!B4&amp; " - Effective from "&amp;Overview!D4&amp;" - "&amp;Overview!E4&amp;" new designated EHV charges"</f>
        <v>Eclipse Power Distribution Limited - GSP C - Effective from 1 April 2027 - Submitted new designated EHV charges</v>
      </c>
      <c r="B4" s="235"/>
      <c r="C4" s="235"/>
      <c r="D4" s="235"/>
      <c r="E4" s="235"/>
      <c r="F4" s="235"/>
      <c r="G4" s="235"/>
      <c r="H4" s="235"/>
      <c r="I4" s="235"/>
      <c r="J4" s="235"/>
      <c r="K4" s="235"/>
      <c r="L4" s="235"/>
      <c r="M4" s="235"/>
      <c r="N4" s="235"/>
      <c r="O4" s="235"/>
      <c r="P4" s="235"/>
      <c r="Q4" s="236"/>
    </row>
    <row r="5" spans="1:17" ht="69.75" customHeight="1" x14ac:dyDescent="0.25">
      <c r="A5" s="27" t="s">
        <v>127</v>
      </c>
      <c r="B5" s="27" t="s">
        <v>46</v>
      </c>
      <c r="C5" s="27" t="s">
        <v>704</v>
      </c>
      <c r="D5" s="27" t="s">
        <v>31</v>
      </c>
      <c r="E5" s="27" t="s">
        <v>47</v>
      </c>
      <c r="F5" s="27" t="s">
        <v>704</v>
      </c>
      <c r="G5" s="27" t="s">
        <v>32</v>
      </c>
      <c r="H5" s="74" t="s">
        <v>26</v>
      </c>
      <c r="I5" s="56" t="s">
        <v>577</v>
      </c>
      <c r="J5" s="74" t="str">
        <f>'Annex 2 Designated EHV charges'!I10</f>
        <v>Import
Super Red
unit charge
(p/kWh)</v>
      </c>
      <c r="K5" s="74" t="str">
        <f>'Annex 2 Designated EHV charges'!J10</f>
        <v>Import
fixed charge
(p/day)</v>
      </c>
      <c r="L5" s="74" t="str">
        <f>'Annex 2 Designated EHV charges'!K10</f>
        <v>Import
capacity charge
(p/kVA/day)</v>
      </c>
      <c r="M5" s="74" t="str">
        <f>'Annex 2 Designated EHV charges'!L10</f>
        <v>Import
exceeded capacity charge
(p/kVA/day)</v>
      </c>
      <c r="N5" s="74" t="str">
        <f>'Annex 2 Designated EHV charges'!M10</f>
        <v>Export
Super Red
unit charge
(p/kWh)</v>
      </c>
      <c r="O5" s="74" t="str">
        <f>'Annex 2 Designated EHV charges'!N10</f>
        <v>Export
fixed charge
(p/day)</v>
      </c>
      <c r="P5" s="74" t="str">
        <f>'Annex 2 Designated EHV charges'!O10</f>
        <v>Export
capacity charge
(p/kVA/day)</v>
      </c>
      <c r="Q5" s="74" t="str">
        <f>'Annex 2 Designated EHV charges'!P10</f>
        <v>Export
exceeded capacity charge
(p/kVA/day)</v>
      </c>
    </row>
    <row r="6" spans="1:17" ht="23.25" customHeight="1" x14ac:dyDescent="0.25">
      <c r="A6" s="47"/>
      <c r="B6" s="47"/>
      <c r="C6" s="95"/>
      <c r="D6" s="58"/>
      <c r="E6" s="48"/>
      <c r="F6" s="95"/>
      <c r="G6" s="58"/>
      <c r="H6" s="59"/>
      <c r="I6" s="49"/>
      <c r="J6" s="63"/>
      <c r="K6" s="64"/>
      <c r="L6" s="64"/>
      <c r="M6" s="64"/>
      <c r="N6" s="38"/>
      <c r="O6" s="39"/>
      <c r="P6" s="39"/>
      <c r="Q6" s="39"/>
    </row>
    <row r="7" spans="1:17" ht="23.25" customHeight="1" x14ac:dyDescent="0.25">
      <c r="A7" s="47"/>
      <c r="B7" s="47"/>
      <c r="C7" s="47"/>
      <c r="D7" s="47"/>
      <c r="E7" s="48"/>
      <c r="F7" s="48"/>
      <c r="G7" s="48"/>
      <c r="H7" s="49"/>
      <c r="I7" s="49"/>
      <c r="J7" s="29"/>
      <c r="K7" s="30"/>
      <c r="L7" s="30"/>
      <c r="M7" s="30"/>
      <c r="N7" s="38"/>
      <c r="O7" s="39"/>
      <c r="P7" s="39"/>
      <c r="Q7" s="39"/>
    </row>
    <row r="8" spans="1:17" ht="23.25" customHeight="1" x14ac:dyDescent="0.25">
      <c r="A8" s="47"/>
      <c r="B8" s="47"/>
      <c r="C8" s="47"/>
      <c r="D8" s="47"/>
      <c r="E8" s="48"/>
      <c r="F8" s="48"/>
      <c r="G8" s="48"/>
      <c r="H8" s="49"/>
      <c r="I8" s="49"/>
      <c r="J8" s="29"/>
      <c r="K8" s="30"/>
      <c r="L8" s="30"/>
      <c r="M8" s="30"/>
      <c r="N8" s="38"/>
      <c r="O8" s="39"/>
      <c r="P8" s="39"/>
      <c r="Q8" s="39"/>
    </row>
    <row r="9" spans="1:17" ht="23.25" customHeight="1" x14ac:dyDescent="0.25">
      <c r="A9" s="47"/>
      <c r="B9" s="47"/>
      <c r="C9" s="47"/>
      <c r="D9" s="47"/>
      <c r="E9" s="48"/>
      <c r="F9" s="48"/>
      <c r="G9" s="48"/>
      <c r="H9" s="49"/>
      <c r="I9" s="49"/>
      <c r="J9" s="29"/>
      <c r="K9" s="30"/>
      <c r="L9" s="30"/>
      <c r="M9" s="30"/>
      <c r="N9" s="38"/>
      <c r="O9" s="39"/>
      <c r="P9" s="39"/>
      <c r="Q9" s="39"/>
    </row>
    <row r="10" spans="1:17" ht="23.25" customHeight="1" x14ac:dyDescent="0.25">
      <c r="A10" s="47"/>
      <c r="B10" s="47"/>
      <c r="C10" s="47"/>
      <c r="D10" s="47"/>
      <c r="E10" s="48"/>
      <c r="F10" s="48"/>
      <c r="G10" s="48"/>
      <c r="H10" s="49"/>
      <c r="I10" s="49"/>
      <c r="J10" s="29"/>
      <c r="K10" s="30"/>
      <c r="L10" s="30"/>
      <c r="M10" s="30"/>
      <c r="N10" s="38"/>
      <c r="O10" s="39"/>
      <c r="P10" s="39"/>
      <c r="Q10" s="39"/>
    </row>
    <row r="11" spans="1:17" ht="23.25" customHeight="1" x14ac:dyDescent="0.25">
      <c r="A11" s="47"/>
      <c r="B11" s="47"/>
      <c r="C11" s="47"/>
      <c r="D11" s="47"/>
      <c r="E11" s="48"/>
      <c r="F11" s="48"/>
      <c r="G11" s="48"/>
      <c r="H11" s="49"/>
      <c r="I11" s="49"/>
      <c r="J11" s="29"/>
      <c r="K11" s="30"/>
      <c r="L11" s="30"/>
      <c r="M11" s="30"/>
      <c r="N11" s="38"/>
      <c r="O11" s="39"/>
      <c r="P11" s="39"/>
      <c r="Q11" s="39"/>
    </row>
    <row r="12" spans="1:17" ht="23.25" customHeight="1" x14ac:dyDescent="0.25">
      <c r="A12" s="47"/>
      <c r="B12" s="47"/>
      <c r="C12" s="47"/>
      <c r="D12" s="47"/>
      <c r="E12" s="48"/>
      <c r="F12" s="48"/>
      <c r="G12" s="48"/>
      <c r="H12" s="49"/>
      <c r="I12" s="49"/>
      <c r="J12" s="29"/>
      <c r="K12" s="30"/>
      <c r="L12" s="30"/>
      <c r="M12" s="30"/>
      <c r="N12" s="38"/>
      <c r="O12" s="39"/>
      <c r="P12" s="39"/>
      <c r="Q12" s="39"/>
    </row>
    <row r="13" spans="1:17" ht="23.25" customHeight="1" x14ac:dyDescent="0.25">
      <c r="A13" s="47"/>
      <c r="B13" s="47"/>
      <c r="C13" s="47"/>
      <c r="D13" s="47"/>
      <c r="E13" s="48"/>
      <c r="F13" s="48"/>
      <c r="G13" s="48"/>
      <c r="H13" s="49"/>
      <c r="I13" s="49"/>
      <c r="J13" s="29"/>
      <c r="K13" s="30"/>
      <c r="L13" s="30"/>
      <c r="M13" s="30"/>
      <c r="N13" s="38"/>
      <c r="O13" s="39"/>
      <c r="P13" s="39"/>
      <c r="Q13" s="39"/>
    </row>
    <row r="14" spans="1:17" ht="23.25" customHeight="1" x14ac:dyDescent="0.25">
      <c r="A14" s="47"/>
      <c r="B14" s="47"/>
      <c r="C14" s="47"/>
      <c r="D14" s="47"/>
      <c r="E14" s="48"/>
      <c r="F14" s="48"/>
      <c r="G14" s="48"/>
      <c r="H14" s="49"/>
      <c r="I14" s="49"/>
      <c r="J14" s="29"/>
      <c r="K14" s="30"/>
      <c r="L14" s="30"/>
      <c r="M14" s="30"/>
      <c r="N14" s="38"/>
      <c r="O14" s="39"/>
      <c r="P14" s="39"/>
      <c r="Q14" s="39"/>
    </row>
    <row r="15" spans="1:17" ht="23.25" customHeight="1" x14ac:dyDescent="0.25">
      <c r="A15" s="47"/>
      <c r="B15" s="47"/>
      <c r="C15" s="47"/>
      <c r="D15" s="47"/>
      <c r="E15" s="48"/>
      <c r="F15" s="48"/>
      <c r="G15" s="48"/>
      <c r="H15" s="49"/>
      <c r="I15" s="49"/>
      <c r="J15" s="29"/>
      <c r="K15" s="30"/>
      <c r="L15" s="30"/>
      <c r="M15" s="30"/>
      <c r="N15" s="38"/>
      <c r="O15" s="39"/>
      <c r="P15" s="39"/>
      <c r="Q15" s="39"/>
    </row>
    <row r="17" spans="1:19" ht="27.75" customHeight="1" x14ac:dyDescent="0.25">
      <c r="A17" s="234" t="str">
        <f>Overview!B4&amp; " - Effective from "&amp;Overview!D4&amp;" - "&amp;Overview!E4&amp;" new designated EHV line loss factors"</f>
        <v>Eclipse Power Distribution Limited - GSP C - Effective from 1 April 2027 - Submitted new designated EHV line loss factors</v>
      </c>
      <c r="B17" s="235"/>
      <c r="C17" s="235"/>
      <c r="D17" s="235"/>
      <c r="E17" s="235"/>
      <c r="F17" s="235"/>
      <c r="G17" s="235"/>
      <c r="H17" s="235"/>
      <c r="I17" s="235"/>
      <c r="J17" s="235"/>
      <c r="K17" s="235"/>
      <c r="L17" s="235"/>
      <c r="M17" s="235"/>
      <c r="N17" s="235"/>
      <c r="O17" s="235"/>
      <c r="P17" s="235"/>
      <c r="Q17" s="235"/>
      <c r="R17" s="235"/>
      <c r="S17" s="236"/>
    </row>
    <row r="18" spans="1:19" ht="62.25" customHeight="1" x14ac:dyDescent="0.25">
      <c r="A18" s="27" t="s">
        <v>127</v>
      </c>
      <c r="B18" s="27" t="s">
        <v>46</v>
      </c>
      <c r="C18" s="27" t="s">
        <v>704</v>
      </c>
      <c r="D18" s="27" t="s">
        <v>31</v>
      </c>
      <c r="E18" s="27" t="s">
        <v>47</v>
      </c>
      <c r="F18" s="27" t="s">
        <v>704</v>
      </c>
      <c r="G18" s="27" t="s">
        <v>32</v>
      </c>
      <c r="H18" s="74" t="s">
        <v>26</v>
      </c>
      <c r="I18" s="56" t="s">
        <v>577</v>
      </c>
      <c r="J18" s="33" t="s">
        <v>101</v>
      </c>
      <c r="K18" s="33" t="s">
        <v>100</v>
      </c>
      <c r="L18" s="33" t="s">
        <v>102</v>
      </c>
      <c r="M18" s="33" t="s">
        <v>103</v>
      </c>
      <c r="N18" s="33" t="s">
        <v>690</v>
      </c>
      <c r="O18" s="35" t="s">
        <v>104</v>
      </c>
      <c r="P18" s="35" t="s">
        <v>105</v>
      </c>
      <c r="Q18" s="35" t="s">
        <v>106</v>
      </c>
      <c r="R18" s="35" t="s">
        <v>107</v>
      </c>
      <c r="S18" s="35" t="s">
        <v>691</v>
      </c>
    </row>
    <row r="19" spans="1:19" ht="21.75" customHeight="1" x14ac:dyDescent="0.25">
      <c r="A19" s="47"/>
      <c r="B19" s="47"/>
      <c r="C19" s="47"/>
      <c r="D19" s="47"/>
      <c r="E19" s="48"/>
      <c r="F19" s="36"/>
      <c r="G19" s="36"/>
      <c r="H19" s="37"/>
      <c r="I19" s="37"/>
      <c r="J19" s="40"/>
      <c r="K19" s="40"/>
      <c r="L19" s="31"/>
      <c r="M19" s="32"/>
      <c r="N19" s="32"/>
      <c r="O19" s="34"/>
      <c r="P19" s="34"/>
      <c r="Q19" s="34"/>
      <c r="R19" s="34"/>
      <c r="S19" s="34"/>
    </row>
    <row r="20" spans="1:19" ht="21.75" customHeight="1" x14ac:dyDescent="0.25">
      <c r="A20" s="47"/>
      <c r="B20" s="47"/>
      <c r="C20" s="47"/>
      <c r="D20" s="47"/>
      <c r="E20" s="48"/>
      <c r="F20" s="36"/>
      <c r="G20" s="36"/>
      <c r="H20" s="37"/>
      <c r="I20" s="37"/>
      <c r="J20" s="40"/>
      <c r="K20" s="40"/>
      <c r="L20" s="31"/>
      <c r="M20" s="32"/>
      <c r="N20" s="32"/>
      <c r="O20" s="34"/>
      <c r="P20" s="34"/>
      <c r="Q20" s="34"/>
      <c r="R20" s="34"/>
      <c r="S20" s="34"/>
    </row>
    <row r="21" spans="1:19" ht="21.75" customHeight="1" x14ac:dyDescent="0.25">
      <c r="A21" s="47"/>
      <c r="B21" s="47"/>
      <c r="C21" s="47"/>
      <c r="D21" s="47"/>
      <c r="E21" s="48"/>
      <c r="F21" s="36"/>
      <c r="G21" s="36"/>
      <c r="H21" s="37"/>
      <c r="I21" s="37"/>
      <c r="J21" s="40"/>
      <c r="K21" s="40"/>
      <c r="L21" s="31"/>
      <c r="M21" s="32"/>
      <c r="N21" s="32"/>
      <c r="O21" s="34"/>
      <c r="P21" s="34"/>
      <c r="Q21" s="34"/>
      <c r="R21" s="34"/>
      <c r="S21" s="34"/>
    </row>
    <row r="22" spans="1:19" ht="21.75" customHeight="1" x14ac:dyDescent="0.25">
      <c r="A22" s="47"/>
      <c r="B22" s="47"/>
      <c r="C22" s="47"/>
      <c r="D22" s="47"/>
      <c r="E22" s="48"/>
      <c r="F22" s="36"/>
      <c r="G22" s="36"/>
      <c r="H22" s="37"/>
      <c r="I22" s="37"/>
      <c r="J22" s="40"/>
      <c r="K22" s="40"/>
      <c r="L22" s="31"/>
      <c r="M22" s="32"/>
      <c r="N22" s="32"/>
      <c r="O22" s="34"/>
      <c r="P22" s="34"/>
      <c r="Q22" s="34"/>
      <c r="R22" s="34"/>
      <c r="S22" s="34"/>
    </row>
    <row r="23" spans="1:19" ht="21.75" customHeight="1" x14ac:dyDescent="0.25">
      <c r="A23" s="47"/>
      <c r="B23" s="47"/>
      <c r="C23" s="47"/>
      <c r="D23" s="47"/>
      <c r="E23" s="48"/>
      <c r="F23" s="36"/>
      <c r="G23" s="36"/>
      <c r="H23" s="37"/>
      <c r="I23" s="37"/>
      <c r="J23" s="40"/>
      <c r="K23" s="40"/>
      <c r="L23" s="31"/>
      <c r="M23" s="32"/>
      <c r="N23" s="32"/>
      <c r="O23" s="34"/>
      <c r="P23" s="34"/>
      <c r="Q23" s="34"/>
      <c r="R23" s="34"/>
      <c r="S23" s="34"/>
    </row>
    <row r="24" spans="1:19" ht="21.75" customHeight="1" x14ac:dyDescent="0.25">
      <c r="A24" s="47"/>
      <c r="B24" s="47"/>
      <c r="C24" s="47"/>
      <c r="D24" s="47"/>
      <c r="E24" s="48"/>
      <c r="F24" s="36"/>
      <c r="G24" s="36"/>
      <c r="H24" s="37"/>
      <c r="I24" s="37"/>
      <c r="J24" s="40"/>
      <c r="K24" s="40"/>
      <c r="L24" s="31"/>
      <c r="M24" s="32"/>
      <c r="N24" s="32"/>
      <c r="O24" s="34"/>
      <c r="P24" s="34"/>
      <c r="Q24" s="34"/>
      <c r="R24" s="34"/>
      <c r="S24" s="34"/>
    </row>
    <row r="25" spans="1:19" ht="21.75" customHeight="1" x14ac:dyDescent="0.25">
      <c r="A25" s="47"/>
      <c r="B25" s="47"/>
      <c r="C25" s="47"/>
      <c r="D25" s="47"/>
      <c r="E25" s="48"/>
      <c r="F25" s="36"/>
      <c r="G25" s="36"/>
      <c r="H25" s="37"/>
      <c r="I25" s="37"/>
      <c r="J25" s="40"/>
      <c r="K25" s="40"/>
      <c r="L25" s="31"/>
      <c r="M25" s="32"/>
      <c r="N25" s="32"/>
      <c r="O25" s="34"/>
      <c r="P25" s="34"/>
      <c r="Q25" s="34"/>
      <c r="R25" s="34"/>
      <c r="S25" s="34"/>
    </row>
    <row r="26" spans="1:19" ht="21.75" customHeight="1" x14ac:dyDescent="0.25">
      <c r="A26" s="47"/>
      <c r="B26" s="47"/>
      <c r="C26" s="47"/>
      <c r="D26" s="47"/>
      <c r="E26" s="48"/>
      <c r="F26" s="36"/>
      <c r="G26" s="36"/>
      <c r="H26" s="37"/>
      <c r="I26" s="37"/>
      <c r="J26" s="40"/>
      <c r="K26" s="40"/>
      <c r="L26" s="31"/>
      <c r="M26" s="32"/>
      <c r="N26" s="32"/>
      <c r="O26" s="34"/>
      <c r="P26" s="34"/>
      <c r="Q26" s="34"/>
      <c r="R26" s="34"/>
      <c r="S26" s="34"/>
    </row>
    <row r="27" spans="1:19" ht="21.75" customHeight="1" x14ac:dyDescent="0.25">
      <c r="A27" s="47"/>
      <c r="B27" s="47"/>
      <c r="C27" s="47"/>
      <c r="D27" s="47"/>
      <c r="E27" s="48"/>
      <c r="F27" s="36"/>
      <c r="G27" s="36"/>
      <c r="H27" s="37"/>
      <c r="I27" s="37"/>
      <c r="J27" s="40"/>
      <c r="K27" s="40"/>
      <c r="L27" s="31"/>
      <c r="M27" s="32"/>
      <c r="N27" s="32"/>
      <c r="O27" s="34"/>
      <c r="P27" s="34"/>
      <c r="Q27" s="34"/>
      <c r="R27" s="34"/>
      <c r="S27" s="34"/>
    </row>
    <row r="28" spans="1:19" ht="21.75" customHeight="1" x14ac:dyDescent="0.25">
      <c r="A28" s="47"/>
      <c r="B28" s="47"/>
      <c r="C28" s="47"/>
      <c r="D28" s="47"/>
      <c r="E28" s="48"/>
      <c r="F28" s="36"/>
      <c r="G28" s="36"/>
      <c r="H28" s="37"/>
      <c r="I28" s="37"/>
      <c r="J28" s="40"/>
      <c r="K28" s="40"/>
      <c r="L28" s="31"/>
      <c r="M28" s="32"/>
      <c r="N28" s="32"/>
      <c r="O28" s="34"/>
      <c r="P28" s="34"/>
      <c r="Q28" s="34"/>
      <c r="R28" s="34"/>
      <c r="S28" s="34"/>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S17"/>
    <mergeCell ref="D1:Q1"/>
  </mergeCells>
  <phoneticPr fontId="35"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0"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6 - New Designated EHV Properties. Addendum to Schedule of Charges for use of the Distribution System by Designated EHV Properties (including LDNOs with Designated EHV Properties/end-users)</firstHeader>
    <firstFooter>&amp;L&amp;8Note: The DNO reserves the right to apply the listed charges to any other MPANs/MSIDs associated with the site. This includes reallocating charges to a traded MPAN at the same site where another MPAN has been disconnected or de-energised.&amp;R&amp;P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C389DB5190C1349890AEC0B9CBB7B42" ma:contentTypeVersion="11" ma:contentTypeDescription="Create a new document." ma:contentTypeScope="" ma:versionID="7e7385a7119dba074b70e812ec26f37a">
  <xsd:schema xmlns:xsd="http://www.w3.org/2001/XMLSchema" xmlns:xs="http://www.w3.org/2001/XMLSchema" xmlns:p="http://schemas.microsoft.com/office/2006/metadata/properties" xmlns:ns2="599482fc-f01c-4798-81d1-a0998f7819dd" targetNamespace="http://schemas.microsoft.com/office/2006/metadata/properties" ma:root="true" ma:fieldsID="d111bfa8c816a95b6218e002cf1f53e7" ns2:_="">
    <xsd:import namespace="599482fc-f01c-4798-81d1-a0998f7819d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9482fc-f01c-4798-81d1-a0998f7819dd"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SearchProperties" ma:index="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362BA3B-9B59-4B99-8071-3428E76C6747}">
  <ds:schemaRefs>
    <ds:schemaRef ds:uri="http://schemas.microsoft.com/sharepoint/v3/contenttype/forms"/>
  </ds:schemaRefs>
</ds:datastoreItem>
</file>

<file path=customXml/itemProps2.xml><?xml version="1.0" encoding="utf-8"?>
<ds:datastoreItem xmlns:ds="http://schemas.openxmlformats.org/officeDocument/2006/customXml" ds:itemID="{DA90C7B1-BE02-48C6-B2B7-035B53AE98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9482fc-f01c-4798-81d1-a0998f7819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1B41D2-EFDF-4D6A-BF05-30BFB8730D74}">
  <ds:schemaRefs>
    <ds:schemaRef ds:uri="http://schemas.microsoft.com/office/2006/metadata/properties"/>
    <ds:schemaRef ds:uri="dae578e5-c4d9-4e6b-ba10-889ec8f6c692"/>
    <ds:schemaRef ds:uri="http://schemas.microsoft.com/office/infopath/2007/PartnerControls"/>
    <ds:schemaRef ds:uri="http://schemas.openxmlformats.org/package/2006/metadata/core-properties"/>
    <ds:schemaRef ds:uri="http://schemas.microsoft.com/office/2006/documentManagement/types"/>
    <ds:schemaRef ds:uri="http://www.w3.org/XML/1998/namespace"/>
    <ds:schemaRef ds:uri="http://purl.org/dc/dcmitype/"/>
    <ds:schemaRef ds:uri="http://purl.org/dc/elements/1.1/"/>
    <ds:schemaRef ds:uri="2867e6b9-b027-4a5b-89f8-abb309faa4fd"/>
    <ds:schemaRef ds:uri="http://purl.org/dc/terms/"/>
  </ds:schemaRefs>
</ds:datastoreItem>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20</vt:i4>
      </vt:variant>
    </vt:vector>
  </HeadingPairs>
  <TitlesOfParts>
    <vt:vector size="35"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5 LLFs'!Print_Titles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Sarah Owen</dc:creator>
  <cp:keywords/>
  <dc:description/>
  <cp:lastModifiedBy>Arshdeep Toor</cp:lastModifiedBy>
  <cp:lastPrinted>2024-12-24T14:35:41Z</cp:lastPrinted>
  <dcterms:created xsi:type="dcterms:W3CDTF">2009-11-12T11:38:00Z</dcterms:created>
  <dcterms:modified xsi:type="dcterms:W3CDTF">2026-01-25T15:29:08Z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ContentTypeId">
    <vt:lpwstr>0x010100DC389DB5190C1349890AEC0B9CBB7B42</vt:lpwstr>
  </property>
  <property fmtid="{D5CDD505-2E9C-101B-9397-08002B2CF9AE}" pid="14" name="_dlc_DocIdItemGuid">
    <vt:lpwstr>9e2dd74f-2504-4ce0-94d5-e488e0a7d4c0</vt:lpwstr>
  </property>
  <property fmtid="{D5CDD505-2E9C-101B-9397-08002B2CF9AE}" pid="15" name="MediaServiceImageTags">
    <vt:lpwstr/>
  </property>
</Properties>
</file>