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6" documentId="13_ncr:1_{A672D15E-6BE2-4660-A4C3-3380A5AC108E}" xr6:coauthVersionLast="47" xr6:coauthVersionMax="47" xr10:uidLastSave="{DA4F064F-3D4C-4EE3-B3B3-0F6569E97219}"/>
  <bookViews>
    <workbookView xWindow="-108" yWindow="-108" windowWidth="23256" windowHeight="13896" tabRatio="862" firstSheet="1"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charges'!$A$9:$P$10</definedName>
    <definedName name="_xlnm._FilterDatabase" localSheetId="3" hidden="1">'Annex 2a Import'!$A$4:$P$295</definedName>
    <definedName name="_xlnm._FilterDatabase" localSheetId="6" hidden="1">'Annex 4 LDNO charges'!$A$11:$J$201</definedName>
    <definedName name="_xlnm._FilterDatabase" localSheetId="9" hidden="1">'Annex 7 Pass-Through Costs'!$A$4:$E$4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LLFs'!$15:$15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6" i="14" s="1" a="1"/>
  <c r="A6" i="14" s="1"/>
  <c r="A5" i="13" a="1"/>
  <c r="A5" i="13" s="1"/>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6" i="13" l="1" a="1"/>
  <c r="A6" i="13" s="1"/>
  <c r="A7" i="14" a="1"/>
  <c r="A7" i="14" s="1"/>
  <c r="A8" i="14" s="1" a="1"/>
  <c r="A8" i="14" s="1"/>
  <c r="C5" i="24"/>
  <c r="B5" i="24"/>
  <c r="A7" i="13" l="1" a="1"/>
  <c r="A7" i="13" s="1"/>
  <c r="A9" i="14" a="1"/>
  <c r="A9" i="14" s="1"/>
  <c r="A8" i="13" l="1" a="1"/>
  <c r="A8" i="13" s="1"/>
  <c r="A10" i="14" a="1"/>
  <c r="A10" i="14" s="1"/>
  <c r="A9" i="13" l="1" a="1"/>
  <c r="A9" i="13" s="1"/>
  <c r="A11" i="14" a="1"/>
  <c r="A11" i="14" s="1"/>
  <c r="A2" i="27"/>
  <c r="A10" i="13" l="1" a="1"/>
  <c r="A10" i="13" s="1"/>
  <c r="A12" i="14" a="1"/>
  <c r="A12" i="14"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2" i="24"/>
  <c r="A14" i="13" l="1" a="1"/>
  <c r="A14" i="13" s="1"/>
  <c r="A74" i="14"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15" i="13" l="1" a="1"/>
  <c r="A15" i="13" s="1"/>
  <c r="A240" i="14" a="1"/>
  <c r="A240" i="14" s="1"/>
  <c r="A241" i="14" s="1" a="1"/>
  <c r="A241" i="14" s="1"/>
  <c r="E12" i="15"/>
  <c r="D12" i="15"/>
  <c r="C12" i="15"/>
  <c r="A16" i="13" l="1" a="1"/>
  <c r="A16" i="13" s="1"/>
  <c r="A17" i="13" s="1" a="1"/>
  <c r="A17" i="13" s="1"/>
  <c r="A242" i="14" a="1"/>
  <c r="A242" i="14" s="1"/>
  <c r="B13" i="1"/>
  <c r="A18" i="13" l="1" a="1"/>
  <c r="A18" i="13" s="1"/>
  <c r="A243" i="14" a="1"/>
  <c r="A243" i="14" s="1"/>
  <c r="I14" i="15"/>
  <c r="H14" i="15"/>
  <c r="A19" i="13" l="1" a="1"/>
  <c r="A19" i="13" s="1"/>
  <c r="A244" i="14" a="1"/>
  <c r="A244" i="14" s="1"/>
  <c r="B2" i="15"/>
  <c r="A2" i="7"/>
  <c r="A17" i="8"/>
  <c r="A4" i="8"/>
  <c r="A3" i="6"/>
  <c r="A2" i="5"/>
  <c r="A20" i="13" l="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45" i="14" a="1"/>
  <c r="A245" i="14" s="1"/>
  <c r="A2" i="4"/>
  <c r="B297" i="13" l="1"/>
  <c r="C297" i="13"/>
  <c r="F297" i="13"/>
  <c r="D297" i="13"/>
  <c r="E297" i="13"/>
  <c r="G297" i="13"/>
  <c r="H297" i="13"/>
  <c r="A298" i="13" a="1"/>
  <c r="A298" i="13" s="1"/>
  <c r="A246" i="14"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 i="2"/>
  <c r="G10" i="15" s="1"/>
  <c r="G298" i="13" l="1"/>
  <c r="H298" i="13"/>
  <c r="D298" i="13"/>
  <c r="F298" i="13"/>
  <c r="E298" i="13"/>
  <c r="C298" i="13"/>
  <c r="B298" i="13"/>
  <c r="A299" i="13" a="1"/>
  <c r="A299" i="13" s="1"/>
  <c r="A271" i="14" a="1"/>
  <c r="A271" i="14" s="1"/>
  <c r="I10" i="15"/>
  <c r="H10" i="15"/>
  <c r="B11" i="1"/>
  <c r="B9" i="1"/>
  <c r="D299" i="13" l="1"/>
  <c r="C299" i="13"/>
  <c r="B299" i="13"/>
  <c r="E299" i="13"/>
  <c r="H299" i="13"/>
  <c r="F299" i="13"/>
  <c r="G299" i="13"/>
  <c r="A300" i="13" a="1"/>
  <c r="A300" i="13" s="1"/>
  <c r="A272" i="14" a="1"/>
  <c r="A272" i="14" s="1"/>
  <c r="H17" i="15"/>
  <c r="R9" i="15"/>
  <c r="S9" i="15"/>
  <c r="T9" i="15"/>
  <c r="Q9" i="15"/>
  <c r="N9" i="15"/>
  <c r="O9" i="15"/>
  <c r="P9" i="15"/>
  <c r="M9" i="15"/>
  <c r="E300" i="13" l="1"/>
  <c r="H300" i="13"/>
  <c r="F300" i="13"/>
  <c r="G300" i="13"/>
  <c r="C300" i="13"/>
  <c r="B300" i="13"/>
  <c r="D300" i="13"/>
  <c r="A301" i="13" a="1"/>
  <c r="A301" i="13" s="1"/>
  <c r="A273" i="14" a="1"/>
  <c r="A273" i="14" s="1"/>
  <c r="A274" i="14" s="1" a="1"/>
  <c r="A274" i="14" s="1"/>
  <c r="A275" i="14" s="1" a="1"/>
  <c r="A275" i="14" s="1"/>
  <c r="Q5" i="8"/>
  <c r="K5" i="8"/>
  <c r="L5" i="8"/>
  <c r="M5" i="8"/>
  <c r="N5" i="8"/>
  <c r="O5" i="8"/>
  <c r="P5" i="8"/>
  <c r="J5" i="8"/>
  <c r="F4" i="14"/>
  <c r="G4" i="14"/>
  <c r="H4" i="14"/>
  <c r="E4" i="14"/>
  <c r="F4" i="13"/>
  <c r="G4" i="13"/>
  <c r="H4" i="13"/>
  <c r="E4" i="13"/>
  <c r="H301" i="13" l="1"/>
  <c r="G301" i="13"/>
  <c r="B301" i="13"/>
  <c r="F301" i="13"/>
  <c r="C301" i="13"/>
  <c r="D301" i="13"/>
  <c r="E301" i="13"/>
  <c r="A302" i="13" a="1"/>
  <c r="A302" i="13" s="1"/>
  <c r="A276" i="14" a="1"/>
  <c r="A276" i="14" s="1"/>
  <c r="C14" i="15"/>
  <c r="C302" i="13" l="1"/>
  <c r="D302" i="13"/>
  <c r="B302" i="13"/>
  <c r="E302" i="13"/>
  <c r="F302" i="13"/>
  <c r="G302" i="13"/>
  <c r="H302" i="13"/>
  <c r="A303" i="13" a="1"/>
  <c r="A303" i="13" s="1"/>
  <c r="A277" i="14" a="1"/>
  <c r="A277" i="14" s="1"/>
  <c r="A278" i="14" s="1" a="1"/>
  <c r="A278" i="14" s="1"/>
  <c r="G5" i="14"/>
  <c r="E5" i="14"/>
  <c r="F5" i="14"/>
  <c r="H5" i="14"/>
  <c r="E5" i="13"/>
  <c r="H5" i="13"/>
  <c r="F5" i="13"/>
  <c r="G5" i="13"/>
  <c r="D5" i="14"/>
  <c r="B5" i="14"/>
  <c r="C5" i="14"/>
  <c r="D5" i="13"/>
  <c r="C5" i="13"/>
  <c r="B5" i="13"/>
  <c r="H303" i="13" l="1"/>
  <c r="D303" i="13"/>
  <c r="G303" i="13"/>
  <c r="E303" i="13"/>
  <c r="F303" i="13"/>
  <c r="B303" i="13"/>
  <c r="C303" i="13"/>
  <c r="A304" i="13" a="1"/>
  <c r="A304" i="13" s="1"/>
  <c r="A279" i="14" a="1"/>
  <c r="A279" i="14" s="1"/>
  <c r="E6" i="14"/>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A305" i="13" l="1" a="1"/>
  <c r="A305" i="13" s="1"/>
  <c r="B304" i="13"/>
  <c r="E304" i="13"/>
  <c r="C304" i="13"/>
  <c r="D304" i="13"/>
  <c r="F304" i="13"/>
  <c r="G304" i="13"/>
  <c r="H304" i="13"/>
  <c r="A280" i="14" a="1"/>
  <c r="A280" i="14" s="1"/>
  <c r="A281" i="14" s="1" a="1"/>
  <c r="A281" i="14" s="1"/>
  <c r="E7" i="14"/>
  <c r="F7" i="14"/>
  <c r="G7" i="14"/>
  <c r="H7" i="14"/>
  <c r="E7" i="13"/>
  <c r="G7" i="13"/>
  <c r="H7" i="13"/>
  <c r="F7" i="13"/>
  <c r="C7" i="14"/>
  <c r="D7" i="14"/>
  <c r="B7" i="14"/>
  <c r="C7" i="13"/>
  <c r="D7" i="13"/>
  <c r="B7" i="13"/>
  <c r="S17" i="15"/>
  <c r="T18" i="15"/>
  <c r="R17" i="15"/>
  <c r="P18" i="15"/>
  <c r="M21" i="15"/>
  <c r="T17" i="15"/>
  <c r="M18" i="15"/>
  <c r="Q18" i="15"/>
  <c r="N18" i="15"/>
  <c r="S18" i="15"/>
  <c r="O18" i="15"/>
  <c r="R18" i="15"/>
  <c r="A306" i="13" l="1" a="1"/>
  <c r="A306" i="13" s="1"/>
  <c r="F305" i="13"/>
  <c r="G305" i="13"/>
  <c r="B305" i="13"/>
  <c r="D305" i="13"/>
  <c r="H305" i="13"/>
  <c r="C305" i="13"/>
  <c r="E305" i="13"/>
  <c r="A282" i="14" a="1"/>
  <c r="A282" i="14" s="1"/>
  <c r="A283" i="14" s="1" a="1"/>
  <c r="A283" i="14" s="1"/>
  <c r="E8" i="14"/>
  <c r="F8" i="14"/>
  <c r="G8" i="14"/>
  <c r="H8" i="14"/>
  <c r="E8" i="13"/>
  <c r="H8" i="13"/>
  <c r="F8" i="13"/>
  <c r="G8" i="13"/>
  <c r="D8" i="14"/>
  <c r="B8" i="14"/>
  <c r="C8" i="14"/>
  <c r="B8" i="13"/>
  <c r="D8" i="13"/>
  <c r="C8" i="13"/>
  <c r="N21" i="15"/>
  <c r="M22" i="15"/>
  <c r="N22" i="15"/>
  <c r="E10" i="15"/>
  <c r="C10" i="15"/>
  <c r="C17" i="15" s="1"/>
  <c r="F10" i="15"/>
  <c r="D10" i="15"/>
  <c r="C306" i="13" l="1"/>
  <c r="H306" i="13"/>
  <c r="B306" i="13"/>
  <c r="D306" i="13"/>
  <c r="G306" i="13"/>
  <c r="E306" i="13"/>
  <c r="F306" i="13"/>
  <c r="A307" i="13" a="1"/>
  <c r="A307" i="13" s="1"/>
  <c r="A284" i="14" a="1"/>
  <c r="A284" i="14" s="1"/>
  <c r="A285" i="14" s="1" a="1"/>
  <c r="A285" i="14" s="1"/>
  <c r="E9" i="14"/>
  <c r="F9" i="14"/>
  <c r="G9" i="14"/>
  <c r="H9" i="14"/>
  <c r="E9" i="13"/>
  <c r="F9" i="13"/>
  <c r="G9" i="13"/>
  <c r="H9" i="13"/>
  <c r="B9" i="14"/>
  <c r="C9" i="14"/>
  <c r="D9" i="14"/>
  <c r="B9" i="13"/>
  <c r="D9" i="13"/>
  <c r="C9" i="13"/>
  <c r="C18" i="15"/>
  <c r="G17" i="15"/>
  <c r="G18" i="15"/>
  <c r="D17" i="15"/>
  <c r="D18" i="15"/>
  <c r="E18" i="15"/>
  <c r="E17" i="15"/>
  <c r="F17" i="15"/>
  <c r="F18" i="15"/>
  <c r="I17" i="15"/>
  <c r="I18" i="15"/>
  <c r="A308" i="13" l="1" a="1"/>
  <c r="A308" i="13" s="1"/>
  <c r="D307" i="13"/>
  <c r="E307" i="13"/>
  <c r="F307" i="13"/>
  <c r="G307" i="13"/>
  <c r="H307" i="13"/>
  <c r="C307" i="13"/>
  <c r="B307" i="13"/>
  <c r="A286" i="14" a="1"/>
  <c r="A286" i="14" s="1"/>
  <c r="A287" i="14" s="1" a="1"/>
  <c r="A287" i="14" s="1"/>
  <c r="A288" i="14" s="1" a="1"/>
  <c r="A288" i="14" s="1"/>
  <c r="E10" i="14"/>
  <c r="F10" i="14"/>
  <c r="G10" i="14"/>
  <c r="H10" i="14"/>
  <c r="B10" i="13"/>
  <c r="E10" i="13"/>
  <c r="F10" i="13"/>
  <c r="G10" i="13"/>
  <c r="H10" i="13"/>
  <c r="C21" i="15"/>
  <c r="C22" i="15"/>
  <c r="B10" i="14"/>
  <c r="C10" i="14"/>
  <c r="D10" i="14"/>
  <c r="C10" i="13"/>
  <c r="D10" i="13"/>
  <c r="A309" i="13" l="1" a="1"/>
  <c r="A309" i="13" s="1"/>
  <c r="H308" i="13"/>
  <c r="F308" i="13"/>
  <c r="G308" i="13"/>
  <c r="E308" i="13"/>
  <c r="B308" i="13"/>
  <c r="C308" i="13"/>
  <c r="D308" i="13"/>
  <c r="A289" i="14" a="1"/>
  <c r="A289" i="14" s="1"/>
  <c r="E11" i="14"/>
  <c r="F11" i="14"/>
  <c r="G11" i="14"/>
  <c r="H11" i="14"/>
  <c r="D12" i="13"/>
  <c r="E11" i="13"/>
  <c r="G11" i="13"/>
  <c r="H11" i="13"/>
  <c r="F11" i="13"/>
  <c r="C11" i="14"/>
  <c r="D11" i="14"/>
  <c r="B11" i="14"/>
  <c r="B11" i="13"/>
  <c r="C11" i="13"/>
  <c r="D11" i="13"/>
  <c r="A310" i="13" l="1" a="1"/>
  <c r="A310" i="13" s="1"/>
  <c r="B309" i="13"/>
  <c r="C309" i="13"/>
  <c r="F309" i="13"/>
  <c r="D309" i="13"/>
  <c r="E309" i="13"/>
  <c r="G309" i="13"/>
  <c r="H309" i="13"/>
  <c r="A290" i="14" a="1"/>
  <c r="A290" i="14" s="1"/>
  <c r="E12" i="14"/>
  <c r="F12" i="14"/>
  <c r="G12" i="14"/>
  <c r="H12" i="14"/>
  <c r="B12" i="14"/>
  <c r="C12" i="14"/>
  <c r="D12" i="14"/>
  <c r="F13" i="13"/>
  <c r="B12" i="13"/>
  <c r="C12" i="13"/>
  <c r="E12" i="13"/>
  <c r="H12" i="13"/>
  <c r="F12" i="13"/>
  <c r="G12" i="13"/>
  <c r="A311" i="13" l="1" a="1"/>
  <c r="A311" i="13" s="1"/>
  <c r="G310" i="13"/>
  <c r="E310" i="13"/>
  <c r="H310" i="13"/>
  <c r="D310" i="13"/>
  <c r="F310" i="13"/>
  <c r="C310" i="13"/>
  <c r="B310" i="13"/>
  <c r="A291" i="14" a="1"/>
  <c r="A291" i="14" s="1"/>
  <c r="E13" i="14"/>
  <c r="F13" i="14"/>
  <c r="G13" i="14"/>
  <c r="H13" i="14"/>
  <c r="C14" i="14"/>
  <c r="C13" i="14"/>
  <c r="B13" i="14"/>
  <c r="D13" i="14"/>
  <c r="G14" i="13"/>
  <c r="H13" i="13"/>
  <c r="D13" i="13"/>
  <c r="E13" i="13"/>
  <c r="B13" i="13"/>
  <c r="G13" i="13"/>
  <c r="C13" i="13"/>
  <c r="D311" i="13" l="1"/>
  <c r="B311" i="13"/>
  <c r="C311" i="13"/>
  <c r="E311" i="13"/>
  <c r="F311" i="13"/>
  <c r="H311" i="13"/>
  <c r="G311" i="13"/>
  <c r="A312" i="13" a="1"/>
  <c r="A312" i="13" s="1"/>
  <c r="A292" i="14" a="1"/>
  <c r="A292" i="14" s="1"/>
  <c r="A293" i="14" s="1" a="1"/>
  <c r="A293" i="14" s="1"/>
  <c r="D14" i="14"/>
  <c r="B14" i="14"/>
  <c r="E14" i="14"/>
  <c r="F14" i="14"/>
  <c r="G14" i="14"/>
  <c r="H14" i="14"/>
  <c r="D14" i="13"/>
  <c r="F14" i="13"/>
  <c r="C14" i="13"/>
  <c r="E14" i="13"/>
  <c r="B14" i="13"/>
  <c r="H14" i="13"/>
  <c r="G15" i="13"/>
  <c r="A313" i="13" l="1" a="1"/>
  <c r="A313" i="13" s="1"/>
  <c r="H312" i="13"/>
  <c r="B312" i="13"/>
  <c r="C312" i="13"/>
  <c r="D312" i="13"/>
  <c r="G312" i="13"/>
  <c r="E312" i="13"/>
  <c r="F312" i="13"/>
  <c r="A294" i="14" a="1"/>
  <c r="A294" i="14" s="1"/>
  <c r="E15" i="14"/>
  <c r="F15" i="14"/>
  <c r="G15" i="14"/>
  <c r="H15" i="14"/>
  <c r="C15" i="14"/>
  <c r="C16" i="14"/>
  <c r="B15" i="14"/>
  <c r="D15" i="14"/>
  <c r="C15" i="13"/>
  <c r="E15" i="13"/>
  <c r="B15" i="13"/>
  <c r="F15" i="13"/>
  <c r="F16" i="13"/>
  <c r="H15" i="13"/>
  <c r="D15" i="13"/>
  <c r="A314" i="13" l="1" a="1"/>
  <c r="A314" i="13" s="1"/>
  <c r="C313" i="13"/>
  <c r="D313" i="13"/>
  <c r="H313" i="13"/>
  <c r="G313" i="13"/>
  <c r="B313" i="13"/>
  <c r="E313" i="13"/>
  <c r="F313" i="13"/>
  <c r="A295" i="14" a="1"/>
  <c r="A295" i="14" s="1"/>
  <c r="A296" i="14" s="1" a="1"/>
  <c r="A296" i="14" s="1"/>
  <c r="D17" i="14"/>
  <c r="E16" i="14"/>
  <c r="F16" i="14"/>
  <c r="G16" i="14"/>
  <c r="H16" i="14"/>
  <c r="B16" i="14"/>
  <c r="D16" i="14"/>
  <c r="C16" i="13"/>
  <c r="E17" i="13"/>
  <c r="G16" i="13"/>
  <c r="H16" i="13"/>
  <c r="B16" i="13"/>
  <c r="E16" i="13"/>
  <c r="D16" i="13"/>
  <c r="A315" i="13" l="1" a="1"/>
  <c r="A315" i="13" s="1"/>
  <c r="F314" i="13"/>
  <c r="G314" i="13"/>
  <c r="C314" i="13"/>
  <c r="D314" i="13"/>
  <c r="B314" i="13"/>
  <c r="E314" i="13"/>
  <c r="H314" i="13"/>
  <c r="A297" i="14" a="1"/>
  <c r="A297" i="14" s="1"/>
  <c r="A298" i="14" s="1" a="1"/>
  <c r="A298" i="14" s="1"/>
  <c r="A299" i="14" s="1" a="1"/>
  <c r="A299" i="14" s="1"/>
  <c r="D18" i="14"/>
  <c r="C17" i="14"/>
  <c r="B17" i="14"/>
  <c r="E17" i="14"/>
  <c r="F17" i="14"/>
  <c r="G17" i="14"/>
  <c r="H17" i="14"/>
  <c r="H18" i="13"/>
  <c r="H17" i="13"/>
  <c r="C17" i="13"/>
  <c r="G17" i="13"/>
  <c r="D17" i="13"/>
  <c r="F17" i="13"/>
  <c r="B17" i="13"/>
  <c r="A316" i="13" l="1" a="1"/>
  <c r="A316" i="13" s="1"/>
  <c r="H315" i="13"/>
  <c r="C315" i="13"/>
  <c r="F315" i="13"/>
  <c r="D315" i="13"/>
  <c r="B315" i="13"/>
  <c r="G315" i="13"/>
  <c r="E315" i="13"/>
  <c r="A300" i="14" a="1"/>
  <c r="A300" i="14" s="1"/>
  <c r="B19" i="14"/>
  <c r="C18" i="14"/>
  <c r="B18" i="14"/>
  <c r="E18" i="14"/>
  <c r="F18" i="14"/>
  <c r="G18" i="14"/>
  <c r="H18" i="14"/>
  <c r="B18" i="13"/>
  <c r="E18" i="13"/>
  <c r="D18" i="13"/>
  <c r="G18" i="13"/>
  <c r="C18" i="13"/>
  <c r="F18" i="13"/>
  <c r="G19" i="13"/>
  <c r="A317" i="13" l="1" a="1"/>
  <c r="A317" i="13" s="1"/>
  <c r="E316" i="13"/>
  <c r="F316" i="13"/>
  <c r="H316" i="13"/>
  <c r="C316" i="13"/>
  <c r="D316" i="13"/>
  <c r="G316" i="13"/>
  <c r="B316" i="13"/>
  <c r="A301" i="14" a="1"/>
  <c r="A301" i="14" s="1"/>
  <c r="A302" i="14" s="1" a="1"/>
  <c r="A302" i="14" s="1"/>
  <c r="A303" i="14" s="1" a="1"/>
  <c r="A303" i="14" s="1"/>
  <c r="C20" i="14"/>
  <c r="D19" i="14"/>
  <c r="C19" i="14"/>
  <c r="E19" i="14"/>
  <c r="F19" i="14"/>
  <c r="G19" i="14"/>
  <c r="H19" i="14"/>
  <c r="B19" i="13"/>
  <c r="E19" i="13"/>
  <c r="E20" i="13"/>
  <c r="F19" i="13"/>
  <c r="D19" i="13"/>
  <c r="H19" i="13"/>
  <c r="C19" i="13"/>
  <c r="A318" i="13" l="1" a="1"/>
  <c r="A318" i="13" s="1"/>
  <c r="F317" i="13"/>
  <c r="G317" i="13"/>
  <c r="C317" i="13"/>
  <c r="D317" i="13"/>
  <c r="E317" i="13"/>
  <c r="B317" i="13"/>
  <c r="H317" i="13"/>
  <c r="A304" i="14" a="1"/>
  <c r="A304" i="14" s="1"/>
  <c r="A305" i="14" s="1" a="1"/>
  <c r="A305" i="14" s="1"/>
  <c r="A306" i="14" s="1" a="1"/>
  <c r="A306" i="14" s="1"/>
  <c r="A307" i="14" s="1" a="1"/>
  <c r="A307" i="14" s="1"/>
  <c r="A308" i="14" s="1" a="1"/>
  <c r="A308" i="14" s="1"/>
  <c r="A309" i="14" s="1" a="1"/>
  <c r="A309" i="14" s="1"/>
  <c r="A310" i="14" s="1" a="1"/>
  <c r="A310" i="14" s="1"/>
  <c r="A311" i="14" s="1" a="1"/>
  <c r="A311" i="14" s="1"/>
  <c r="A312" i="14" s="1" a="1"/>
  <c r="A312" i="14" s="1"/>
  <c r="D21" i="14"/>
  <c r="B20" i="14"/>
  <c r="D20" i="14"/>
  <c r="E20" i="14"/>
  <c r="F20" i="14"/>
  <c r="G20" i="14"/>
  <c r="H20" i="14"/>
  <c r="B20" i="13"/>
  <c r="F20" i="13"/>
  <c r="C20" i="13"/>
  <c r="H20" i="13"/>
  <c r="H21" i="13"/>
  <c r="G20" i="13"/>
  <c r="D20" i="13"/>
  <c r="A319" i="13" l="1" a="1"/>
  <c r="A319" i="13" s="1"/>
  <c r="C318" i="13"/>
  <c r="F318" i="13"/>
  <c r="G318" i="13"/>
  <c r="B318" i="13"/>
  <c r="D318" i="13"/>
  <c r="E318" i="13"/>
  <c r="H318" i="13"/>
  <c r="A313" i="14" a="1"/>
  <c r="A313" i="14" s="1"/>
  <c r="D22" i="14"/>
  <c r="C21" i="14"/>
  <c r="B21" i="14"/>
  <c r="E21" i="14"/>
  <c r="F21" i="14"/>
  <c r="G21" i="14"/>
  <c r="H21" i="14"/>
  <c r="C21" i="13"/>
  <c r="G21" i="13"/>
  <c r="D21" i="13"/>
  <c r="F21" i="13"/>
  <c r="B21" i="13"/>
  <c r="E21" i="13"/>
  <c r="F22" i="13"/>
  <c r="A320" i="13" l="1" a="1"/>
  <c r="A320" i="13" s="1"/>
  <c r="H319" i="13"/>
  <c r="B319" i="13"/>
  <c r="C319" i="13"/>
  <c r="D319" i="13"/>
  <c r="E319" i="13"/>
  <c r="F319" i="13"/>
  <c r="G319" i="13"/>
  <c r="A314" i="14" a="1"/>
  <c r="A314" i="14" s="1"/>
  <c r="B23" i="14"/>
  <c r="C22" i="14"/>
  <c r="B22" i="14"/>
  <c r="E22" i="14"/>
  <c r="F22" i="14"/>
  <c r="G22" i="14"/>
  <c r="H22" i="14"/>
  <c r="C22" i="13"/>
  <c r="E22" i="13"/>
  <c r="F23" i="13"/>
  <c r="H22" i="13"/>
  <c r="B22" i="13"/>
  <c r="G22" i="13"/>
  <c r="D22" i="13"/>
  <c r="A321" i="13" l="1" a="1"/>
  <c r="A321" i="13" s="1"/>
  <c r="F320" i="13"/>
  <c r="C320" i="13"/>
  <c r="G320" i="13"/>
  <c r="H320" i="13"/>
  <c r="D320" i="13"/>
  <c r="E320" i="13"/>
  <c r="B320" i="13"/>
  <c r="A315" i="14" a="1"/>
  <c r="A315" i="14" s="1"/>
  <c r="A316" i="14" s="1" a="1"/>
  <c r="A316" i="14" s="1"/>
  <c r="A317" i="14" s="1" a="1"/>
  <c r="A317" i="14" s="1"/>
  <c r="C24" i="14"/>
  <c r="D23" i="14"/>
  <c r="C23" i="14"/>
  <c r="E23" i="14"/>
  <c r="F23" i="14"/>
  <c r="G23" i="14"/>
  <c r="H23" i="14"/>
  <c r="F24" i="13"/>
  <c r="E23" i="13"/>
  <c r="D23" i="13"/>
  <c r="H23" i="13"/>
  <c r="C23" i="13"/>
  <c r="G23" i="13"/>
  <c r="B23" i="13"/>
  <c r="A322" i="13" l="1" a="1"/>
  <c r="A322" i="13" s="1"/>
  <c r="G321" i="13"/>
  <c r="H321" i="13"/>
  <c r="B321" i="13"/>
  <c r="E321" i="13"/>
  <c r="F321" i="13"/>
  <c r="C321" i="13"/>
  <c r="D321" i="13"/>
  <c r="A318" i="14" a="1"/>
  <c r="A318" i="14" s="1"/>
  <c r="A319" i="14" s="1" a="1"/>
  <c r="A319" i="14" s="1"/>
  <c r="B24" i="14"/>
  <c r="D24" i="14"/>
  <c r="C25" i="14"/>
  <c r="E24" i="14"/>
  <c r="F24" i="14"/>
  <c r="G24" i="14"/>
  <c r="H24" i="14"/>
  <c r="H24" i="13"/>
  <c r="E24" i="13"/>
  <c r="D24" i="13"/>
  <c r="G24" i="13"/>
  <c r="G26" i="13"/>
  <c r="B24" i="13"/>
  <c r="C24" i="13"/>
  <c r="A323" i="13" l="1" a="1"/>
  <c r="A323" i="13" s="1"/>
  <c r="E322" i="13"/>
  <c r="H322" i="13"/>
  <c r="B322" i="13"/>
  <c r="G322" i="13"/>
  <c r="C322" i="13"/>
  <c r="F322" i="13"/>
  <c r="D322" i="13"/>
  <c r="A320" i="14" a="1"/>
  <c r="A320" i="14" s="1"/>
  <c r="A321" i="14" s="1" a="1"/>
  <c r="A321" i="14" s="1"/>
  <c r="B25" i="14"/>
  <c r="B26" i="14"/>
  <c r="D25" i="14"/>
  <c r="E25" i="14"/>
  <c r="F25" i="14"/>
  <c r="G25" i="14"/>
  <c r="H25" i="14"/>
  <c r="C26" i="13"/>
  <c r="G25" i="13"/>
  <c r="B25" i="13"/>
  <c r="F26" i="13"/>
  <c r="D26" i="13"/>
  <c r="F25" i="13"/>
  <c r="H26" i="13"/>
  <c r="B26" i="13"/>
  <c r="E25" i="13"/>
  <c r="C25" i="13"/>
  <c r="E26" i="13"/>
  <c r="G27" i="13"/>
  <c r="H25" i="13"/>
  <c r="D25" i="13"/>
  <c r="A322" i="14" l="1" a="1"/>
  <c r="A322" i="14" s="1"/>
  <c r="A323" i="14" s="1" a="1"/>
  <c r="A323" i="14" s="1"/>
  <c r="A324" i="14" s="1" a="1"/>
  <c r="A324" i="14" s="1"/>
  <c r="A324" i="13" a="1"/>
  <c r="A324" i="13" s="1"/>
  <c r="H323" i="13"/>
  <c r="B323" i="13"/>
  <c r="C323" i="13"/>
  <c r="D323" i="13"/>
  <c r="E323" i="13"/>
  <c r="F323" i="13"/>
  <c r="G323" i="13"/>
  <c r="B27" i="14"/>
  <c r="D26" i="14"/>
  <c r="C26" i="14"/>
  <c r="E26" i="14"/>
  <c r="F26" i="14"/>
  <c r="G26" i="14"/>
  <c r="H26" i="14"/>
  <c r="C27" i="13"/>
  <c r="F27" i="13"/>
  <c r="D27" i="13"/>
  <c r="E27" i="13"/>
  <c r="B27" i="13"/>
  <c r="H27" i="13"/>
  <c r="H28" i="13"/>
  <c r="A325" i="14" l="1" a="1"/>
  <c r="A325" i="14" s="1"/>
  <c r="A326" i="14" s="1" a="1"/>
  <c r="A326" i="14" s="1"/>
  <c r="A327" i="14" s="1" a="1"/>
  <c r="A327" i="14" s="1"/>
  <c r="A328" i="14" s="1" a="1"/>
  <c r="A328" i="14" s="1"/>
  <c r="A329" i="14" s="1" a="1"/>
  <c r="A329" i="14" s="1"/>
  <c r="A325" i="13" a="1"/>
  <c r="A325" i="13" s="1"/>
  <c r="E324" i="13"/>
  <c r="B324" i="13"/>
  <c r="C324" i="13"/>
  <c r="D324" i="13"/>
  <c r="G324" i="13"/>
  <c r="H324" i="13"/>
  <c r="F324" i="13"/>
  <c r="C28" i="14"/>
  <c r="D27" i="14"/>
  <c r="C27" i="14"/>
  <c r="E27" i="14"/>
  <c r="F27" i="14"/>
  <c r="G27" i="14"/>
  <c r="H27" i="14"/>
  <c r="G29" i="13"/>
  <c r="C28" i="13"/>
  <c r="E28" i="13"/>
  <c r="B28" i="13"/>
  <c r="G28" i="13"/>
  <c r="D28" i="13"/>
  <c r="F28" i="13"/>
  <c r="A330" i="14" l="1" a="1"/>
  <c r="A330" i="14" s="1"/>
  <c r="A331" i="14" s="1" a="1"/>
  <c r="A331" i="14" s="1"/>
  <c r="A326" i="13" a="1"/>
  <c r="A326" i="13" s="1"/>
  <c r="C325" i="13"/>
  <c r="D325" i="13"/>
  <c r="G325" i="13"/>
  <c r="H325" i="13"/>
  <c r="E325" i="13"/>
  <c r="B325" i="13"/>
  <c r="F325" i="13"/>
  <c r="D29" i="14"/>
  <c r="B28" i="14"/>
  <c r="D28" i="14"/>
  <c r="E28" i="14"/>
  <c r="F28" i="14"/>
  <c r="G28" i="14"/>
  <c r="H28" i="14"/>
  <c r="B29" i="13"/>
  <c r="F29" i="13"/>
  <c r="D29" i="13"/>
  <c r="H29" i="13"/>
  <c r="F30" i="13"/>
  <c r="E29" i="13"/>
  <c r="C29" i="13"/>
  <c r="A332" i="14" l="1" a="1"/>
  <c r="A332" i="14" s="1"/>
  <c r="A333" i="14" s="1" a="1"/>
  <c r="A333" i="14" s="1"/>
  <c r="A334" i="14" s="1" a="1"/>
  <c r="A334" i="14" s="1"/>
  <c r="A335" i="14" s="1" a="1"/>
  <c r="A335" i="14" s="1"/>
  <c r="A336" i="14" s="1" a="1"/>
  <c r="A336" i="14" s="1"/>
  <c r="A337" i="14" s="1" a="1"/>
  <c r="A337" i="14" s="1"/>
  <c r="A338" i="14" s="1" a="1"/>
  <c r="A338" i="14" s="1"/>
  <c r="A339" i="14" s="1" a="1"/>
  <c r="A339" i="14" s="1"/>
  <c r="A340" i="14" s="1" a="1"/>
  <c r="A340" i="14" s="1"/>
  <c r="A341" i="14" s="1" a="1"/>
  <c r="A341" i="14" s="1"/>
  <c r="A342" i="14" s="1" a="1"/>
  <c r="A342" i="14" s="1"/>
  <c r="A343" i="14" s="1" a="1"/>
  <c r="A343" i="14" s="1"/>
  <c r="A344" i="14" s="1" a="1"/>
  <c r="A344" i="14" s="1"/>
  <c r="A345" i="14" s="1" a="1"/>
  <c r="A345" i="14" s="1"/>
  <c r="A346" i="14" s="1" a="1"/>
  <c r="A346" i="14" s="1"/>
  <c r="A347" i="14" s="1" a="1"/>
  <c r="A347" i="14" s="1"/>
  <c r="A348" i="14" s="1" a="1"/>
  <c r="A348" i="14" s="1"/>
  <c r="A349" i="14" s="1" a="1"/>
  <c r="A349" i="14" s="1"/>
  <c r="A350" i="14" s="1" a="1"/>
  <c r="A350" i="14" s="1"/>
  <c r="A351" i="14" s="1" a="1"/>
  <c r="A351" i="14" s="1"/>
  <c r="A352" i="14" s="1" a="1"/>
  <c r="A352" i="14" s="1"/>
  <c r="A353" i="14" s="1" a="1"/>
  <c r="A353" i="14" s="1"/>
  <c r="A354" i="14" s="1" a="1"/>
  <c r="A354" i="14" s="1"/>
  <c r="A355" i="14" s="1" a="1"/>
  <c r="A355" i="14" s="1"/>
  <c r="A356" i="14" s="1" a="1"/>
  <c r="A356" i="14" s="1"/>
  <c r="A357" i="14" s="1" a="1"/>
  <c r="A357" i="14" s="1"/>
  <c r="A358" i="14" s="1" a="1"/>
  <c r="A358" i="14" s="1"/>
  <c r="A359" i="14" s="1" a="1"/>
  <c r="A359" i="14" s="1"/>
  <c r="A360" i="14" s="1" a="1"/>
  <c r="A360" i="14" s="1"/>
  <c r="A361" i="14" s="1" a="1"/>
  <c r="A361" i="14" s="1"/>
  <c r="A362" i="14" s="1" a="1"/>
  <c r="A362" i="14" s="1"/>
  <c r="A363" i="14" s="1" a="1"/>
  <c r="A363" i="14" s="1"/>
  <c r="A364" i="14" s="1" a="1"/>
  <c r="A364" i="14" s="1"/>
  <c r="A365" i="14" s="1" a="1"/>
  <c r="A365" i="14" s="1"/>
  <c r="A366" i="14" s="1" a="1"/>
  <c r="A366" i="14" s="1"/>
  <c r="A367" i="14" s="1" a="1"/>
  <c r="A367" i="14" s="1"/>
  <c r="A368" i="14" s="1" a="1"/>
  <c r="A368" i="14" s="1"/>
  <c r="A369" i="14" s="1" a="1"/>
  <c r="A369" i="14" s="1"/>
  <c r="A370" i="14" s="1" a="1"/>
  <c r="A370" i="14" s="1"/>
  <c r="A371" i="14" s="1" a="1"/>
  <c r="A371" i="14" s="1"/>
  <c r="A372" i="14" s="1" a="1"/>
  <c r="A372" i="14" s="1"/>
  <c r="A373" i="14" s="1" a="1"/>
  <c r="A373" i="14" s="1"/>
  <c r="A374" i="14" s="1" a="1"/>
  <c r="A374" i="14" s="1"/>
  <c r="A375" i="14" s="1" a="1"/>
  <c r="A375" i="14" s="1"/>
  <c r="A376" i="14" s="1" a="1"/>
  <c r="A376" i="14" s="1"/>
  <c r="A377" i="14" s="1" a="1"/>
  <c r="A377" i="14" s="1"/>
  <c r="A378" i="14" s="1" a="1"/>
  <c r="A378" i="14" s="1"/>
  <c r="A379" i="14" s="1" a="1"/>
  <c r="A379" i="14" s="1"/>
  <c r="A380" i="14" s="1" a="1"/>
  <c r="A380" i="14" s="1"/>
  <c r="A381" i="14" s="1" a="1"/>
  <c r="A381" i="14" s="1"/>
  <c r="A382" i="14" s="1" a="1"/>
  <c r="A382" i="14" s="1"/>
  <c r="A383" i="14" s="1" a="1"/>
  <c r="A383" i="14" s="1"/>
  <c r="A384" i="14" s="1" a="1"/>
  <c r="A384" i="14" s="1"/>
  <c r="A385" i="14" s="1" a="1"/>
  <c r="A385" i="14" s="1"/>
  <c r="A386" i="14" s="1" a="1"/>
  <c r="A386" i="14" s="1"/>
  <c r="A387" i="14" s="1" a="1"/>
  <c r="A387" i="14" s="1"/>
  <c r="A388" i="14" s="1" a="1"/>
  <c r="A388" i="14" s="1"/>
  <c r="A389" i="14" s="1" a="1"/>
  <c r="A389" i="14" s="1"/>
  <c r="A390" i="14" s="1" a="1"/>
  <c r="A390" i="14" s="1"/>
  <c r="A391" i="14" s="1" a="1"/>
  <c r="A391" i="14" s="1"/>
  <c r="A392" i="14" s="1" a="1"/>
  <c r="A392" i="14" s="1"/>
  <c r="A393" i="14" s="1" a="1"/>
  <c r="A393" i="14" s="1"/>
  <c r="A394" i="14" s="1" a="1"/>
  <c r="A394" i="14" s="1"/>
  <c r="A395" i="14" s="1" a="1"/>
  <c r="A395" i="14" s="1"/>
  <c r="A396" i="14" s="1" a="1"/>
  <c r="A396" i="14" s="1"/>
  <c r="A397" i="14" s="1" a="1"/>
  <c r="A397" i="14" s="1"/>
  <c r="A398" i="14" s="1" a="1"/>
  <c r="A398" i="14" s="1"/>
  <c r="A399" i="14" s="1" a="1"/>
  <c r="A399" i="14" s="1"/>
  <c r="A400" i="14" s="1" a="1"/>
  <c r="A400" i="14" s="1"/>
  <c r="A401" i="14" s="1" a="1"/>
  <c r="A401" i="14" s="1"/>
  <c r="A402" i="14" s="1" a="1"/>
  <c r="A402" i="14" s="1"/>
  <c r="A403" i="14" s="1" a="1"/>
  <c r="A403" i="14" s="1"/>
  <c r="A404" i="14" s="1" a="1"/>
  <c r="A404" i="14" s="1"/>
  <c r="A405" i="14" s="1" a="1"/>
  <c r="A405" i="14" s="1"/>
  <c r="A406" i="14" s="1" a="1"/>
  <c r="A406" i="14" s="1"/>
  <c r="A407" i="14" s="1" a="1"/>
  <c r="A407" i="14" s="1"/>
  <c r="A408" i="14" s="1" a="1"/>
  <c r="A408" i="14" s="1"/>
  <c r="A409" i="14" s="1" a="1"/>
  <c r="A409" i="14" s="1"/>
  <c r="A410" i="14" s="1" a="1"/>
  <c r="A410" i="14" s="1"/>
  <c r="A411" i="14" s="1" a="1"/>
  <c r="A411" i="14" s="1"/>
  <c r="A412" i="14" s="1" a="1"/>
  <c r="A412" i="14" s="1"/>
  <c r="A413" i="14" s="1" a="1"/>
  <c r="A413" i="14" s="1"/>
  <c r="A414" i="14" s="1" a="1"/>
  <c r="A414" i="14" s="1"/>
  <c r="A415" i="14" s="1" a="1"/>
  <c r="A415" i="14" s="1"/>
  <c r="A416" i="14" s="1" a="1"/>
  <c r="A416" i="14" s="1"/>
  <c r="A417" i="14" s="1" a="1"/>
  <c r="A417" i="14" s="1"/>
  <c r="A418" i="14" s="1" a="1"/>
  <c r="A418" i="14" s="1"/>
  <c r="A419" i="14" s="1" a="1"/>
  <c r="A419" i="14" s="1"/>
  <c r="A420" i="14" s="1" a="1"/>
  <c r="A420" i="14" s="1"/>
  <c r="A421" i="14" s="1" a="1"/>
  <c r="A421" i="14" s="1"/>
  <c r="A422" i="14" s="1" a="1"/>
  <c r="A422" i="14" s="1"/>
  <c r="A423" i="14" s="1" a="1"/>
  <c r="A423" i="14" s="1"/>
  <c r="A424" i="14" s="1" a="1"/>
  <c r="A424" i="14" s="1"/>
  <c r="A425" i="14" s="1" a="1"/>
  <c r="A425" i="14" s="1"/>
  <c r="A426" i="14" s="1" a="1"/>
  <c r="A426" i="14" s="1"/>
  <c r="A427" i="14" s="1" a="1"/>
  <c r="A427" i="14" s="1"/>
  <c r="A428" i="14" s="1" a="1"/>
  <c r="A428" i="14" s="1"/>
  <c r="A429" i="14" s="1" a="1"/>
  <c r="A429" i="14" s="1"/>
  <c r="A430" i="14" s="1" a="1"/>
  <c r="A430" i="14" s="1"/>
  <c r="A431" i="14" s="1" a="1"/>
  <c r="A431" i="14" s="1"/>
  <c r="A432" i="14" s="1" a="1"/>
  <c r="A432" i="14" s="1"/>
  <c r="A433" i="14" s="1" a="1"/>
  <c r="A433" i="14" s="1"/>
  <c r="A434" i="14" s="1" a="1"/>
  <c r="A434" i="14" s="1"/>
  <c r="A435" i="14" s="1" a="1"/>
  <c r="A435" i="14" s="1"/>
  <c r="A436" i="14" s="1" a="1"/>
  <c r="A436" i="14" s="1"/>
  <c r="A437" i="14" s="1" a="1"/>
  <c r="A437" i="14" s="1"/>
  <c r="A438" i="14" s="1" a="1"/>
  <c r="A438" i="14" s="1"/>
  <c r="A439" i="14" s="1" a="1"/>
  <c r="A439" i="14" s="1"/>
  <c r="A440" i="14" s="1" a="1"/>
  <c r="A440" i="14" s="1"/>
  <c r="A441" i="14" s="1" a="1"/>
  <c r="A441" i="14" s="1"/>
  <c r="A442" i="14" s="1" a="1"/>
  <c r="A442" i="14" s="1"/>
  <c r="A443" i="14" s="1" a="1"/>
  <c r="A443" i="14" s="1"/>
  <c r="A444" i="14" s="1" a="1"/>
  <c r="A444" i="14" s="1"/>
  <c r="A445" i="14" s="1" a="1"/>
  <c r="A445" i="14" s="1"/>
  <c r="A446" i="14" s="1" a="1"/>
  <c r="A446" i="14" s="1"/>
  <c r="A327" i="13" a="1"/>
  <c r="A327" i="13" s="1"/>
  <c r="G326" i="13"/>
  <c r="H326" i="13"/>
  <c r="B326" i="13"/>
  <c r="C326" i="13"/>
  <c r="D326" i="13"/>
  <c r="F326" i="13"/>
  <c r="E326" i="13"/>
  <c r="C29" i="14"/>
  <c r="B29" i="14"/>
  <c r="E29" i="14"/>
  <c r="F29" i="14"/>
  <c r="G29" i="14"/>
  <c r="H29" i="14"/>
  <c r="G31" i="13"/>
  <c r="H30" i="13"/>
  <c r="B30" i="13"/>
  <c r="E30" i="13"/>
  <c r="D30" i="13"/>
  <c r="G30" i="13"/>
  <c r="C30" i="13"/>
  <c r="A328" i="13" l="1" a="1"/>
  <c r="A328" i="13" s="1"/>
  <c r="E327" i="13"/>
  <c r="G327" i="13"/>
  <c r="H327" i="13"/>
  <c r="D327" i="13"/>
  <c r="B327" i="13"/>
  <c r="C327" i="13"/>
  <c r="F327" i="13"/>
  <c r="E30" i="14"/>
  <c r="F30" i="14"/>
  <c r="G30" i="14"/>
  <c r="H30" i="14"/>
  <c r="D31" i="14"/>
  <c r="C30" i="14"/>
  <c r="B30" i="14"/>
  <c r="D30" i="14"/>
  <c r="B31" i="13"/>
  <c r="F31" i="13"/>
  <c r="E31" i="13"/>
  <c r="D31" i="13"/>
  <c r="H31" i="13"/>
  <c r="G32" i="13"/>
  <c r="C31" i="13"/>
  <c r="A329" i="13" l="1" a="1"/>
  <c r="A329" i="13" s="1"/>
  <c r="F328" i="13"/>
  <c r="G328" i="13"/>
  <c r="H328" i="13"/>
  <c r="B328" i="13"/>
  <c r="D328" i="13"/>
  <c r="C328" i="13"/>
  <c r="E328" i="13"/>
  <c r="C32" i="14"/>
  <c r="B31" i="14"/>
  <c r="C31" i="14"/>
  <c r="E31" i="14"/>
  <c r="F31" i="14"/>
  <c r="G31" i="14"/>
  <c r="H31" i="14"/>
  <c r="G33" i="13"/>
  <c r="H32" i="13"/>
  <c r="C32" i="13"/>
  <c r="F32" i="13"/>
  <c r="B32" i="13"/>
  <c r="E32" i="13"/>
  <c r="D32" i="13"/>
  <c r="A330" i="13" l="1" a="1"/>
  <c r="A330" i="13" s="1"/>
  <c r="G329" i="13"/>
  <c r="B329" i="13"/>
  <c r="D329" i="13"/>
  <c r="E329" i="13"/>
  <c r="C329" i="13"/>
  <c r="F329" i="13"/>
  <c r="H329" i="13"/>
  <c r="D33" i="14"/>
  <c r="B32" i="14"/>
  <c r="D32" i="14"/>
  <c r="E32" i="14"/>
  <c r="F32" i="14"/>
  <c r="G32" i="14"/>
  <c r="H32" i="14"/>
  <c r="B33" i="13"/>
  <c r="F33" i="13"/>
  <c r="F34" i="13"/>
  <c r="E33" i="13"/>
  <c r="D33" i="13"/>
  <c r="H33" i="13"/>
  <c r="C33" i="13"/>
  <c r="A331" i="13" l="1" a="1"/>
  <c r="A331" i="13" s="1"/>
  <c r="D330" i="13"/>
  <c r="G330" i="13"/>
  <c r="H330" i="13"/>
  <c r="F330" i="13"/>
  <c r="C330" i="13"/>
  <c r="E330" i="13"/>
  <c r="B330" i="13"/>
  <c r="D34" i="14"/>
  <c r="C33" i="14"/>
  <c r="B33" i="14"/>
  <c r="E33" i="14"/>
  <c r="F33" i="14"/>
  <c r="G33" i="14"/>
  <c r="H33" i="14"/>
  <c r="E34" i="13"/>
  <c r="B34" i="13"/>
  <c r="D34" i="13"/>
  <c r="G34" i="13"/>
  <c r="G35" i="13"/>
  <c r="H34" i="13"/>
  <c r="C34" i="13"/>
  <c r="A332" i="13" l="1" a="1"/>
  <c r="A332" i="13" s="1"/>
  <c r="G331" i="13"/>
  <c r="C331" i="13"/>
  <c r="H331" i="13"/>
  <c r="B331" i="13"/>
  <c r="D331" i="13"/>
  <c r="E331" i="13"/>
  <c r="F331" i="13"/>
  <c r="B35" i="14"/>
  <c r="C34" i="14"/>
  <c r="B34" i="14"/>
  <c r="E34" i="14"/>
  <c r="F34" i="14"/>
  <c r="G34" i="14"/>
  <c r="H34" i="14"/>
  <c r="B35" i="13"/>
  <c r="F35" i="13"/>
  <c r="D35" i="13"/>
  <c r="H35" i="13"/>
  <c r="G36" i="13"/>
  <c r="E35" i="13"/>
  <c r="C35" i="13"/>
  <c r="A333" i="13" l="1" a="1"/>
  <c r="A333" i="13" s="1"/>
  <c r="D332" i="13"/>
  <c r="H332" i="13"/>
  <c r="C332" i="13"/>
  <c r="B332" i="13"/>
  <c r="G332" i="13"/>
  <c r="F332" i="13"/>
  <c r="E332" i="13"/>
  <c r="C36" i="14"/>
  <c r="D35" i="14"/>
  <c r="C35" i="14"/>
  <c r="E35" i="14"/>
  <c r="F35" i="14"/>
  <c r="G35" i="14"/>
  <c r="H35" i="14"/>
  <c r="F37" i="13"/>
  <c r="H36" i="13"/>
  <c r="B36" i="13"/>
  <c r="E36" i="13"/>
  <c r="D36" i="13"/>
  <c r="F36" i="13"/>
  <c r="C36" i="13"/>
  <c r="A334" i="13" l="1" a="1"/>
  <c r="A334" i="13" s="1"/>
  <c r="F333" i="13"/>
  <c r="E333" i="13"/>
  <c r="B333" i="13"/>
  <c r="D333" i="13"/>
  <c r="C333" i="13"/>
  <c r="H333" i="13"/>
  <c r="G333" i="13"/>
  <c r="B36" i="14"/>
  <c r="D36" i="14"/>
  <c r="E36" i="14"/>
  <c r="F36" i="14"/>
  <c r="G36" i="14"/>
  <c r="H36" i="14"/>
  <c r="E37" i="13"/>
  <c r="D37" i="13"/>
  <c r="H37" i="13"/>
  <c r="B37" i="13"/>
  <c r="G37" i="13"/>
  <c r="B38" i="13"/>
  <c r="C37" i="13"/>
  <c r="A335" i="13" l="1" a="1"/>
  <c r="A335" i="13" s="1"/>
  <c r="D334" i="13"/>
  <c r="H334" i="13"/>
  <c r="B334" i="13"/>
  <c r="F334" i="13"/>
  <c r="G334" i="13"/>
  <c r="C334" i="13"/>
  <c r="E334" i="13"/>
  <c r="E37" i="14"/>
  <c r="F37" i="14"/>
  <c r="G37" i="14"/>
  <c r="H37" i="14"/>
  <c r="C38" i="14"/>
  <c r="D37" i="14"/>
  <c r="B37" i="14"/>
  <c r="C37" i="14"/>
  <c r="B39" i="13"/>
  <c r="E38" i="13"/>
  <c r="D38" i="13"/>
  <c r="F38" i="13"/>
  <c r="H38" i="13"/>
  <c r="C38" i="13"/>
  <c r="G38" i="13"/>
  <c r="A336" i="13" l="1" a="1"/>
  <c r="A336" i="13" s="1"/>
  <c r="F335" i="13"/>
  <c r="B335" i="13"/>
  <c r="E335" i="13"/>
  <c r="G335" i="13"/>
  <c r="H335" i="13"/>
  <c r="D335" i="13"/>
  <c r="C335" i="13"/>
  <c r="B38" i="14"/>
  <c r="D38" i="14"/>
  <c r="E38" i="14"/>
  <c r="F38" i="14"/>
  <c r="G38" i="14"/>
  <c r="H38" i="14"/>
  <c r="G39" i="13"/>
  <c r="C39" i="13"/>
  <c r="E39" i="13"/>
  <c r="F40" i="13"/>
  <c r="F39" i="13"/>
  <c r="H39" i="13"/>
  <c r="D39" i="13"/>
  <c r="A337" i="13" l="1" a="1"/>
  <c r="A337" i="13" s="1"/>
  <c r="F336" i="13"/>
  <c r="H336" i="13"/>
  <c r="G336" i="13"/>
  <c r="C336" i="13"/>
  <c r="E336" i="13"/>
  <c r="B336" i="13"/>
  <c r="D336" i="13"/>
  <c r="E39" i="14"/>
  <c r="F39" i="14"/>
  <c r="G39" i="14"/>
  <c r="H39" i="14"/>
  <c r="C39" i="14"/>
  <c r="C40" i="14"/>
  <c r="B39" i="14"/>
  <c r="D39" i="14"/>
  <c r="D40" i="13"/>
  <c r="E40" i="13"/>
  <c r="B41" i="13"/>
  <c r="G40" i="13"/>
  <c r="C40" i="13"/>
  <c r="H40" i="13"/>
  <c r="B40" i="13"/>
  <c r="A338" i="13" l="1" a="1"/>
  <c r="A338" i="13" s="1"/>
  <c r="H337" i="13"/>
  <c r="D337" i="13"/>
  <c r="E337" i="13"/>
  <c r="G337" i="13"/>
  <c r="F337" i="13"/>
  <c r="B337" i="13"/>
  <c r="C337" i="13"/>
  <c r="D41" i="14"/>
  <c r="E40" i="14"/>
  <c r="F40" i="14"/>
  <c r="G40" i="14"/>
  <c r="H40" i="14"/>
  <c r="B40" i="14"/>
  <c r="D40" i="14"/>
  <c r="C42" i="13"/>
  <c r="F41" i="13"/>
  <c r="H41" i="13"/>
  <c r="G41" i="13"/>
  <c r="D41" i="13"/>
  <c r="E41" i="13"/>
  <c r="C41" i="13"/>
  <c r="A339" i="13" l="1" a="1"/>
  <c r="A339" i="13" s="1"/>
  <c r="B338" i="13"/>
  <c r="C338" i="13"/>
  <c r="E338" i="13"/>
  <c r="D338" i="13"/>
  <c r="G338" i="13"/>
  <c r="F338" i="13"/>
  <c r="H338" i="13"/>
  <c r="C41" i="14"/>
  <c r="B41" i="14"/>
  <c r="C42" i="14"/>
  <c r="E41" i="14"/>
  <c r="F41" i="14"/>
  <c r="G41" i="14"/>
  <c r="H41" i="14"/>
  <c r="H42" i="13"/>
  <c r="D43" i="13"/>
  <c r="F42" i="13"/>
  <c r="B42" i="13"/>
  <c r="G42" i="13"/>
  <c r="D42" i="13"/>
  <c r="E42" i="13"/>
  <c r="A340" i="13" l="1" a="1"/>
  <c r="A340" i="13" s="1"/>
  <c r="D339" i="13"/>
  <c r="B339" i="13"/>
  <c r="C339" i="13"/>
  <c r="G339" i="13"/>
  <c r="E339" i="13"/>
  <c r="H339" i="13"/>
  <c r="F339" i="13"/>
  <c r="B42" i="14"/>
  <c r="E42" i="14"/>
  <c r="F42" i="14"/>
  <c r="G42" i="14"/>
  <c r="H42" i="14"/>
  <c r="D42" i="14"/>
  <c r="E43" i="13"/>
  <c r="F43" i="13"/>
  <c r="H43" i="13"/>
  <c r="C43" i="13"/>
  <c r="G43" i="13"/>
  <c r="B43" i="13"/>
  <c r="G45" i="13"/>
  <c r="A341" i="13" l="1" a="1"/>
  <c r="A341" i="13" s="1"/>
  <c r="E340" i="13"/>
  <c r="D340" i="13"/>
  <c r="C340" i="13"/>
  <c r="F340" i="13"/>
  <c r="B340" i="13"/>
  <c r="G340" i="13"/>
  <c r="H340" i="13"/>
  <c r="E44" i="14"/>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A342" i="13" l="1" a="1"/>
  <c r="A342" i="13" s="1"/>
  <c r="D341" i="13"/>
  <c r="C341" i="13"/>
  <c r="G341" i="13"/>
  <c r="B341" i="13"/>
  <c r="E341" i="13"/>
  <c r="F341" i="13"/>
  <c r="H341" i="13"/>
  <c r="E45" i="14"/>
  <c r="F45" i="14"/>
  <c r="G45" i="14"/>
  <c r="H45" i="14"/>
  <c r="C46" i="13"/>
  <c r="F46" i="13"/>
  <c r="B46" i="13"/>
  <c r="E46" i="13"/>
  <c r="D46" i="13"/>
  <c r="H46" i="13"/>
  <c r="H47" i="13"/>
  <c r="B45" i="14"/>
  <c r="C45" i="14"/>
  <c r="D45" i="14"/>
  <c r="A343" i="13" l="1" a="1"/>
  <c r="A343" i="13" s="1"/>
  <c r="D342" i="13"/>
  <c r="G342" i="13"/>
  <c r="F342" i="13"/>
  <c r="E342" i="13"/>
  <c r="H342" i="13"/>
  <c r="C342" i="13"/>
  <c r="B342" i="13"/>
  <c r="E46" i="14"/>
  <c r="F46" i="14"/>
  <c r="G46" i="14"/>
  <c r="H46" i="14"/>
  <c r="F48" i="13"/>
  <c r="G47" i="13"/>
  <c r="B47" i="13"/>
  <c r="F47" i="13"/>
  <c r="E47" i="13"/>
  <c r="D47" i="13"/>
  <c r="C47" i="13"/>
  <c r="C46" i="14"/>
  <c r="D46" i="14"/>
  <c r="B46" i="14"/>
  <c r="A344" i="13" l="1" a="1"/>
  <c r="A344" i="13" s="1"/>
  <c r="G343" i="13"/>
  <c r="B343" i="13"/>
  <c r="E343" i="13"/>
  <c r="D343" i="13"/>
  <c r="F343" i="13"/>
  <c r="H343" i="13"/>
  <c r="C343" i="13"/>
  <c r="E47" i="14"/>
  <c r="F47" i="14"/>
  <c r="G47" i="14"/>
  <c r="H47" i="14"/>
  <c r="H49" i="13"/>
  <c r="E48" i="13"/>
  <c r="D48" i="13"/>
  <c r="G48" i="13"/>
  <c r="B48" i="13"/>
  <c r="H48" i="13"/>
  <c r="C48" i="13"/>
  <c r="D47" i="14"/>
  <c r="B47" i="14"/>
  <c r="C47" i="14"/>
  <c r="A345" i="13" l="1" a="1"/>
  <c r="A345" i="13" s="1"/>
  <c r="G344" i="13"/>
  <c r="D344" i="13"/>
  <c r="F344" i="13"/>
  <c r="H344" i="13"/>
  <c r="E344" i="13"/>
  <c r="C344" i="13"/>
  <c r="B344" i="13"/>
  <c r="E48" i="14"/>
  <c r="F48" i="14"/>
  <c r="G48" i="14"/>
  <c r="H48" i="14"/>
  <c r="D49" i="13"/>
  <c r="F49" i="13"/>
  <c r="G49" i="13"/>
  <c r="B49" i="13"/>
  <c r="E49" i="13"/>
  <c r="F50" i="13"/>
  <c r="C49" i="13"/>
  <c r="B48" i="14"/>
  <c r="C48" i="14"/>
  <c r="D48" i="14"/>
  <c r="A346" i="13" l="1" a="1"/>
  <c r="A346" i="13" s="1"/>
  <c r="C345" i="13"/>
  <c r="H345" i="13"/>
  <c r="B345" i="13"/>
  <c r="D345" i="13"/>
  <c r="F345" i="13"/>
  <c r="E345" i="13"/>
  <c r="G345" i="13"/>
  <c r="E49" i="14"/>
  <c r="F49" i="14"/>
  <c r="G49" i="14"/>
  <c r="H49" i="14"/>
  <c r="G51" i="13"/>
  <c r="D50" i="13"/>
  <c r="E50" i="13"/>
  <c r="H50" i="13"/>
  <c r="B50" i="13"/>
  <c r="G50" i="13"/>
  <c r="C50" i="13"/>
  <c r="B49" i="14"/>
  <c r="D49" i="14"/>
  <c r="C49" i="14"/>
  <c r="A347" i="13" l="1" a="1"/>
  <c r="A347" i="13" s="1"/>
  <c r="B346" i="13"/>
  <c r="E346" i="13"/>
  <c r="F346" i="13"/>
  <c r="C346" i="13"/>
  <c r="G346" i="13"/>
  <c r="H346" i="13"/>
  <c r="D346" i="13"/>
  <c r="E50" i="14"/>
  <c r="F50" i="14"/>
  <c r="G50" i="14"/>
  <c r="H50" i="14"/>
  <c r="G52" i="13"/>
  <c r="F51" i="13"/>
  <c r="E51" i="13"/>
  <c r="C51" i="13"/>
  <c r="B51" i="13"/>
  <c r="H51" i="13"/>
  <c r="D51" i="13"/>
  <c r="C50" i="14"/>
  <c r="B50" i="14"/>
  <c r="D50" i="14"/>
  <c r="A348" i="13" l="1" a="1"/>
  <c r="A348" i="13" s="1"/>
  <c r="E347" i="13"/>
  <c r="B347" i="13"/>
  <c r="C347" i="13"/>
  <c r="D347" i="13"/>
  <c r="H347" i="13"/>
  <c r="F347" i="13"/>
  <c r="G347" i="13"/>
  <c r="E51" i="14"/>
  <c r="F51" i="14"/>
  <c r="G51" i="14"/>
  <c r="H51" i="14"/>
  <c r="G53" i="13"/>
  <c r="E52" i="13"/>
  <c r="C52" i="13"/>
  <c r="D52" i="13"/>
  <c r="H52" i="13"/>
  <c r="F52" i="13"/>
  <c r="B52" i="13"/>
  <c r="D51" i="14"/>
  <c r="B51" i="14"/>
  <c r="C51" i="14"/>
  <c r="A349" i="13" l="1" a="1"/>
  <c r="A349" i="13" s="1"/>
  <c r="F348" i="13"/>
  <c r="C348" i="13"/>
  <c r="D348" i="13"/>
  <c r="G348" i="13"/>
  <c r="H348" i="13"/>
  <c r="B348" i="13"/>
  <c r="E348" i="13"/>
  <c r="E52" i="14"/>
  <c r="F52" i="14"/>
  <c r="G52" i="14"/>
  <c r="H52" i="14"/>
  <c r="C53" i="13"/>
  <c r="F53" i="13"/>
  <c r="D53" i="13"/>
  <c r="E53" i="13"/>
  <c r="F54" i="13"/>
  <c r="H53" i="13"/>
  <c r="B53" i="13"/>
  <c r="D52" i="14"/>
  <c r="B52" i="14"/>
  <c r="C52" i="14"/>
  <c r="A350" i="13" l="1" a="1"/>
  <c r="A350" i="13" s="1"/>
  <c r="C349" i="13"/>
  <c r="B349" i="13"/>
  <c r="F349" i="13"/>
  <c r="G349" i="13"/>
  <c r="H349" i="13"/>
  <c r="D349" i="13"/>
  <c r="E349" i="13"/>
  <c r="E53" i="14"/>
  <c r="F53" i="14"/>
  <c r="G53" i="14"/>
  <c r="H53" i="14"/>
  <c r="C55" i="13"/>
  <c r="G54" i="13"/>
  <c r="E54" i="13"/>
  <c r="C54" i="13"/>
  <c r="D54" i="13"/>
  <c r="H54" i="13"/>
  <c r="B54" i="13"/>
  <c r="B53" i="14"/>
  <c r="C53" i="14"/>
  <c r="D53" i="14"/>
  <c r="H350" i="13" l="1"/>
  <c r="C350" i="13"/>
  <c r="B350" i="13"/>
  <c r="F350" i="13"/>
  <c r="D350" i="13"/>
  <c r="E350" i="13"/>
  <c r="A351" i="13" a="1"/>
  <c r="A351" i="13" s="1"/>
  <c r="A352" i="13" s="1" a="1"/>
  <c r="A352" i="13" s="1"/>
  <c r="G350" i="13"/>
  <c r="E54" i="14"/>
  <c r="F54" i="14"/>
  <c r="G54" i="14"/>
  <c r="H54" i="14"/>
  <c r="D55" i="13"/>
  <c r="H55" i="13"/>
  <c r="C56" i="13"/>
  <c r="G55" i="13"/>
  <c r="B55" i="13"/>
  <c r="F55" i="13"/>
  <c r="E55" i="13"/>
  <c r="C54" i="14"/>
  <c r="B54" i="14"/>
  <c r="D54" i="14"/>
  <c r="C352" i="13" l="1"/>
  <c r="D352" i="13"/>
  <c r="G352" i="13"/>
  <c r="H352" i="13"/>
  <c r="E352" i="13"/>
  <c r="B352" i="13"/>
  <c r="F352" i="13"/>
  <c r="A353" i="13" a="1"/>
  <c r="A353" i="13" s="1"/>
  <c r="C351" i="13"/>
  <c r="B351" i="13"/>
  <c r="F351" i="13"/>
  <c r="E351" i="13"/>
  <c r="G351" i="13"/>
  <c r="D351" i="13"/>
  <c r="H351" i="13"/>
  <c r="E55" i="14"/>
  <c r="F55" i="14"/>
  <c r="G55" i="14"/>
  <c r="H55" i="14"/>
  <c r="B56" i="13"/>
  <c r="G56" i="13"/>
  <c r="D56" i="13"/>
  <c r="F56" i="13"/>
  <c r="C57" i="13"/>
  <c r="H56" i="13"/>
  <c r="E56" i="13"/>
  <c r="C55" i="14"/>
  <c r="D55" i="14"/>
  <c r="B55" i="14"/>
  <c r="G353" i="13" l="1"/>
  <c r="B353" i="13"/>
  <c r="C353" i="13"/>
  <c r="D353" i="13"/>
  <c r="F353" i="13"/>
  <c r="H353" i="13"/>
  <c r="E353" i="13"/>
  <c r="A354" i="13" a="1"/>
  <c r="A354" i="13" s="1"/>
  <c r="E56" i="14"/>
  <c r="F56" i="14"/>
  <c r="G56" i="14"/>
  <c r="H56" i="14"/>
  <c r="G58" i="13"/>
  <c r="H57" i="13"/>
  <c r="B57" i="13"/>
  <c r="G57" i="13"/>
  <c r="D57" i="13"/>
  <c r="F57" i="13"/>
  <c r="E57" i="13"/>
  <c r="D56" i="14"/>
  <c r="B56" i="14"/>
  <c r="C56" i="14"/>
  <c r="F354" i="13" l="1"/>
  <c r="D354" i="13"/>
  <c r="B354" i="13"/>
  <c r="C354" i="13"/>
  <c r="H354" i="13"/>
  <c r="E354" i="13"/>
  <c r="G354" i="13"/>
  <c r="A355" i="13" a="1"/>
  <c r="A355" i="13" s="1"/>
  <c r="E57" i="14"/>
  <c r="F57" i="14"/>
  <c r="G57" i="14"/>
  <c r="H57" i="14"/>
  <c r="D58" i="13"/>
  <c r="F58" i="13"/>
  <c r="E58" i="13"/>
  <c r="C58" i="13"/>
  <c r="H58" i="13"/>
  <c r="D59" i="13"/>
  <c r="B58" i="13"/>
  <c r="B57" i="14"/>
  <c r="C57" i="14"/>
  <c r="D57" i="14"/>
  <c r="G355" i="13" l="1"/>
  <c r="H355" i="13"/>
  <c r="F355" i="13"/>
  <c r="B355" i="13"/>
  <c r="C355" i="13"/>
  <c r="E355" i="13"/>
  <c r="D355" i="13"/>
  <c r="A356" i="13" a="1"/>
  <c r="A356" i="13" s="1"/>
  <c r="E58" i="14"/>
  <c r="F58" i="14"/>
  <c r="G58" i="14"/>
  <c r="H58" i="14"/>
  <c r="C59" i="13"/>
  <c r="F60" i="13"/>
  <c r="H59" i="13"/>
  <c r="B59" i="13"/>
  <c r="G59" i="13"/>
  <c r="F59" i="13"/>
  <c r="E59" i="13"/>
  <c r="B58" i="14"/>
  <c r="C58" i="14"/>
  <c r="D58" i="14"/>
  <c r="D356" i="13" l="1"/>
  <c r="E356" i="13"/>
  <c r="C356" i="13"/>
  <c r="B356" i="13"/>
  <c r="H356" i="13"/>
  <c r="F356" i="13"/>
  <c r="G356" i="13"/>
  <c r="A357" i="13" a="1"/>
  <c r="A357" i="13" s="1"/>
  <c r="E59" i="14"/>
  <c r="F59" i="14"/>
  <c r="G59" i="14"/>
  <c r="H59" i="14"/>
  <c r="C60" i="13"/>
  <c r="D60" i="13"/>
  <c r="E60" i="13"/>
  <c r="H60" i="13"/>
  <c r="G61" i="13"/>
  <c r="G60" i="13"/>
  <c r="B60" i="13"/>
  <c r="C59" i="14"/>
  <c r="D59" i="14"/>
  <c r="B59" i="14"/>
  <c r="A358" i="13" l="1" a="1"/>
  <c r="A358" i="13" s="1"/>
  <c r="F357" i="13"/>
  <c r="D357" i="13"/>
  <c r="E357" i="13"/>
  <c r="H357" i="13"/>
  <c r="C357" i="13"/>
  <c r="B357" i="13"/>
  <c r="G357" i="13"/>
  <c r="E60" i="14"/>
  <c r="F60" i="14"/>
  <c r="G60" i="14"/>
  <c r="H60" i="14"/>
  <c r="F62" i="13"/>
  <c r="B61" i="13"/>
  <c r="F61" i="13"/>
  <c r="E61" i="13"/>
  <c r="C61" i="13"/>
  <c r="D61" i="13"/>
  <c r="H61" i="13"/>
  <c r="D60" i="14"/>
  <c r="B60" i="14"/>
  <c r="C60" i="14"/>
  <c r="B358" i="13" l="1"/>
  <c r="H358" i="13"/>
  <c r="F358" i="13"/>
  <c r="G358" i="13"/>
  <c r="E358" i="13"/>
  <c r="D358" i="13"/>
  <c r="C358" i="13"/>
  <c r="A359" i="13" a="1"/>
  <c r="A359" i="13" s="1"/>
  <c r="E61" i="14"/>
  <c r="F61" i="14"/>
  <c r="G61" i="14"/>
  <c r="H61" i="14"/>
  <c r="E62" i="13"/>
  <c r="C62" i="13"/>
  <c r="D62" i="13"/>
  <c r="H62" i="13"/>
  <c r="C63" i="13"/>
  <c r="G62" i="13"/>
  <c r="B62" i="13"/>
  <c r="B61" i="14"/>
  <c r="C61" i="14"/>
  <c r="D61" i="14"/>
  <c r="F359" i="13" l="1"/>
  <c r="G359" i="13"/>
  <c r="B359" i="13"/>
  <c r="H359" i="13"/>
  <c r="D359" i="13"/>
  <c r="E359" i="13"/>
  <c r="C359" i="13"/>
  <c r="A360" i="13" a="1"/>
  <c r="A360" i="13" s="1"/>
  <c r="E62" i="14"/>
  <c r="F62" i="14"/>
  <c r="G62" i="14"/>
  <c r="H62" i="14"/>
  <c r="D63" i="13"/>
  <c r="H63" i="13"/>
  <c r="F64" i="13"/>
  <c r="G63" i="13"/>
  <c r="B63" i="13"/>
  <c r="F63" i="13"/>
  <c r="E63" i="13"/>
  <c r="B62" i="14"/>
  <c r="C62" i="14"/>
  <c r="D62" i="14"/>
  <c r="B360" i="13" l="1"/>
  <c r="C360" i="13"/>
  <c r="E360" i="13"/>
  <c r="F360" i="13"/>
  <c r="G360" i="13"/>
  <c r="D360" i="13"/>
  <c r="H360" i="13"/>
  <c r="A361" i="13" a="1"/>
  <c r="A361" i="13" s="1"/>
  <c r="E63" i="14"/>
  <c r="F63" i="14"/>
  <c r="G63" i="14"/>
  <c r="H63" i="14"/>
  <c r="C64" i="13"/>
  <c r="H64" i="13"/>
  <c r="D64" i="13"/>
  <c r="E64" i="13"/>
  <c r="E65" i="13"/>
  <c r="G64" i="13"/>
  <c r="B64" i="13"/>
  <c r="C63" i="14"/>
  <c r="D63" i="14"/>
  <c r="B63" i="14"/>
  <c r="D361" i="13" l="1"/>
  <c r="E361" i="13"/>
  <c r="F361" i="13"/>
  <c r="H361" i="13"/>
  <c r="B361" i="13"/>
  <c r="C361" i="13"/>
  <c r="G361" i="13"/>
  <c r="A362" i="13" a="1"/>
  <c r="A362" i="13" s="1"/>
  <c r="E64" i="14"/>
  <c r="F64" i="14"/>
  <c r="G64" i="14"/>
  <c r="H64" i="14"/>
  <c r="H66" i="13"/>
  <c r="H65" i="13"/>
  <c r="D65" i="13"/>
  <c r="G65" i="13"/>
  <c r="B65" i="13"/>
  <c r="F65" i="13"/>
  <c r="C65" i="13"/>
  <c r="D64" i="14"/>
  <c r="B64" i="14"/>
  <c r="C64" i="14"/>
  <c r="D362" i="13" l="1"/>
  <c r="E362" i="13"/>
  <c r="G362" i="13"/>
  <c r="H362" i="13"/>
  <c r="C362" i="13"/>
  <c r="F362" i="13"/>
  <c r="B362" i="13"/>
  <c r="A363" i="13" a="1"/>
  <c r="A363" i="13" s="1"/>
  <c r="E65" i="14"/>
  <c r="F65" i="14"/>
  <c r="G65" i="14"/>
  <c r="H65" i="14"/>
  <c r="H67" i="13"/>
  <c r="G66" i="13"/>
  <c r="E66" i="13"/>
  <c r="C66" i="13"/>
  <c r="B66" i="13"/>
  <c r="F66" i="13"/>
  <c r="D66" i="13"/>
  <c r="B65" i="14"/>
  <c r="C65" i="14"/>
  <c r="D65" i="14"/>
  <c r="G363" i="13" l="1"/>
  <c r="H363" i="13"/>
  <c r="B363" i="13"/>
  <c r="C363" i="13"/>
  <c r="D363" i="13"/>
  <c r="E363" i="13"/>
  <c r="F363" i="13"/>
  <c r="A364" i="13" a="1"/>
  <c r="A364" i="13" s="1"/>
  <c r="E66" i="14"/>
  <c r="F66" i="14"/>
  <c r="G66" i="14"/>
  <c r="H66" i="14"/>
  <c r="F68" i="13"/>
  <c r="G67" i="13"/>
  <c r="B67" i="13"/>
  <c r="F67" i="13"/>
  <c r="E67" i="13"/>
  <c r="C67" i="13"/>
  <c r="D67" i="13"/>
  <c r="B66" i="14"/>
  <c r="C66" i="14"/>
  <c r="D66" i="14"/>
  <c r="B364" i="13" l="1"/>
  <c r="E364" i="13"/>
  <c r="H364" i="13"/>
  <c r="F364" i="13"/>
  <c r="C364" i="13"/>
  <c r="D364" i="13"/>
  <c r="G364" i="13"/>
  <c r="A365" i="13" a="1"/>
  <c r="A365" i="13" s="1"/>
  <c r="E67" i="14"/>
  <c r="F67" i="14"/>
  <c r="G67" i="14"/>
  <c r="H67" i="14"/>
  <c r="E68" i="13"/>
  <c r="C68" i="13"/>
  <c r="E69" i="13"/>
  <c r="G68" i="13"/>
  <c r="D68" i="13"/>
  <c r="H68" i="13"/>
  <c r="B68" i="13"/>
  <c r="C67" i="14"/>
  <c r="D67" i="14"/>
  <c r="B67" i="14"/>
  <c r="B365" i="13" l="1"/>
  <c r="E365" i="13"/>
  <c r="D365" i="13"/>
  <c r="F365" i="13"/>
  <c r="G365" i="13"/>
  <c r="H365" i="13"/>
  <c r="C365" i="13"/>
  <c r="A366" i="13" a="1"/>
  <c r="A366" i="13" s="1"/>
  <c r="E68" i="14"/>
  <c r="F68" i="14"/>
  <c r="G68" i="14"/>
  <c r="H68" i="14"/>
  <c r="H70" i="13"/>
  <c r="G69" i="13"/>
  <c r="B69" i="13"/>
  <c r="F69" i="13"/>
  <c r="C69" i="13"/>
  <c r="H69" i="13"/>
  <c r="D69" i="13"/>
  <c r="D68" i="14"/>
  <c r="B68" i="14"/>
  <c r="C68" i="14"/>
  <c r="G366" i="13" l="1"/>
  <c r="H366" i="13"/>
  <c r="C366" i="13"/>
  <c r="F366" i="13"/>
  <c r="D366" i="13"/>
  <c r="E366" i="13"/>
  <c r="B366" i="13"/>
  <c r="A367" i="13" a="1"/>
  <c r="A367" i="13" s="1"/>
  <c r="E69" i="14"/>
  <c r="F69" i="14"/>
  <c r="G69" i="14"/>
  <c r="H69" i="14"/>
  <c r="H71" i="13"/>
  <c r="G70" i="13"/>
  <c r="E70" i="13"/>
  <c r="C70" i="13"/>
  <c r="B70" i="13"/>
  <c r="F70" i="13"/>
  <c r="D70" i="13"/>
  <c r="B69" i="14"/>
  <c r="C69" i="14"/>
  <c r="D69" i="14"/>
  <c r="D367" i="13" l="1"/>
  <c r="C367" i="13"/>
  <c r="G367" i="13"/>
  <c r="H367" i="13"/>
  <c r="B367" i="13"/>
  <c r="E367" i="13"/>
  <c r="F367" i="13"/>
  <c r="A368" i="13" a="1"/>
  <c r="A368" i="13" s="1"/>
  <c r="E70" i="14"/>
  <c r="F70" i="14"/>
  <c r="G70" i="14"/>
  <c r="H70" i="14"/>
  <c r="F72" i="13"/>
  <c r="G71" i="13"/>
  <c r="B71" i="13"/>
  <c r="F71" i="13"/>
  <c r="E71" i="13"/>
  <c r="D71" i="13"/>
  <c r="C71" i="13"/>
  <c r="B70" i="14"/>
  <c r="C70" i="14"/>
  <c r="D70" i="14"/>
  <c r="B368" i="13" l="1"/>
  <c r="D368" i="13"/>
  <c r="F368" i="13"/>
  <c r="E368" i="13"/>
  <c r="H368" i="13"/>
  <c r="G368" i="13"/>
  <c r="C368" i="13"/>
  <c r="A369" i="13" a="1"/>
  <c r="A369" i="13" s="1"/>
  <c r="E71" i="14"/>
  <c r="F71" i="14"/>
  <c r="G71" i="14"/>
  <c r="H71" i="14"/>
  <c r="G73" i="13"/>
  <c r="H72" i="13"/>
  <c r="B72" i="13"/>
  <c r="G72" i="13"/>
  <c r="E72" i="13"/>
  <c r="C72" i="13"/>
  <c r="D72" i="13"/>
  <c r="C71" i="14"/>
  <c r="D71" i="14"/>
  <c r="B71" i="14"/>
  <c r="E369" i="13" l="1"/>
  <c r="F369" i="13"/>
  <c r="B369" i="13"/>
  <c r="C369" i="13"/>
  <c r="G369" i="13"/>
  <c r="H369" i="13"/>
  <c r="D369" i="13"/>
  <c r="A370" i="13" a="1"/>
  <c r="A370" i="13" s="1"/>
  <c r="E72" i="14"/>
  <c r="F72" i="14"/>
  <c r="G72" i="14"/>
  <c r="H72" i="14"/>
  <c r="E73" i="13"/>
  <c r="C73" i="13"/>
  <c r="H74" i="13"/>
  <c r="H73" i="13"/>
  <c r="B73" i="13"/>
  <c r="F73" i="13"/>
  <c r="D73" i="13"/>
  <c r="D72" i="14"/>
  <c r="B72" i="14"/>
  <c r="C72" i="14"/>
  <c r="D370" i="13" l="1"/>
  <c r="E370" i="13"/>
  <c r="B370" i="13"/>
  <c r="H370" i="13"/>
  <c r="F370" i="13"/>
  <c r="C370" i="13"/>
  <c r="G370" i="13"/>
  <c r="A371" i="13" a="1"/>
  <c r="A371" i="13" s="1"/>
  <c r="E73" i="14"/>
  <c r="F73" i="14"/>
  <c r="G73" i="14"/>
  <c r="H73" i="14"/>
  <c r="B74" i="13"/>
  <c r="G74" i="13"/>
  <c r="D74" i="13"/>
  <c r="F74" i="13"/>
  <c r="E74" i="13"/>
  <c r="C74" i="13"/>
  <c r="F75" i="13"/>
  <c r="B73" i="14"/>
  <c r="C73" i="14"/>
  <c r="D73" i="14"/>
  <c r="G371" i="13" l="1"/>
  <c r="C371" i="13"/>
  <c r="F371" i="13"/>
  <c r="D371" i="13"/>
  <c r="E371" i="13"/>
  <c r="B371" i="13"/>
  <c r="H371" i="13"/>
  <c r="A372" i="13" a="1"/>
  <c r="A372" i="13" s="1"/>
  <c r="E74" i="14"/>
  <c r="F74" i="14"/>
  <c r="G74" i="14"/>
  <c r="H74" i="14"/>
  <c r="E75" i="13"/>
  <c r="D75" i="13"/>
  <c r="C75" i="13"/>
  <c r="H75" i="13"/>
  <c r="E76" i="13"/>
  <c r="G75" i="13"/>
  <c r="B75" i="13"/>
  <c r="B74" i="14"/>
  <c r="C74" i="14"/>
  <c r="D74" i="14"/>
  <c r="E372" i="13" l="1"/>
  <c r="C372" i="13"/>
  <c r="H372" i="13"/>
  <c r="F372" i="13"/>
  <c r="D372" i="13"/>
  <c r="G372" i="13"/>
  <c r="B372" i="13"/>
  <c r="A373" i="13" a="1"/>
  <c r="A373" i="13" s="1"/>
  <c r="E75" i="14"/>
  <c r="F75" i="14"/>
  <c r="G75" i="14"/>
  <c r="H75" i="14"/>
  <c r="H77" i="13"/>
  <c r="H76" i="13"/>
  <c r="B76" i="13"/>
  <c r="G76" i="13"/>
  <c r="C76" i="13"/>
  <c r="F76" i="13"/>
  <c r="D76" i="13"/>
  <c r="C75" i="14"/>
  <c r="D75" i="14"/>
  <c r="B75" i="14"/>
  <c r="E373" i="13" l="1"/>
  <c r="D373" i="13"/>
  <c r="H373" i="13"/>
  <c r="C373" i="13"/>
  <c r="F373" i="13"/>
  <c r="G373" i="13"/>
  <c r="B373" i="13"/>
  <c r="A374" i="13" a="1"/>
  <c r="A374" i="13" s="1"/>
  <c r="E76" i="14"/>
  <c r="F76" i="14"/>
  <c r="G76" i="14"/>
  <c r="H76" i="14"/>
  <c r="H78" i="13"/>
  <c r="G77" i="13"/>
  <c r="E77" i="13"/>
  <c r="C77" i="13"/>
  <c r="B77" i="13"/>
  <c r="F77" i="13"/>
  <c r="D77" i="13"/>
  <c r="C76" i="14"/>
  <c r="D76" i="14"/>
  <c r="B76" i="14"/>
  <c r="G374" i="13" l="1"/>
  <c r="H374" i="13"/>
  <c r="B374" i="13"/>
  <c r="F374" i="13"/>
  <c r="C374" i="13"/>
  <c r="D374" i="13"/>
  <c r="E374" i="13"/>
  <c r="A375" i="13" a="1"/>
  <c r="A375" i="13" s="1"/>
  <c r="E77" i="14"/>
  <c r="F77" i="14"/>
  <c r="G77" i="14"/>
  <c r="H77" i="14"/>
  <c r="E78" i="13"/>
  <c r="C78" i="13"/>
  <c r="C79" i="13"/>
  <c r="G78" i="13"/>
  <c r="B78" i="13"/>
  <c r="F78" i="13"/>
  <c r="D78" i="13"/>
  <c r="B77" i="14"/>
  <c r="C77" i="14"/>
  <c r="D77" i="14"/>
  <c r="H375" i="13" l="1"/>
  <c r="B375" i="13"/>
  <c r="G375" i="13"/>
  <c r="E375" i="13"/>
  <c r="C375" i="13"/>
  <c r="D375" i="13"/>
  <c r="F375" i="13"/>
  <c r="A376" i="13" a="1"/>
  <c r="A376" i="13" s="1"/>
  <c r="E78" i="14"/>
  <c r="F78" i="14"/>
  <c r="G78" i="14"/>
  <c r="H78" i="14"/>
  <c r="G80" i="13"/>
  <c r="G79" i="13"/>
  <c r="D79" i="13"/>
  <c r="H79" i="13"/>
  <c r="B79" i="13"/>
  <c r="F79" i="13"/>
  <c r="E79" i="13"/>
  <c r="C78" i="14"/>
  <c r="B78" i="14"/>
  <c r="D78" i="14"/>
  <c r="C376" i="13" l="1"/>
  <c r="E376" i="13"/>
  <c r="B376" i="13"/>
  <c r="G376" i="13"/>
  <c r="H376" i="13"/>
  <c r="F376" i="13"/>
  <c r="D376" i="13"/>
  <c r="A377" i="13" a="1"/>
  <c r="A377" i="13" s="1"/>
  <c r="E79" i="14"/>
  <c r="F79" i="14"/>
  <c r="G79" i="14"/>
  <c r="H79" i="14"/>
  <c r="C80" i="13"/>
  <c r="E80" i="13"/>
  <c r="B80" i="13"/>
  <c r="F80" i="13"/>
  <c r="D80" i="13"/>
  <c r="H80" i="13"/>
  <c r="B81" i="13"/>
  <c r="D79" i="14"/>
  <c r="C79" i="14"/>
  <c r="B79" i="14"/>
  <c r="E377" i="13" l="1"/>
  <c r="F377" i="13"/>
  <c r="G377" i="13"/>
  <c r="B377" i="13"/>
  <c r="H377" i="13"/>
  <c r="C377" i="13"/>
  <c r="D377" i="13"/>
  <c r="A378" i="13" a="1"/>
  <c r="A378" i="13" s="1"/>
  <c r="E80" i="14"/>
  <c r="F80" i="14"/>
  <c r="G80" i="14"/>
  <c r="H80" i="14"/>
  <c r="F81" i="13"/>
  <c r="D81" i="13"/>
  <c r="E81" i="13"/>
  <c r="C81" i="13"/>
  <c r="H81" i="13"/>
  <c r="G82" i="13"/>
  <c r="G81" i="13"/>
  <c r="B80" i="14"/>
  <c r="C80" i="14"/>
  <c r="D80" i="14"/>
  <c r="G378" i="13" l="1"/>
  <c r="H378" i="13"/>
  <c r="E378" i="13"/>
  <c r="C378" i="13"/>
  <c r="D378" i="13"/>
  <c r="B378" i="13"/>
  <c r="F378" i="13"/>
  <c r="A379" i="13" a="1"/>
  <c r="A379" i="13" s="1"/>
  <c r="E81" i="14"/>
  <c r="F81" i="14"/>
  <c r="G81" i="14"/>
  <c r="H81" i="14"/>
  <c r="G83" i="13"/>
  <c r="F82" i="13"/>
  <c r="D82" i="13"/>
  <c r="E82" i="13"/>
  <c r="B82" i="13"/>
  <c r="H82" i="13"/>
  <c r="C82" i="13"/>
  <c r="B81" i="14"/>
  <c r="C81" i="14"/>
  <c r="D81" i="14"/>
  <c r="B379" i="13" l="1"/>
  <c r="E379" i="13"/>
  <c r="F379" i="13"/>
  <c r="G379" i="13"/>
  <c r="H379" i="13"/>
  <c r="C379" i="13"/>
  <c r="D379" i="13"/>
  <c r="A380" i="13" a="1"/>
  <c r="A380" i="13" s="1"/>
  <c r="E82" i="14"/>
  <c r="F82" i="14"/>
  <c r="G82" i="14"/>
  <c r="H82" i="14"/>
  <c r="G84" i="13"/>
  <c r="F83" i="13"/>
  <c r="D83" i="13"/>
  <c r="B83" i="13"/>
  <c r="E83" i="13"/>
  <c r="C83" i="13"/>
  <c r="H83" i="13"/>
  <c r="C82" i="14"/>
  <c r="D82" i="14"/>
  <c r="B82" i="14"/>
  <c r="F380" i="13" l="1"/>
  <c r="C380" i="13"/>
  <c r="G380" i="13"/>
  <c r="H380" i="13"/>
  <c r="E380" i="13"/>
  <c r="B380" i="13"/>
  <c r="D380" i="13"/>
  <c r="A381" i="13" a="1"/>
  <c r="A381" i="13" s="1"/>
  <c r="E83" i="14"/>
  <c r="F83" i="14"/>
  <c r="G83" i="14"/>
  <c r="H83" i="14"/>
  <c r="C84" i="13"/>
  <c r="D84" i="13"/>
  <c r="F84" i="13"/>
  <c r="G85" i="13"/>
  <c r="E84" i="13"/>
  <c r="B84" i="13"/>
  <c r="H84" i="13"/>
  <c r="D83" i="14"/>
  <c r="B83" i="14"/>
  <c r="C83" i="14"/>
  <c r="F381" i="13" l="1"/>
  <c r="C381" i="13"/>
  <c r="G381" i="13"/>
  <c r="D381" i="13"/>
  <c r="E381" i="13"/>
  <c r="B381" i="13"/>
  <c r="H381" i="13"/>
  <c r="A382" i="13" a="1"/>
  <c r="A382" i="13" s="1"/>
  <c r="E84" i="14"/>
  <c r="F84" i="14"/>
  <c r="G84" i="14"/>
  <c r="H84" i="14"/>
  <c r="G86" i="13"/>
  <c r="F85" i="13"/>
  <c r="C85" i="13"/>
  <c r="H85" i="13"/>
  <c r="B85" i="13"/>
  <c r="E85" i="13"/>
  <c r="D85" i="13"/>
  <c r="B84" i="14"/>
  <c r="C84" i="14"/>
  <c r="D84" i="14"/>
  <c r="H382" i="13" l="1"/>
  <c r="G382" i="13"/>
  <c r="D382" i="13"/>
  <c r="C382" i="13"/>
  <c r="E382" i="13"/>
  <c r="B382" i="13"/>
  <c r="F382" i="13"/>
  <c r="A383" i="13" a="1"/>
  <c r="A383" i="13" s="1"/>
  <c r="E85" i="14"/>
  <c r="F85" i="14"/>
  <c r="G85" i="14"/>
  <c r="H85" i="14"/>
  <c r="F86" i="13"/>
  <c r="F87" i="13"/>
  <c r="H86" i="13"/>
  <c r="B86" i="13"/>
  <c r="E86" i="13"/>
  <c r="D86" i="13"/>
  <c r="C86" i="13"/>
  <c r="B85" i="14"/>
  <c r="D85" i="14"/>
  <c r="C85" i="14"/>
  <c r="G383" i="13" l="1"/>
  <c r="D383" i="13"/>
  <c r="H383" i="13"/>
  <c r="B383" i="13"/>
  <c r="C383" i="13"/>
  <c r="E383" i="13"/>
  <c r="F383" i="13"/>
  <c r="A384" i="13" a="1"/>
  <c r="A384" i="13" s="1"/>
  <c r="E86" i="14"/>
  <c r="F86" i="14"/>
  <c r="G86" i="14"/>
  <c r="H86" i="14"/>
  <c r="H88" i="13"/>
  <c r="H87" i="13"/>
  <c r="B87" i="13"/>
  <c r="E87" i="13"/>
  <c r="D87" i="13"/>
  <c r="G87" i="13"/>
  <c r="C87" i="13"/>
  <c r="C86" i="14"/>
  <c r="B86" i="14"/>
  <c r="D86" i="14"/>
  <c r="E384" i="13" l="1"/>
  <c r="D384" i="13"/>
  <c r="C384" i="13"/>
  <c r="F384" i="13"/>
  <c r="B384" i="13"/>
  <c r="H384" i="13"/>
  <c r="G384" i="13"/>
  <c r="A385" i="13" a="1"/>
  <c r="A385" i="13" s="1"/>
  <c r="E87" i="14"/>
  <c r="F87" i="14"/>
  <c r="G87" i="14"/>
  <c r="H87" i="14"/>
  <c r="F89" i="13"/>
  <c r="E88" i="13"/>
  <c r="B88" i="13"/>
  <c r="G88" i="13"/>
  <c r="C88" i="13"/>
  <c r="F88" i="13"/>
  <c r="D88" i="13"/>
  <c r="D87" i="14"/>
  <c r="B87" i="14"/>
  <c r="C87" i="14"/>
  <c r="H385" i="13" l="1"/>
  <c r="C385" i="13"/>
  <c r="F385" i="13"/>
  <c r="G385" i="13"/>
  <c r="E385" i="13"/>
  <c r="B385" i="13"/>
  <c r="D385" i="13"/>
  <c r="A386" i="13" a="1"/>
  <c r="A386" i="13" s="1"/>
  <c r="E88" i="14"/>
  <c r="F88" i="14"/>
  <c r="G88" i="14"/>
  <c r="H88" i="14"/>
  <c r="G90" i="13"/>
  <c r="E89" i="13"/>
  <c r="H89" i="13"/>
  <c r="D89" i="13"/>
  <c r="G89" i="13"/>
  <c r="B89" i="13"/>
  <c r="C89" i="13"/>
  <c r="D88" i="14"/>
  <c r="B88" i="14"/>
  <c r="C88" i="14"/>
  <c r="A387" i="13" l="1" a="1"/>
  <c r="A387" i="13" s="1"/>
  <c r="G386" i="13"/>
  <c r="E386" i="13"/>
  <c r="B386" i="13"/>
  <c r="D386" i="13"/>
  <c r="H386" i="13"/>
  <c r="C386" i="13"/>
  <c r="F386" i="13"/>
  <c r="E89" i="14"/>
  <c r="F89" i="14"/>
  <c r="G89" i="14"/>
  <c r="H89" i="14"/>
  <c r="D90" i="13"/>
  <c r="H90" i="13"/>
  <c r="C90" i="13"/>
  <c r="F90" i="13"/>
  <c r="E90" i="13"/>
  <c r="G91" i="13"/>
  <c r="B90" i="13"/>
  <c r="B89" i="14"/>
  <c r="C89" i="14"/>
  <c r="D89" i="14"/>
  <c r="H387" i="13" l="1"/>
  <c r="E387" i="13"/>
  <c r="F387" i="13"/>
  <c r="B387" i="13"/>
  <c r="C387" i="13"/>
  <c r="G387" i="13"/>
  <c r="D387" i="13"/>
  <c r="A388" i="13" a="1"/>
  <c r="A388" i="13" s="1"/>
  <c r="E90" i="14"/>
  <c r="F90" i="14"/>
  <c r="G90" i="14"/>
  <c r="H90" i="14"/>
  <c r="D91" i="13"/>
  <c r="F91" i="13"/>
  <c r="H91" i="13"/>
  <c r="C91" i="13"/>
  <c r="C92" i="13"/>
  <c r="E91" i="13"/>
  <c r="B91" i="13"/>
  <c r="C90" i="14"/>
  <c r="B90" i="14"/>
  <c r="D90" i="14"/>
  <c r="E388" i="13" l="1"/>
  <c r="F388" i="13"/>
  <c r="G388" i="13"/>
  <c r="H388" i="13"/>
  <c r="B388" i="13"/>
  <c r="D388" i="13"/>
  <c r="C388" i="13"/>
  <c r="A389" i="13" a="1"/>
  <c r="A389" i="13" s="1"/>
  <c r="H91" i="14"/>
  <c r="E91" i="14"/>
  <c r="F91" i="14"/>
  <c r="G91" i="14"/>
  <c r="H93" i="13"/>
  <c r="E92" i="13"/>
  <c r="D92" i="13"/>
  <c r="G92" i="13"/>
  <c r="B92" i="13"/>
  <c r="F92" i="13"/>
  <c r="H92" i="13"/>
  <c r="D91" i="14"/>
  <c r="B91" i="14"/>
  <c r="C91" i="14"/>
  <c r="H389" i="13" l="1"/>
  <c r="B389" i="13"/>
  <c r="C389" i="13"/>
  <c r="D389" i="13"/>
  <c r="E389" i="13"/>
  <c r="F389" i="13"/>
  <c r="G389" i="13"/>
  <c r="A390" i="13" a="1"/>
  <c r="A390" i="13" s="1"/>
  <c r="H92" i="14"/>
  <c r="E92" i="14"/>
  <c r="F92" i="14"/>
  <c r="G92" i="14"/>
  <c r="B93" i="13"/>
  <c r="E93" i="13"/>
  <c r="C93" i="13"/>
  <c r="G93" i="13"/>
  <c r="D93" i="13"/>
  <c r="F93" i="13"/>
  <c r="F94" i="13"/>
  <c r="C92" i="14"/>
  <c r="D92" i="14"/>
  <c r="B92" i="14"/>
  <c r="F390" i="13" l="1"/>
  <c r="D390" i="13"/>
  <c r="B390" i="13"/>
  <c r="G390" i="13"/>
  <c r="E390" i="13"/>
  <c r="C390" i="13"/>
  <c r="H390" i="13"/>
  <c r="A391" i="13" a="1"/>
  <c r="A391" i="13" s="1"/>
  <c r="H93" i="14"/>
  <c r="E93" i="14"/>
  <c r="F93" i="14"/>
  <c r="G93" i="14"/>
  <c r="F95" i="13"/>
  <c r="H94" i="13"/>
  <c r="B94" i="13"/>
  <c r="E94" i="13"/>
  <c r="C94" i="13"/>
  <c r="G94" i="13"/>
  <c r="D94" i="13"/>
  <c r="B93" i="14"/>
  <c r="C93" i="14"/>
  <c r="D93" i="14"/>
  <c r="H391" i="13" l="1"/>
  <c r="B391" i="13"/>
  <c r="E391" i="13"/>
  <c r="C391" i="13"/>
  <c r="D391" i="13"/>
  <c r="F391" i="13"/>
  <c r="G391" i="13"/>
  <c r="A392" i="13" a="1"/>
  <c r="A392" i="13" s="1"/>
  <c r="H94" i="14"/>
  <c r="E94" i="14"/>
  <c r="F94" i="14"/>
  <c r="G94" i="14"/>
  <c r="G96" i="13"/>
  <c r="E95" i="13"/>
  <c r="H95" i="13"/>
  <c r="D95" i="13"/>
  <c r="B95" i="13"/>
  <c r="G95" i="13"/>
  <c r="C95" i="13"/>
  <c r="C94" i="14"/>
  <c r="B94" i="14"/>
  <c r="D94" i="14"/>
  <c r="F392" i="13" l="1"/>
  <c r="G392" i="13"/>
  <c r="H392" i="13"/>
  <c r="D392" i="13"/>
  <c r="C392" i="13"/>
  <c r="E392" i="13"/>
  <c r="B392" i="13"/>
  <c r="A393" i="13" a="1"/>
  <c r="A393" i="13" s="1"/>
  <c r="H95" i="14"/>
  <c r="E95" i="14"/>
  <c r="G95" i="14"/>
  <c r="F95" i="14"/>
  <c r="F97" i="13"/>
  <c r="H96" i="13"/>
  <c r="C96" i="13"/>
  <c r="E96" i="13"/>
  <c r="D96" i="13"/>
  <c r="F96" i="13"/>
  <c r="B96" i="13"/>
  <c r="D95" i="14"/>
  <c r="C95" i="14"/>
  <c r="B95" i="14"/>
  <c r="B393" i="13" l="1"/>
  <c r="D393" i="13"/>
  <c r="C393" i="13"/>
  <c r="E393" i="13"/>
  <c r="F393" i="13"/>
  <c r="H393" i="13"/>
  <c r="G393" i="13"/>
  <c r="A394" i="13" a="1"/>
  <c r="A394" i="13" s="1"/>
  <c r="H96" i="14"/>
  <c r="E96" i="14"/>
  <c r="F96" i="14"/>
  <c r="G96" i="14"/>
  <c r="G98" i="13"/>
  <c r="E97" i="13"/>
  <c r="B97" i="13"/>
  <c r="G97" i="13"/>
  <c r="H97" i="13"/>
  <c r="C97" i="13"/>
  <c r="D97" i="13"/>
  <c r="C96" i="14"/>
  <c r="D96" i="14"/>
  <c r="B96" i="14"/>
  <c r="E394" i="13" l="1"/>
  <c r="C394" i="13"/>
  <c r="F394" i="13"/>
  <c r="G394" i="13"/>
  <c r="H394" i="13"/>
  <c r="D394" i="13"/>
  <c r="B394" i="13"/>
  <c r="A395" i="13" a="1"/>
  <c r="A395" i="13" s="1"/>
  <c r="H97" i="14"/>
  <c r="E97" i="14"/>
  <c r="F97" i="14"/>
  <c r="G97" i="14"/>
  <c r="C98" i="13"/>
  <c r="D98" i="13"/>
  <c r="F98" i="13"/>
  <c r="D99" i="13"/>
  <c r="H98" i="13"/>
  <c r="B98" i="13"/>
  <c r="E98" i="13"/>
  <c r="B97" i="14"/>
  <c r="D97" i="14"/>
  <c r="C97" i="14"/>
  <c r="C395" i="13" l="1"/>
  <c r="G395" i="13"/>
  <c r="B395" i="13"/>
  <c r="D395" i="13"/>
  <c r="F395" i="13"/>
  <c r="E395" i="13"/>
  <c r="H395" i="13"/>
  <c r="A396" i="13" a="1"/>
  <c r="A396" i="13" s="1"/>
  <c r="H98" i="14"/>
  <c r="E98" i="14"/>
  <c r="F98" i="14"/>
  <c r="G98" i="14"/>
  <c r="B99" i="13"/>
  <c r="G99" i="13"/>
  <c r="C99" i="13"/>
  <c r="F99" i="13"/>
  <c r="H100" i="13"/>
  <c r="E99" i="13"/>
  <c r="H99" i="13"/>
  <c r="C98" i="14"/>
  <c r="D98" i="14"/>
  <c r="B98" i="14"/>
  <c r="H396" i="13" l="1"/>
  <c r="E396" i="13"/>
  <c r="G396" i="13"/>
  <c r="C396" i="13"/>
  <c r="D396" i="13"/>
  <c r="F396" i="13"/>
  <c r="B396" i="13"/>
  <c r="A397" i="13" a="1"/>
  <c r="A397" i="13" s="1"/>
  <c r="H99" i="14"/>
  <c r="E99" i="14"/>
  <c r="G99" i="14"/>
  <c r="F99" i="14"/>
  <c r="H101" i="13"/>
  <c r="F100" i="13"/>
  <c r="C100" i="13"/>
  <c r="E100" i="13"/>
  <c r="D100" i="13"/>
  <c r="G100" i="13"/>
  <c r="B100" i="13"/>
  <c r="D99" i="14"/>
  <c r="C99" i="14"/>
  <c r="B99" i="14"/>
  <c r="H397" i="13" l="1"/>
  <c r="C397" i="13"/>
  <c r="B397" i="13"/>
  <c r="E397" i="13"/>
  <c r="F397" i="13"/>
  <c r="D397" i="13"/>
  <c r="G397" i="13"/>
  <c r="A398" i="13" a="1"/>
  <c r="A398" i="13" s="1"/>
  <c r="H100" i="14"/>
  <c r="E100" i="14"/>
  <c r="F100" i="14"/>
  <c r="G100" i="14"/>
  <c r="C101" i="13"/>
  <c r="E101" i="13"/>
  <c r="B101" i="13"/>
  <c r="F101" i="13"/>
  <c r="H102" i="13"/>
  <c r="G101" i="13"/>
  <c r="D101" i="13"/>
  <c r="B100" i="14"/>
  <c r="D100" i="14"/>
  <c r="C100" i="14"/>
  <c r="C398" i="13" l="1"/>
  <c r="G398" i="13"/>
  <c r="F398" i="13"/>
  <c r="B398" i="13"/>
  <c r="E398" i="13"/>
  <c r="H398" i="13"/>
  <c r="D398" i="13"/>
  <c r="A399" i="13" a="1"/>
  <c r="A399" i="13" s="1"/>
  <c r="H101" i="14"/>
  <c r="E101" i="14"/>
  <c r="F101" i="14"/>
  <c r="G101" i="14"/>
  <c r="D102" i="13"/>
  <c r="F102" i="13"/>
  <c r="B102" i="13"/>
  <c r="E102" i="13"/>
  <c r="C102" i="13"/>
  <c r="G102" i="13"/>
  <c r="G103" i="13"/>
  <c r="B101" i="14"/>
  <c r="D101" i="14"/>
  <c r="C101" i="14"/>
  <c r="G399" i="13" l="1"/>
  <c r="B399" i="13"/>
  <c r="C399" i="13"/>
  <c r="E399" i="13"/>
  <c r="D399" i="13"/>
  <c r="F399" i="13"/>
  <c r="H399" i="13"/>
  <c r="A400" i="13" a="1"/>
  <c r="A400" i="13" s="1"/>
  <c r="H102" i="14"/>
  <c r="E102" i="14"/>
  <c r="F102" i="14"/>
  <c r="G102" i="14"/>
  <c r="C103" i="13"/>
  <c r="F103" i="13"/>
  <c r="D104" i="13"/>
  <c r="H103" i="13"/>
  <c r="D103" i="13"/>
  <c r="E103" i="13"/>
  <c r="B103" i="13"/>
  <c r="C102" i="14"/>
  <c r="D102" i="14"/>
  <c r="B102" i="14"/>
  <c r="H400" i="13" l="1"/>
  <c r="E400" i="13"/>
  <c r="C400" i="13"/>
  <c r="B400" i="13"/>
  <c r="G400" i="13"/>
  <c r="F400" i="13"/>
  <c r="D400" i="13"/>
  <c r="A401" i="13" a="1"/>
  <c r="A401" i="13" s="1"/>
  <c r="H103" i="14"/>
  <c r="E103" i="14"/>
  <c r="F103" i="14"/>
  <c r="G103" i="14"/>
  <c r="B104" i="13"/>
  <c r="E104" i="13"/>
  <c r="G105" i="13"/>
  <c r="F104" i="13"/>
  <c r="C104" i="13"/>
  <c r="G104" i="13"/>
  <c r="H104" i="13"/>
  <c r="D103" i="14"/>
  <c r="B103" i="14"/>
  <c r="C103" i="14"/>
  <c r="H401" i="13" l="1"/>
  <c r="G401" i="13"/>
  <c r="B401" i="13"/>
  <c r="C401" i="13"/>
  <c r="F401" i="13"/>
  <c r="D401" i="13"/>
  <c r="E401" i="13"/>
  <c r="A402" i="13" a="1"/>
  <c r="A402" i="13" s="1"/>
  <c r="H104" i="14"/>
  <c r="E104" i="14"/>
  <c r="F104" i="14"/>
  <c r="G104" i="14"/>
  <c r="C105" i="13"/>
  <c r="H105" i="13"/>
  <c r="B105" i="13"/>
  <c r="F105" i="13"/>
  <c r="D105" i="13"/>
  <c r="E105" i="13"/>
  <c r="D106" i="13"/>
  <c r="D104" i="14"/>
  <c r="B104" i="14"/>
  <c r="C104" i="14"/>
  <c r="C402" i="13" l="1"/>
  <c r="F402" i="13"/>
  <c r="H402" i="13"/>
  <c r="G402" i="13"/>
  <c r="D402" i="13"/>
  <c r="E402" i="13"/>
  <c r="B402" i="13"/>
  <c r="A403" i="13" a="1"/>
  <c r="A403" i="13" s="1"/>
  <c r="H105" i="14"/>
  <c r="E105" i="14"/>
  <c r="G105" i="14"/>
  <c r="F105" i="14"/>
  <c r="E107" i="13"/>
  <c r="F106" i="13"/>
  <c r="B106" i="13"/>
  <c r="E106" i="13"/>
  <c r="C106" i="13"/>
  <c r="G106" i="13"/>
  <c r="H106" i="13"/>
  <c r="B105" i="14"/>
  <c r="D105" i="14"/>
  <c r="C105" i="14"/>
  <c r="D403" i="13" l="1"/>
  <c r="B403" i="13"/>
  <c r="E403" i="13"/>
  <c r="F403" i="13"/>
  <c r="H403" i="13"/>
  <c r="G403" i="13"/>
  <c r="C403" i="13"/>
  <c r="A404" i="13" a="1"/>
  <c r="A404" i="13" s="1"/>
  <c r="H106" i="14"/>
  <c r="E106" i="14"/>
  <c r="F106" i="14"/>
  <c r="G106" i="14"/>
  <c r="G108" i="13"/>
  <c r="G107" i="13"/>
  <c r="C107" i="13"/>
  <c r="F107" i="13"/>
  <c r="B107" i="13"/>
  <c r="H107" i="13"/>
  <c r="D107" i="13"/>
  <c r="C106" i="14"/>
  <c r="B106" i="14"/>
  <c r="D106" i="14"/>
  <c r="F404" i="13" l="1"/>
  <c r="B404" i="13"/>
  <c r="E404" i="13"/>
  <c r="C404" i="13"/>
  <c r="D404" i="13"/>
  <c r="G404" i="13"/>
  <c r="H404" i="13"/>
  <c r="A405" i="13" a="1"/>
  <c r="A405" i="13" s="1"/>
  <c r="H107" i="14"/>
  <c r="E107" i="14"/>
  <c r="F107" i="14"/>
  <c r="G107" i="14"/>
  <c r="F109" i="13"/>
  <c r="H108" i="13"/>
  <c r="B108" i="13"/>
  <c r="F108" i="13"/>
  <c r="D108" i="13"/>
  <c r="E108" i="13"/>
  <c r="C108" i="13"/>
  <c r="D107" i="14"/>
  <c r="B107" i="14"/>
  <c r="C107" i="14"/>
  <c r="D405" i="13" l="1"/>
  <c r="B405" i="13"/>
  <c r="C405" i="13"/>
  <c r="E405" i="13"/>
  <c r="F405" i="13"/>
  <c r="G405" i="13"/>
  <c r="H405" i="13"/>
  <c r="A406" i="13" a="1"/>
  <c r="A406" i="13" s="1"/>
  <c r="H108" i="14"/>
  <c r="E108" i="14"/>
  <c r="F108" i="14"/>
  <c r="G108" i="14"/>
  <c r="D109" i="13"/>
  <c r="H109" i="13"/>
  <c r="B109" i="13"/>
  <c r="E109" i="13"/>
  <c r="C109" i="13"/>
  <c r="G109" i="13"/>
  <c r="E110" i="13"/>
  <c r="D108" i="14"/>
  <c r="B108" i="14"/>
  <c r="C108" i="14"/>
  <c r="F406" i="13" l="1"/>
  <c r="G406" i="13"/>
  <c r="D406" i="13"/>
  <c r="C406" i="13"/>
  <c r="E406" i="13"/>
  <c r="H406" i="13"/>
  <c r="B406" i="13"/>
  <c r="A407" i="13" a="1"/>
  <c r="A407" i="13" s="1"/>
  <c r="H109" i="14"/>
  <c r="E109" i="14"/>
  <c r="F109" i="14"/>
  <c r="G109" i="14"/>
  <c r="H110" i="13"/>
  <c r="F110" i="13"/>
  <c r="D110" i="13"/>
  <c r="G110" i="13"/>
  <c r="D111" i="13"/>
  <c r="B110" i="13"/>
  <c r="C110" i="13"/>
  <c r="B109" i="14"/>
  <c r="C109" i="14"/>
  <c r="D109" i="14"/>
  <c r="G407" i="13" l="1"/>
  <c r="E407" i="13"/>
  <c r="F407" i="13"/>
  <c r="H407" i="13"/>
  <c r="D407" i="13"/>
  <c r="B407" i="13"/>
  <c r="C407" i="13"/>
  <c r="A408" i="13" a="1"/>
  <c r="A408" i="13" s="1"/>
  <c r="H110" i="14"/>
  <c r="E110" i="14"/>
  <c r="F110" i="14"/>
  <c r="G110" i="14"/>
  <c r="H112" i="13"/>
  <c r="H111" i="13"/>
  <c r="B111" i="13"/>
  <c r="E111" i="13"/>
  <c r="C111" i="13"/>
  <c r="G111" i="13"/>
  <c r="F111" i="13"/>
  <c r="C110" i="14"/>
  <c r="B110" i="14"/>
  <c r="D110" i="14"/>
  <c r="C408" i="13" l="1"/>
  <c r="B408" i="13"/>
  <c r="D408" i="13"/>
  <c r="H408" i="13"/>
  <c r="E408" i="13"/>
  <c r="F408" i="13"/>
  <c r="G408" i="13"/>
  <c r="A409" i="13" a="1"/>
  <c r="A409" i="13" s="1"/>
  <c r="H111" i="14"/>
  <c r="E111" i="14"/>
  <c r="G111" i="14"/>
  <c r="F111" i="14"/>
  <c r="B112" i="13"/>
  <c r="F112" i="13"/>
  <c r="C112" i="13"/>
  <c r="E112" i="13"/>
  <c r="D112" i="13"/>
  <c r="G112" i="13"/>
  <c r="D113" i="13"/>
  <c r="D111" i="14"/>
  <c r="B111" i="14"/>
  <c r="C111" i="14"/>
  <c r="B409" i="13" l="1"/>
  <c r="C409" i="13"/>
  <c r="D409" i="13"/>
  <c r="G409" i="13"/>
  <c r="E409" i="13"/>
  <c r="F409" i="13"/>
  <c r="H409" i="13"/>
  <c r="A410" i="13" a="1"/>
  <c r="A410" i="13" s="1"/>
  <c r="H112" i="14"/>
  <c r="E112" i="14"/>
  <c r="F112" i="14"/>
  <c r="G112" i="14"/>
  <c r="D114" i="13"/>
  <c r="H113" i="13"/>
  <c r="B113" i="13"/>
  <c r="E113" i="13"/>
  <c r="C113" i="13"/>
  <c r="G113" i="13"/>
  <c r="F113" i="13"/>
  <c r="C112" i="14"/>
  <c r="B112" i="14"/>
  <c r="D112" i="14"/>
  <c r="H410" i="13" l="1"/>
  <c r="C410" i="13"/>
  <c r="B410" i="13"/>
  <c r="E410" i="13"/>
  <c r="D410" i="13"/>
  <c r="F410" i="13"/>
  <c r="G410" i="13"/>
  <c r="A411" i="13" a="1"/>
  <c r="A411" i="13" s="1"/>
  <c r="H113" i="14"/>
  <c r="E113" i="14"/>
  <c r="F113" i="14"/>
  <c r="G113" i="14"/>
  <c r="E115" i="13"/>
  <c r="F114" i="13"/>
  <c r="B114" i="13"/>
  <c r="E114" i="13"/>
  <c r="C114" i="13"/>
  <c r="G114" i="13"/>
  <c r="H114" i="13"/>
  <c r="B113" i="14"/>
  <c r="C113" i="14"/>
  <c r="D113" i="14"/>
  <c r="E411" i="13" l="1"/>
  <c r="F411" i="13"/>
  <c r="D411" i="13"/>
  <c r="B411" i="13"/>
  <c r="C411" i="13"/>
  <c r="H411" i="13"/>
  <c r="G411" i="13"/>
  <c r="A412" i="13" a="1"/>
  <c r="A412" i="13" s="1"/>
  <c r="H114" i="14"/>
  <c r="E114" i="14"/>
  <c r="F114" i="14"/>
  <c r="G114" i="14"/>
  <c r="H116" i="13"/>
  <c r="F115" i="13"/>
  <c r="D115" i="13"/>
  <c r="H115" i="13"/>
  <c r="C115" i="13"/>
  <c r="G115" i="13"/>
  <c r="B115" i="13"/>
  <c r="C114" i="14"/>
  <c r="B114" i="14"/>
  <c r="D114" i="14"/>
  <c r="F412" i="13" l="1"/>
  <c r="E412" i="13"/>
  <c r="G412" i="13"/>
  <c r="H412" i="13"/>
  <c r="B412" i="13"/>
  <c r="D412" i="13"/>
  <c r="C412" i="13"/>
  <c r="A413" i="13" a="1"/>
  <c r="A413" i="13" s="1"/>
  <c r="H115" i="14"/>
  <c r="E115" i="14"/>
  <c r="G115" i="14"/>
  <c r="F115" i="14"/>
  <c r="F117" i="13"/>
  <c r="G116" i="13"/>
  <c r="C116" i="13"/>
  <c r="F116" i="13"/>
  <c r="D116" i="13"/>
  <c r="E116" i="13"/>
  <c r="B116" i="13"/>
  <c r="D115" i="14"/>
  <c r="C115" i="14"/>
  <c r="B115" i="14"/>
  <c r="E413" i="13" l="1"/>
  <c r="D413" i="13"/>
  <c r="F413" i="13"/>
  <c r="B413" i="13"/>
  <c r="H413" i="13"/>
  <c r="G413" i="13"/>
  <c r="C413" i="13"/>
  <c r="H116" i="14"/>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C224" i="14"/>
  <c r="B224" i="14"/>
  <c r="D224" i="14"/>
  <c r="C227" i="13"/>
  <c r="D227" i="13"/>
  <c r="B227" i="13"/>
  <c r="H225" i="14" l="1"/>
  <c r="E225" i="14"/>
  <c r="F225" i="14"/>
  <c r="G225" i="14"/>
  <c r="G228" i="13"/>
  <c r="E228" i="13"/>
  <c r="F228" i="13"/>
  <c r="H228" i="13"/>
  <c r="D225" i="14"/>
  <c r="C225" i="14"/>
  <c r="B225" i="14"/>
  <c r="C228" i="13"/>
  <c r="D228" i="13"/>
  <c r="B228" i="13"/>
  <c r="H226" i="14" l="1"/>
  <c r="E226" i="14"/>
  <c r="F226" i="14"/>
  <c r="G226" i="14"/>
  <c r="G229" i="13"/>
  <c r="E229" i="13"/>
  <c r="H229" i="13"/>
  <c r="F229" i="13"/>
  <c r="B226" i="14"/>
  <c r="D226" i="14"/>
  <c r="C226" i="14"/>
  <c r="C229" i="13"/>
  <c r="D229" i="13"/>
  <c r="B229" i="13"/>
  <c r="H227" i="14" l="1"/>
  <c r="E227" i="14"/>
  <c r="F227" i="14"/>
  <c r="G227" i="14"/>
  <c r="G230" i="13"/>
  <c r="E230" i="13"/>
  <c r="F230" i="13"/>
  <c r="H230" i="13"/>
  <c r="B227" i="14"/>
  <c r="C227" i="14"/>
  <c r="D227" i="14"/>
  <c r="C230" i="13"/>
  <c r="D230" i="13"/>
  <c r="B230" i="13"/>
  <c r="H228" i="14" l="1"/>
  <c r="E228" i="14"/>
  <c r="F228" i="14"/>
  <c r="G228" i="14"/>
  <c r="G231" i="13"/>
  <c r="E231" i="13"/>
  <c r="H231" i="13"/>
  <c r="F231" i="13"/>
  <c r="C228" i="14"/>
  <c r="D228" i="14"/>
  <c r="B228" i="14"/>
  <c r="C231" i="13"/>
  <c r="D231" i="13"/>
  <c r="B231" i="13"/>
  <c r="H229" i="14" l="1"/>
  <c r="E229" i="14"/>
  <c r="F229" i="14"/>
  <c r="G229" i="14"/>
  <c r="G232" i="13"/>
  <c r="E232" i="13"/>
  <c r="F232" i="13"/>
  <c r="H232" i="13"/>
  <c r="D229" i="14"/>
  <c r="B229" i="14"/>
  <c r="C229" i="14"/>
  <c r="C232" i="13"/>
  <c r="D232" i="13"/>
  <c r="B232" i="13"/>
  <c r="H230" i="14" l="1"/>
  <c r="E230" i="14"/>
  <c r="F230" i="14"/>
  <c r="G230" i="14"/>
  <c r="G233" i="13"/>
  <c r="E233" i="13"/>
  <c r="H233" i="13"/>
  <c r="F233" i="13"/>
  <c r="C230" i="14"/>
  <c r="B230" i="14"/>
  <c r="D230" i="14"/>
  <c r="C233" i="13"/>
  <c r="D233" i="13"/>
  <c r="B233" i="13"/>
  <c r="H231" i="14" l="1"/>
  <c r="E231" i="14"/>
  <c r="F231" i="14"/>
  <c r="G231" i="14"/>
  <c r="G234" i="13"/>
  <c r="E234" i="13"/>
  <c r="F234" i="13"/>
  <c r="H234" i="13"/>
  <c r="B231" i="14"/>
  <c r="D231" i="14"/>
  <c r="C231" i="14"/>
  <c r="C234" i="13"/>
  <c r="D234" i="13"/>
  <c r="B234" i="13"/>
  <c r="H232" i="14" l="1"/>
  <c r="E232" i="14"/>
  <c r="F232" i="14"/>
  <c r="G232" i="14"/>
  <c r="G235" i="13"/>
  <c r="E235" i="13"/>
  <c r="H235" i="13"/>
  <c r="F235" i="13"/>
  <c r="C232" i="14"/>
  <c r="B232" i="14"/>
  <c r="D232" i="14"/>
  <c r="C235" i="13"/>
  <c r="D235" i="13"/>
  <c r="B235" i="13"/>
  <c r="H233" i="14" l="1"/>
  <c r="E233" i="14"/>
  <c r="F233" i="14"/>
  <c r="G233" i="14"/>
  <c r="G236" i="13"/>
  <c r="E236" i="13"/>
  <c r="F236" i="13"/>
  <c r="H236" i="13"/>
  <c r="D233" i="14"/>
  <c r="C233" i="14"/>
  <c r="B233" i="14"/>
  <c r="C236" i="13"/>
  <c r="D236" i="13"/>
  <c r="B236" i="13"/>
  <c r="H234" i="14" l="1"/>
  <c r="E234" i="14"/>
  <c r="F234" i="14"/>
  <c r="G234" i="14"/>
  <c r="G237" i="13"/>
  <c r="E237" i="13"/>
  <c r="H237" i="13"/>
  <c r="F237" i="13"/>
  <c r="D234" i="14"/>
  <c r="B234" i="14"/>
  <c r="C234" i="14"/>
  <c r="C237" i="13"/>
  <c r="D237" i="13"/>
  <c r="B237" i="13"/>
  <c r="H235" i="14" l="1"/>
  <c r="E235" i="14"/>
  <c r="F235" i="14"/>
  <c r="G235" i="14"/>
  <c r="G238" i="13"/>
  <c r="E238" i="13"/>
  <c r="F238" i="13"/>
  <c r="H238" i="13"/>
  <c r="B235" i="14"/>
  <c r="C235" i="14"/>
  <c r="D235" i="14"/>
  <c r="C238" i="13"/>
  <c r="D238" i="13"/>
  <c r="B238" i="13"/>
  <c r="H236" i="14" l="1"/>
  <c r="E236" i="14"/>
  <c r="F236" i="14"/>
  <c r="G236" i="14"/>
  <c r="G239" i="13"/>
  <c r="E239" i="13"/>
  <c r="H239" i="13"/>
  <c r="F239" i="13"/>
  <c r="C236" i="14"/>
  <c r="D236" i="14"/>
  <c r="B236" i="14"/>
  <c r="C239" i="13"/>
  <c r="D239" i="13"/>
  <c r="B239" i="13"/>
  <c r="E237" i="14" l="1"/>
  <c r="H237" i="14"/>
  <c r="F237" i="14"/>
  <c r="G237" i="14"/>
  <c r="G240" i="13"/>
  <c r="E240" i="13"/>
  <c r="F240" i="13"/>
  <c r="H240" i="13"/>
  <c r="D237" i="14"/>
  <c r="B237" i="14"/>
  <c r="C237" i="14"/>
  <c r="C240" i="13"/>
  <c r="D240" i="13"/>
  <c r="B240" i="13"/>
  <c r="E238" i="14" l="1"/>
  <c r="G238" i="14"/>
  <c r="H238" i="14"/>
  <c r="F238" i="14"/>
  <c r="E241" i="13"/>
  <c r="G241" i="13"/>
  <c r="F241" i="13"/>
  <c r="H241" i="13"/>
  <c r="C238" i="14"/>
  <c r="D238" i="14"/>
  <c r="B238" i="14"/>
  <c r="C241" i="13"/>
  <c r="D241" i="13"/>
  <c r="B241" i="13"/>
  <c r="E239" i="14" l="1"/>
  <c r="F239" i="14"/>
  <c r="G239" i="14"/>
  <c r="H239" i="14"/>
  <c r="E242" i="13"/>
  <c r="H242" i="13"/>
  <c r="G242" i="13"/>
  <c r="F242" i="13"/>
  <c r="B239" i="14"/>
  <c r="D239" i="14"/>
  <c r="C239" i="14"/>
  <c r="C242" i="13"/>
  <c r="D242" i="13"/>
  <c r="B242" i="13"/>
  <c r="F240" i="14" l="1"/>
  <c r="G240" i="14"/>
  <c r="H240" i="14"/>
  <c r="E240" i="14"/>
  <c r="H243" i="13"/>
  <c r="E243" i="13"/>
  <c r="F243" i="13"/>
  <c r="G243" i="13"/>
  <c r="C240" i="14"/>
  <c r="B240" i="14"/>
  <c r="D240" i="14"/>
  <c r="C243" i="13"/>
  <c r="D243" i="13"/>
  <c r="B243" i="13"/>
  <c r="F241" i="14" l="1"/>
  <c r="H241" i="14"/>
  <c r="E241" i="14"/>
  <c r="G241" i="14"/>
  <c r="H244" i="13"/>
  <c r="E244" i="13"/>
  <c r="G244" i="13"/>
  <c r="F244" i="13"/>
  <c r="B241" i="14"/>
  <c r="D241" i="14"/>
  <c r="C241" i="14"/>
  <c r="C244" i="13"/>
  <c r="D244" i="13"/>
  <c r="B244" i="13"/>
  <c r="F242" i="14" l="1"/>
  <c r="G242" i="14"/>
  <c r="H242" i="14"/>
  <c r="E242" i="14"/>
  <c r="H245" i="13"/>
  <c r="E245" i="13"/>
  <c r="G245" i="13"/>
  <c r="F245" i="13"/>
  <c r="C242" i="14"/>
  <c r="D242" i="14"/>
  <c r="B242" i="14"/>
  <c r="C245" i="13"/>
  <c r="D245" i="13"/>
  <c r="B245" i="13"/>
  <c r="F243" i="14" l="1"/>
  <c r="H243" i="14"/>
  <c r="E243" i="14"/>
  <c r="G243" i="14"/>
  <c r="H246" i="13"/>
  <c r="E246" i="13"/>
  <c r="G246" i="13"/>
  <c r="F246" i="13"/>
  <c r="D243" i="14"/>
  <c r="B243" i="14"/>
  <c r="C243" i="14"/>
  <c r="C246" i="13"/>
  <c r="D246" i="13"/>
  <c r="B246" i="13"/>
  <c r="F244" i="14" l="1"/>
  <c r="E244" i="14"/>
  <c r="G244" i="14"/>
  <c r="H244" i="14"/>
  <c r="H247" i="13"/>
  <c r="E247" i="13"/>
  <c r="F247" i="13"/>
  <c r="G247" i="13"/>
  <c r="C244" i="14"/>
  <c r="B244" i="14"/>
  <c r="D244" i="14"/>
  <c r="C247" i="13"/>
  <c r="D247" i="13"/>
  <c r="B247" i="13"/>
  <c r="F245" i="14" l="1"/>
  <c r="H245" i="14"/>
  <c r="G245" i="14"/>
  <c r="E245" i="14"/>
  <c r="H248" i="13"/>
  <c r="E248" i="13"/>
  <c r="G248" i="13"/>
  <c r="F248" i="13"/>
  <c r="B245" i="14"/>
  <c r="D245" i="14"/>
  <c r="C245" i="14"/>
  <c r="C248" i="13"/>
  <c r="D248" i="13"/>
  <c r="B248" i="13"/>
  <c r="F246" i="14" l="1"/>
  <c r="E246" i="14"/>
  <c r="G246" i="14"/>
  <c r="H246" i="14"/>
  <c r="H249" i="13"/>
  <c r="G249" i="13"/>
  <c r="E249" i="13"/>
  <c r="F249" i="13"/>
  <c r="C246" i="14"/>
  <c r="D246" i="14"/>
  <c r="B246" i="14"/>
  <c r="C249" i="13"/>
  <c r="D249" i="13"/>
  <c r="B249" i="13"/>
  <c r="F247" i="14" l="1"/>
  <c r="H247" i="14"/>
  <c r="G247" i="14"/>
  <c r="E247" i="14"/>
  <c r="H250" i="13"/>
  <c r="E250" i="13"/>
  <c r="F250" i="13"/>
  <c r="G250" i="13"/>
  <c r="D247" i="14"/>
  <c r="B247" i="14"/>
  <c r="C247" i="14"/>
  <c r="C250" i="13"/>
  <c r="D250" i="13"/>
  <c r="B250" i="13"/>
  <c r="F248" i="14" l="1"/>
  <c r="E248" i="14"/>
  <c r="G248" i="14"/>
  <c r="H248" i="14"/>
  <c r="H251" i="13"/>
  <c r="E251" i="13"/>
  <c r="G251" i="13"/>
  <c r="F251" i="13"/>
  <c r="C248" i="14"/>
  <c r="B248" i="14"/>
  <c r="D248" i="14"/>
  <c r="C251" i="13"/>
  <c r="D251" i="13"/>
  <c r="B251" i="13"/>
  <c r="F249" i="14" l="1"/>
  <c r="H249" i="14"/>
  <c r="G249" i="14"/>
  <c r="E249" i="14"/>
  <c r="H252" i="13"/>
  <c r="G252" i="13"/>
  <c r="E252" i="13"/>
  <c r="F252" i="13"/>
  <c r="B249" i="14"/>
  <c r="D249" i="14"/>
  <c r="C249" i="14"/>
  <c r="C252" i="13"/>
  <c r="D252" i="13"/>
  <c r="B252" i="13"/>
  <c r="F250" i="14" l="1"/>
  <c r="E250" i="14"/>
  <c r="G250" i="14"/>
  <c r="H250" i="14"/>
  <c r="H253" i="13"/>
  <c r="E253" i="13"/>
  <c r="F253" i="13"/>
  <c r="G253" i="13"/>
  <c r="C250" i="14"/>
  <c r="D250" i="14"/>
  <c r="B250" i="14"/>
  <c r="C253" i="13"/>
  <c r="D253" i="13"/>
  <c r="B253" i="13"/>
  <c r="F251" i="14" l="1"/>
  <c r="H251" i="14"/>
  <c r="E251" i="14"/>
  <c r="G251" i="14"/>
  <c r="H254" i="13"/>
  <c r="E254" i="13"/>
  <c r="G254" i="13"/>
  <c r="F254" i="13"/>
  <c r="D251" i="14"/>
  <c r="B251" i="14"/>
  <c r="C251" i="14"/>
  <c r="C254" i="13"/>
  <c r="D254" i="13"/>
  <c r="B254" i="13"/>
  <c r="F252" i="14" l="1"/>
  <c r="G252" i="14"/>
  <c r="H252" i="14"/>
  <c r="E252" i="14"/>
  <c r="D256" i="13"/>
  <c r="B256" i="13"/>
  <c r="C256" i="13"/>
  <c r="B252" i="14"/>
  <c r="C252" i="14"/>
  <c r="D252" i="14"/>
  <c r="F253" i="14" l="1"/>
  <c r="H253" i="14"/>
  <c r="E253" i="14"/>
  <c r="G253" i="14"/>
  <c r="C257" i="13"/>
  <c r="D257" i="13"/>
  <c r="B257" i="13"/>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G294" i="13" l="1"/>
  <c r="H294" i="13"/>
  <c r="E294" i="13"/>
  <c r="F294" i="13"/>
  <c r="C294" i="13"/>
  <c r="D294" i="13"/>
  <c r="B294" i="13"/>
  <c r="H296" i="13" l="1"/>
  <c r="C296" i="13"/>
  <c r="D296" i="13"/>
  <c r="F296" i="13"/>
  <c r="G296" i="13"/>
  <c r="B296" i="13"/>
  <c r="E296" i="13"/>
  <c r="G295" i="13"/>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<sst xmlns="http://schemas.openxmlformats.org/spreadsheetml/2006/main" count="2745" uniqueCount="812">
  <si>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</si>
  <si>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</si>
  <si>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</si>
  <si>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</si>
  <si>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</si>
  <si>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</si>
  <si>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</si>
  <si>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</si>
  <si>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</si>
  <si>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</si>
  <si>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</si>
  <si>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</si>
  <si>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</si>
  <si>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</si>
  <si>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</si>
  <si>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</si>
  <si>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</si>
  <si>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</si>
  <si>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</si>
  <si>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</si>
  <si>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</si>
  <si>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</si>
  <si>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</si>
  <si>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</si>
  <si>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</si>
  <si>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</si>
  <si>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</si>
  <si>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</si>
  <si>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</si>
  <si>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</si>
  <si>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</si>
  <si>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</si>
  <si>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</si>
  <si>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</si>
  <si>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</si>
  <si>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</si>
  <si>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</si>
  <si>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</si>
  <si>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</si>
  <si>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</si>
  <si>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</si>
  <si>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</si>
  <si>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</si>
  <si>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</si>
  <si>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</si>
  <si>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</si>
  <si>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</si>
  <si>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</si>
  <si>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</si>
  <si>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</si>
  <si>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</si>
  <si>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</si>
  <si>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</si>
  <si>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</si>
  <si>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</si>
  <si>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</si>
  <si>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</si>
  <si>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</si>
  <si>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</si>
  <si>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</si>
  <si>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</si>
  <si>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</si>
  <si>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</si>
  <si>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</si>
  <si>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</si>
  <si>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</si>
  <si>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</si>
  <si>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</si>
  <si>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</si>
  <si>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</si>
  <si>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</si>
  <si>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</si>
  <si>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</si>
  <si>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</si>
  <si>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</si>
  <si>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</si>
  <si>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</si>
  <si>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</si>
  <si>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</si>
  <si>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</si>
  <si>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</si>
  <si>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</si>
  <si>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</si>
  <si>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</si>
  <si>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</si>
  <si>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</si>
  <si>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</si>
  <si>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</si>
  <si>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</si>
  <si>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</si>
  <si>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</si>
  <si>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</si>
  <si>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</si>
  <si>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</si>
  <si>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</si>
  <si>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</si>
  <si>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</si>
  <si>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</si>
  <si>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</si>
  <si>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</si>
  <si>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</si>
  <si>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</si>
  <si>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</si>
  <si>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</si>
  <si>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</si>
  <si>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</si>
  <si>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</si>
  <si>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</si>
  <si>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</si>
  <si>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</si>
  <si>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</si>
  <si>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</si>
  <si>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</si>
  <si>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</si>
  <si>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</si>
  <si>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</si>
  <si>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</si>
  <si>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</si>
  <si>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</si>
  <si>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</si>
  <si>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</si>
  <si>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</si>
  <si>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</si>
  <si>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</si>
  <si>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</si>
  <si>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</si>
  <si>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</si>
  <si>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</si>
  <si>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</si>
  <si>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</si>
  <si>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</si>
  <si>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</si>
  <si>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</si>
  <si>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</si>
  <si>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</si>
  <si>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</si>
  <si>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</si>
  <si>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</si>
  <si>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</si>
  <si>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</si>
  <si>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</si>
  <si>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</si>
  <si>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</si>
  <si>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</si>
  <si>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</si>
  <si>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</si>
  <si>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</si>
  <si>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</si>
  <si>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</si>
  <si>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</si>
  <si>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</si>
  <si>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</si>
  <si>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</si>
  <si>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</si>
  <si>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</si>
  <si>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</si>
  <si>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</si>
  <si>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</si>
  <si>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</si>
  <si>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</si>
  <si>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</si>
  <si>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</si>
  <si>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</si>
  <si>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</si>
  <si>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</si>
  <si>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</si>
  <si>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</si>
  <si>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</si>
  <si>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</si>
  <si>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</si>
  <si>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</si>
  <si>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</si>
  <si>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</si>
  <si>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</si>
  <si>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</si>
  <si>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</si>
  <si>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</si>
  <si>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</si>
  <si>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</si>
  <si>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</si>
  <si>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</si>
  <si>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</si>
  <si>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</si>
  <si>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</si>
  <si>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</si>
  <si>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</si>
  <si>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</si>
  <si>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</si>
  <si>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</si>
  <si>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</si>
  <si>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</si>
  <si>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</si>
  <si>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</si>
  <si>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</si>
  <si>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</si>
  <si>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</si>
  <si>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</si>
  <si>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</si>
  <si>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</si>
  <si>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</si>
  <si>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</si>
  <si>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</si>
  <si>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</si>
  <si>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</si>
  <si>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</si>
  <si>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</si>
  <si>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</si>
  <si>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</si>
  <si>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</si>
  <si>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</si>
  <si>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</si>
  <si>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</si>
  <si>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</si>
  <si>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</si>
  <si>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</si>
  <si>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</si>
  <si>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</si>
  <si>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</si>
  <si>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</si>
  <si>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</si>
  <si>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</si>
  <si>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</si>
  <si>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</si>
  <si>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</si>
  <si>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</si>
  <si>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</si>
  <si>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</si>
  <si>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</si>
  <si>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</si>
  <si>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</si>
  <si>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</si>
  <si>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</si>
  <si>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</si>
  <si>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</si>
  <si>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</si>
  <si>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</si>
  <si>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</si>
  <si>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</si>
  <si>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</si>
  <si>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</si>
  <si>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</si>
  <si>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</si>
  <si>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</si>
  <si>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</si>
  <si>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</si>
  <si>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</si>
  <si>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</si>
  <si>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</si>
  <si>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</si>
  <si>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</si>
  <si>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</si>
  <si>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</si>
  <si>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</si>
  <si>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</si>
  <si>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</si>
  <si>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</si>
  <si>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</si>
  <si>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</si>
  <si>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</si>
  <si>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</si>
  <si>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</si>
  <si>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</si>
  <si>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</si>
  <si>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</si>
  <si>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</si>
  <si>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</si>
  <si>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</si>
  <si>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</si>
  <si>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</si>
  <si>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</si>
  <si>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</si>
  <si>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</si>
  <si>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</si>
  <si>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</si>
  <si>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</si>
  <si>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</si>
  <si>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</si>
  <si>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</si>
  <si>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</si>
  <si>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</si>
  <si>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</si>
  <si>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</si>
  <si>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</si>
  <si>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</si>
  <si>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</si>
  <si>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</si>
  <si>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</si>
  <si>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</si>
  <si>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</si>
  <si>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</si>
  <si>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</si>
  <si>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</si>
  <si>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</si>
  <si>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</si>
  <si>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</si>
  <si>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</si>
  <si>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</si>
  <si>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</si>
  <si>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</si>
  <si>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</si>
  <si>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</si>
  <si>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</si>
  <si>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</si>
  <si>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</si>
  <si>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</si>
  <si>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</si>
  <si>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</si>
  <si>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</si>
  <si>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</si>
  <si>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</si>
  <si>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</si>
  <si>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</si>
  <si>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</si>
  <si>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</si>
  <si>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</si>
  <si>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</si>
  <si>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</si>
  <si>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</si>
  <si>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</si>
  <si>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</si>
  <si>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</si>
  <si>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</si>
  <si>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</si>
  <si>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</si>
  <si>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</si>
  <si>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</si>
  <si>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</si>
  <si>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</si>
  <si>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</si>
  <si>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</si>
  <si>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</si>
  <si>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</si>
  <si>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</si>
  <si>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</si>
  <si>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</si>
  <si>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</si>
  <si>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</si>
  <si>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</si>
  <si>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</si>
  <si>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</si>
  <si>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</si>
  <si>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</si>
  <si>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</si>
  <si>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</si>
  <si>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</si>
  <si>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</si>
  <si>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</si>
  <si>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</si>
  <si>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</si>
  <si>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</si>
  <si>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</si>
  <si>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</si>
  <si>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</si>
  <si>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</si>
  <si>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</si>
  <si>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</si>
  <si>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</si>
  <si>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</si>
  <si>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</si>
  <si>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</si>
  <si>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</si>
  <si>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</si>
  <si>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</si>
  <si>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</si>
  <si>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</si>
  <si>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</si>
  <si>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</si>
  <si>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</si>
  <si>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</si>
  <si>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</si>
  <si>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</si>
  <si>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</si>
  <si>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</si>
  <si>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</si>
  <si>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</si>
  <si>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</si>
  <si>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</si>
  <si>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</si>
  <si>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</si>
  <si>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</si>
  <si>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</si>
  <si>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</si>
  <si>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</si>
  <si>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</si>
  <si>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</si>
  <si>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</si>
  <si>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</si>
  <si>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</si>
  <si>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</si>
  <si>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</si>
  <si>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</si>
  <si>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</si>
  <si>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</si>
  <si>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</si>
  <si>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</si>
  <si>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</si>
  <si>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</si>
  <si>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</si>
  <si>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</si>
  <si>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</si>
  <si>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</si>
  <si>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</si>
  <si>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</si>
  <si>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</si>
  <si>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</si>
  <si>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</si>
  <si>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</si>
  <si>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</si>
  <si>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</si>
  <si>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</si>
  <si>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</si>
  <si>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</si>
  <si>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</si>
  <si>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</si>
  <si>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</si>
  <si>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</si>
  <si>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</si>
  <si>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</si>
  <si>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</si>
  <si>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</si>
  <si>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</si>
  <si>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</si>
  <si>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</si>
  <si>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</si>
  <si>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</si>
  <si>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</si>
  <si>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</si>
  <si>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</si>
  <si>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</si>
  <si>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</si>
  <si>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</si>
  <si>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</si>
  <si>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</si>
  <si>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</si>
  <si>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</si>
  <si>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</si>
  <si>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</si>
  <si>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</si>
  <si>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</si>
  <si>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</si>
  <si>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</si>
  <si>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</si>
  <si>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</si>
  <si>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</si>
  <si>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</si>
  <si>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</si>
  <si>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</si>
  <si>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</si>
  <si>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</si>
  <si>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</si>
  <si>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</si>
  <si>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</si>
  <si>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</si>
  <si>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</si>
  <si>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</si>
  <si>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</si>
  <si>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</si>
  <si>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</si>
  <si>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</si>
  <si>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</si>
  <si>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</si>
  <si>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</si>
  <si>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</si>
  <si>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</si>
  <si>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</si>
  <si>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</si>
  <si>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</si>
  <si>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</si>
  <si>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</si>
  <si>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</si>
  <si>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</si>
  <si>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</si>
  <si>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</si>
  <si>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</si>
  <si>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</si>
  <si>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</si>
  <si>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</si>
  <si>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</si>
  <si>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</si>
  <si>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</si>
  <si>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</si>
  <si>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</si>
  <si>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</si>
  <si>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</si>
  <si>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</si>
  <si>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</si>
  <si>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</si>
  <si>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</si>
  <si>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</si>
  <si>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</si>
  <si>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</si>
  <si>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</si>
  <si>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</si>
  <si>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</si>
  <si>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</si>
  <si>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</si>
  <si>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</si>
  <si>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</si>
  <si>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</si>
  <si>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</si>
  <si>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</si>
  <si>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</si>
  <si>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</si>
  <si>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</si>
  <si>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</si>
  <si>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</si>
  <si>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</si>
  <si>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</si>
  <si>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</si>
  <si>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</si>
  <si>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</si>
  <si>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</si>
  <si>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</si>
  <si>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</si>
  <si>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</si>
  <si>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</si>
  <si>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</si>
  <si>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</si>
  <si>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</si>
  <si>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</si>
  <si>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</si>
  <si>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</si>
  <si>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</si>
  <si>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</si>
  <si>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</si>
  <si>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</si>
  <si>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</si>
  <si>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</si>
  <si>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</si>
  <si>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</si>
  <si>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</si>
  <si>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</si>
  <si>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</si>
  <si>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</si>
  <si>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</si>
  <si>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</si>
  <si>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</si>
  <si>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</si>
  <si>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</si>
  <si>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</si>
  <si>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</si>
  <si>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</si>
  <si>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</si>
  <si>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</si>
  <si>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</si>
  <si>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</si>
  <si>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</si>
  <si>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</si>
  <si>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</si>
  <si>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</si>
  <si>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</si>
  <si>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</si>
  <si>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</si>
  <si>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</si>
  <si>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</si>
  <si>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</si>
  <si>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</si>
  <si>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</si>
  <si>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</si>
  <si>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</si>
  <si>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</si>
  <si>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</si>
  <si>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</si>
  <si>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</si>
  <si>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</si>
  <si>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</si>
  <si>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</si>
  <si>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</si>
  <si>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</si>
  <si>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</si>
  <si>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</si>
  <si>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</si>
  <si>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</si>
  <si>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</si>
  <si>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</si>
  <si>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</si>
  <si>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</si>
  <si>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</si>
  <si>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</si>
  <si>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</si>
  <si>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</si>
  <si>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</si>
  <si>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</si>
  <si>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</si>
  <si>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</si>
  <si>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</si>
  <si>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</si>
  <si>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</si>
  <si>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</si>
  <si>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</si>
  <si>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</si>
  <si>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</si>
  <si>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</si>
  <si>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</si>
  <si>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</si>
  <si>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</si>
  <si>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</si>
  <si>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</si>
  <si>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</si>
  <si>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</si>
  <si>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</si>
  <si>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</si>
  <si>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</si>
  <si>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</si>
  <si>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</si>
  <si>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</si>
  <si>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</si>
  <si>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</si>
  <si>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</si>
  <si>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</si>
  <si>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</si>
  <si>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</si>
  <si>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</si>
  <si>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</si>
  <si>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</si>
  <si>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</si>
  <si>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</si>
  <si>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</si>
  <si>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</si>
  <si>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</si>
  <si>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</si>
  <si>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</si>
  <si>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</si>
  <si>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</si>
  <si>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</si>
  <si>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</si>
  <si>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</si>
  <si>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</si>
  <si>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</si>
  <si>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</si>
  <si>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</si>
  <si>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</si>
  <si>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</si>
  <si>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</si>
  <si>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</si>
  <si>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</si>
  <si>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</si>
  <si>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</si>
  <si>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</si>
  <si>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</si>
  <si>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</si>
  <si>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</si>
  <si>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</si>
  <si>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</si>
  <si>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</si>
  <si>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</si>
  <si>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</si>
  <si>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</si>
  <si>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</si>
  <si>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</si>
  <si>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</si>
  <si>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</si>
  <si>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</si>
  <si>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</si>
  <si>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</si>
  <si>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</si>
  <si>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</si>
  <si>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</si>
  <si>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</si>
  <si>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</si>
  <si>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</si>
  <si>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</si>
  <si>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</si>
  <si>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</si>
  <si>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</si>
  <si>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</si>
  <si>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</si>
  <si>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</si>
  <si>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</si>
  <si>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07:00 - 23:00</t>
  </si>
  <si>
    <t>Monday to Friday 
(Including Bank Holidays)
March to October Inclusive</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</si>
  <si>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</si>
  <si>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</si>
  <si>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</si>
  <si>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</si>
  <si>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</si>
  <si>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</si>
  <si>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</si>
  <si>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</si>
  <si>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</si>
  <si>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</si>
  <si>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</si>
  <si>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</si>
  <si>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</si>
  <si>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</si>
  <si>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</si>
  <si>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</si>
  <si>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</si>
  <si>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</si>
  <si>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</si>
  <si>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</si>
  <si>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</si>
  <si>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</si>
  <si>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</si>
  <si>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</si>
  <si>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CVA site specific LLFs</t>
  </si>
  <si>
    <t>MSID</t>
  </si>
  <si>
    <t>Open LLFCs/ DUoS Tariff IDs</t>
  </si>
  <si>
    <t>Closed LLFCs/ DUoS Tariff IDs</t>
  </si>
  <si>
    <t>Supercustomer preserved charges/additional LLFCs/ DUoS Tariff IDs</t>
  </si>
  <si>
    <t>Site Specific preserved charges/additional LLFCs/ DUoS Tariff IDs</t>
  </si>
  <si>
    <t>Open LLFCs/ DUoS Tariff IDs / LDNO unique billing identifier</t>
  </si>
  <si>
    <t>LLFC/ DUoS Tariff ID</t>
  </si>
  <si>
    <t>Associated LLFC/DUoS Tariff ID</t>
  </si>
  <si>
    <t>Metered voltage, respective periods and associated LLFCs/DUoS Tariff IDs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</si>
  <si>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</si>
  <si>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</si>
  <si>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</si>
  <si>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</si>
  <si>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</si>
  <si>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</si>
  <si>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</si>
  <si>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</si>
  <si>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</si>
  <si>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
  </si>
  <si>
    <t>0, 8</t>
  </si>
  <si>
    <t>Submitted</t>
  </si>
  <si>
    <t>A01, A61, A31</t>
  </si>
  <si>
    <t>A03, A63, A33</t>
  </si>
  <si>
    <t>A04, A64, A34</t>
  </si>
  <si>
    <t>11A, 61A, 1A1, 6A1, 3A1</t>
  </si>
  <si>
    <t>12A , 62A, 1A2 , 6A2 , 3A2</t>
  </si>
  <si>
    <t>13A , 63A, 1A3 , 6A3 , 3A3</t>
  </si>
  <si>
    <t>14A , 64A, 1A4 , 6A4 , 3A4</t>
  </si>
  <si>
    <t>A06 , A66 , A36</t>
  </si>
  <si>
    <t>A26 , A86 , A56</t>
  </si>
  <si>
    <t xml:space="preserve">21A , 71A </t>
  </si>
  <si>
    <t xml:space="preserve">22A , 72A </t>
  </si>
  <si>
    <t xml:space="preserve">23A , 73A </t>
  </si>
  <si>
    <t xml:space="preserve">24A , 74A </t>
  </si>
  <si>
    <t>A85 , A55</t>
  </si>
  <si>
    <t xml:space="preserve">Y1A </t>
  </si>
  <si>
    <t xml:space="preserve">Y2A </t>
  </si>
  <si>
    <t xml:space="preserve">Y3A </t>
  </si>
  <si>
    <t xml:space="preserve">Y4A </t>
  </si>
  <si>
    <t>A84 , A54</t>
  </si>
  <si>
    <t xml:space="preserve">81A </t>
  </si>
  <si>
    <t xml:space="preserve">82A </t>
  </si>
  <si>
    <t xml:space="preserve">83A </t>
  </si>
  <si>
    <t>84A , T4A</t>
  </si>
  <si>
    <t>A11 , A71 , A41</t>
  </si>
  <si>
    <t>AL1 , AH1 , AE1</t>
  </si>
  <si>
    <t>AL3 , AE3 , AH3</t>
  </si>
  <si>
    <t>AE5 , AH5</t>
  </si>
  <si>
    <t>AE8 , AH8, AD8</t>
  </si>
  <si>
    <t>A01</t>
  </si>
  <si>
    <t>A03</t>
  </si>
  <si>
    <t>A04</t>
  </si>
  <si>
    <t>11A, 1A1</t>
  </si>
  <si>
    <t>12A, 1A2</t>
  </si>
  <si>
    <t>13A, 1A3</t>
  </si>
  <si>
    <t>14A, 1A4</t>
  </si>
  <si>
    <t>A06</t>
  </si>
  <si>
    <t>A26</t>
  </si>
  <si>
    <t>21A</t>
  </si>
  <si>
    <t>22A</t>
  </si>
  <si>
    <t>23A</t>
  </si>
  <si>
    <t>24A</t>
  </si>
  <si>
    <t>A11</t>
  </si>
  <si>
    <t>AL1</t>
  </si>
  <si>
    <t>AL3</t>
  </si>
  <si>
    <t>A61</t>
  </si>
  <si>
    <t>A63</t>
  </si>
  <si>
    <t>A64</t>
  </si>
  <si>
    <t>61A, 6A1</t>
  </si>
  <si>
    <t>62A, 6A2</t>
  </si>
  <si>
    <t>63A, 6A3</t>
  </si>
  <si>
    <t>64A, 6A4</t>
  </si>
  <si>
    <t>A66</t>
  </si>
  <si>
    <t>A86</t>
  </si>
  <si>
    <t>71A</t>
  </si>
  <si>
    <t>72A</t>
  </si>
  <si>
    <t>73A</t>
  </si>
  <si>
    <t>74A</t>
  </si>
  <si>
    <t>A85</t>
  </si>
  <si>
    <t>Y1A</t>
  </si>
  <si>
    <t>Y2A</t>
  </si>
  <si>
    <t>Y3A</t>
  </si>
  <si>
    <t>Y4A</t>
  </si>
  <si>
    <t>A84</t>
  </si>
  <si>
    <t>81A</t>
  </si>
  <si>
    <t>82A</t>
  </si>
  <si>
    <t>83A</t>
  </si>
  <si>
    <t>84A</t>
  </si>
  <si>
    <t>A71</t>
  </si>
  <si>
    <t>AH1</t>
  </si>
  <si>
    <t>AH3</t>
  </si>
  <si>
    <t>AH5</t>
  </si>
  <si>
    <t>AH8</t>
  </si>
  <si>
    <t>A31</t>
  </si>
  <si>
    <t>A33</t>
  </si>
  <si>
    <t>A34</t>
  </si>
  <si>
    <t>3A1</t>
  </si>
  <si>
    <t>3A2</t>
  </si>
  <si>
    <t>3A3</t>
  </si>
  <si>
    <t>3A4</t>
  </si>
  <si>
    <t>A36</t>
  </si>
  <si>
    <t>A56</t>
  </si>
  <si>
    <t>A55</t>
  </si>
  <si>
    <t>A54</t>
  </si>
  <si>
    <t>A41</t>
  </si>
  <si>
    <t>AE1</t>
  </si>
  <si>
    <t>AE3</t>
  </si>
  <si>
    <t>AE5</t>
  </si>
  <si>
    <t>AE8</t>
  </si>
  <si>
    <t>T4A</t>
  </si>
  <si>
    <t>AD8</t>
  </si>
  <si>
    <t>Eclipse Power Distribution Limited - GSP A</t>
  </si>
  <si>
    <t>Eclipse Power Distribution Limited has no Preserved NHH Tariffs/Additional LLFCs/DUoS Tariff IDs</t>
  </si>
  <si>
    <t>Eclipse Power Distrib utionLimited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</si>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</sst>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5" fillId="0" borderId="0" applyNumberFormat="0" applyFill="0" applyBorder="0" applyAlignment="0" applyProtection="0"/>
  </cellStyleXfs>
  <cellXfs count="28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3" fillId="0" borderId="1" xfId="0" applyFont="1" applyBorder="1" applyAlignment="1">
      <alignment vertical="center"/>
    </xf>
    <xf numFmtId="0" fontId="33"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9" borderId="1" xfId="0" applyFont="1" applyFill="1" applyBorder="1" applyAlignment="1" applyProtection="1">
      <alignment horizontal="center" vertical="center" wrapText="1"/>
      <protection locked="0"/>
    </xf>
    <xf numFmtId="0" fontId="6" fillId="9" borderId="1" xfId="0" quotePrefix="1" applyFont="1" applyFill="1" applyBorder="1" applyAlignment="1" applyProtection="1">
      <alignment horizontal="center" vertical="center" wrapText="1"/>
      <protection locked="0"/>
    </xf>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alignment vertical="center" wrapText="1"/>
    </xf>
    <xf numFmtId="0" fontId="7" fillId="7" borderId="2" xfId="0"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xf>
    <xf numFmtId="0" fontId="6" fillId="0" borderId="1" xfId="0" applyFont="1" applyBorder="1" applyAlignment="1">
      <alignment vertical="center" wrapText="1"/>
    </xf>
    <xf numFmtId="0" fontId="0" fillId="0" borderId="1" xfId="0" applyBorder="1" applyAlignment="1">
      <alignment vertical="center"/>
    </xf>
    <xf numFmtId="1" fontId="6" fillId="2" borderId="0" xfId="6" applyNumberFormat="1" applyFill="1" applyAlignment="1">
      <alignment vertical="center"/>
    </xf>
    <xf numFmtId="183" fontId="21" fillId="9"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14" xfId="0" applyFont="1" applyBorder="1" applyAlignment="1">
      <alignment horizontal="center" vertical="center" wrapText="1"/>
    </xf>
    <xf numFmtId="172" fontId="34" fillId="0" borderId="18" xfId="0" applyNumberFormat="1" applyFont="1" applyBorder="1" applyAlignment="1">
      <alignment horizontal="center" vertical="center" wrapText="1"/>
    </xf>
    <xf numFmtId="172" fontId="34" fillId="0" borderId="12" xfId="0" applyNumberFormat="1"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3" sqref="B13:E13"/>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31" t="s">
        <v>112</v>
      </c>
      <c r="B2" s="63"/>
      <c r="C2" s="63"/>
      <c r="D2" s="63"/>
      <c r="E2" s="63"/>
    </row>
    <row r="3" spans="1:8" ht="13.8" x14ac:dyDescent="0.25">
      <c r="A3" s="63"/>
      <c r="B3" s="128" t="s">
        <v>113</v>
      </c>
      <c r="C3" s="127" t="s">
        <v>114</v>
      </c>
      <c r="D3" s="127" t="s">
        <v>19</v>
      </c>
      <c r="E3" s="127" t="s">
        <v>18</v>
      </c>
    </row>
    <row r="4" spans="1:8" ht="13.8" x14ac:dyDescent="0.25">
      <c r="A4" s="64" t="s">
        <v>112</v>
      </c>
      <c r="B4" s="27" t="s">
        <v>807</v>
      </c>
      <c r="C4" s="27" t="s">
        <v>810</v>
      </c>
      <c r="D4" s="27" t="s">
        <v>811</v>
      </c>
      <c r="E4" s="27" t="s">
        <v>716</v>
      </c>
    </row>
    <row r="5" spans="1:8" x14ac:dyDescent="0.25">
      <c r="A5" s="63"/>
      <c r="B5" s="63"/>
      <c r="C5" s="63"/>
      <c r="D5" s="63"/>
      <c r="E5" s="63"/>
    </row>
    <row r="6" spans="1:8" ht="16.8" x14ac:dyDescent="0.25">
      <c r="A6" s="66" t="s">
        <v>13</v>
      </c>
      <c r="B6" s="63"/>
      <c r="C6" s="63"/>
      <c r="D6" s="63"/>
      <c r="E6" s="63"/>
    </row>
    <row r="7" spans="1:8" ht="13.8" x14ac:dyDescent="0.25">
      <c r="A7" s="67" t="s">
        <v>14</v>
      </c>
      <c r="B7" s="214" t="s">
        <v>15</v>
      </c>
      <c r="C7" s="214"/>
      <c r="D7" s="214"/>
      <c r="E7" s="214"/>
    </row>
    <row r="8" spans="1:8" ht="30" customHeight="1" x14ac:dyDescent="0.25">
      <c r="A8" s="71" t="s">
        <v>154</v>
      </c>
      <c r="B8" s="213" t="s">
        <v>143</v>
      </c>
      <c r="C8" s="213"/>
      <c r="D8" s="213"/>
      <c r="E8" s="213"/>
    </row>
    <row r="9" spans="1:8" ht="30" customHeight="1" x14ac:dyDescent="0.25">
      <c r="A9" s="71" t="s">
        <v>658</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A Licence area.</v>
      </c>
      <c r="C9" s="213"/>
      <c r="D9" s="213"/>
      <c r="E9" s="213"/>
    </row>
    <row r="10" spans="1:8" ht="30" customHeight="1" x14ac:dyDescent="0.25">
      <c r="A10" s="71" t="s">
        <v>33</v>
      </c>
      <c r="B10" s="213" t="s">
        <v>17</v>
      </c>
      <c r="C10" s="213"/>
      <c r="D10" s="213"/>
      <c r="E10" s="213"/>
    </row>
    <row r="11" spans="1:8" ht="61.5" customHeight="1" x14ac:dyDescent="0.25">
      <c r="A11" s="71" t="s">
        <v>34</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6"/>
      <c r="G11" s="216"/>
      <c r="H11" s="216"/>
    </row>
    <row r="12" spans="1:8" ht="86.25" customHeight="1" x14ac:dyDescent="0.25">
      <c r="A12" s="71" t="s">
        <v>25</v>
      </c>
      <c r="B12" s="213" t="s">
        <v>124</v>
      </c>
      <c r="C12" s="213"/>
      <c r="D12" s="213"/>
      <c r="E12" s="213"/>
    </row>
    <row r="13" spans="1:8" ht="48" customHeight="1" x14ac:dyDescent="0.25">
      <c r="A13" s="71" t="s">
        <v>125</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A Licence area.</v>
      </c>
      <c r="C13" s="213"/>
      <c r="D13" s="213"/>
      <c r="E13" s="213"/>
    </row>
    <row r="14" spans="1:8" ht="33.75" customHeight="1" x14ac:dyDescent="0.25">
      <c r="A14" s="170" t="s">
        <v>445</v>
      </c>
      <c r="B14" s="213" t="s">
        <v>446</v>
      </c>
      <c r="C14" s="213"/>
      <c r="D14" s="213"/>
      <c r="E14" s="213"/>
    </row>
    <row r="15" spans="1:8" ht="29.25" customHeight="1" x14ac:dyDescent="0.25">
      <c r="A15" s="71" t="s">
        <v>27</v>
      </c>
      <c r="B15" s="213" t="s">
        <v>691</v>
      </c>
      <c r="C15" s="213"/>
      <c r="D15" s="213"/>
      <c r="E15" s="213"/>
    </row>
    <row r="16" spans="1:8" ht="29.25" customHeight="1" x14ac:dyDescent="0.25">
      <c r="A16" s="170" t="s">
        <v>659</v>
      </c>
      <c r="B16" s="213" t="s">
        <v>660</v>
      </c>
      <c r="C16" s="213"/>
      <c r="D16" s="213"/>
      <c r="E16" s="213"/>
    </row>
    <row r="17" spans="1:5" ht="29.25" customHeight="1" x14ac:dyDescent="0.25">
      <c r="A17" s="71" t="s">
        <v>559</v>
      </c>
      <c r="B17" s="213" t="s">
        <v>561</v>
      </c>
      <c r="C17" s="213"/>
      <c r="D17" s="213"/>
      <c r="E17" s="213"/>
    </row>
    <row r="18" spans="1:5" ht="29.25" customHeight="1" x14ac:dyDescent="0.25">
      <c r="A18" s="71" t="s">
        <v>661</v>
      </c>
      <c r="B18" s="213" t="s">
        <v>662</v>
      </c>
      <c r="C18" s="213"/>
      <c r="D18" s="213"/>
      <c r="E18" s="213"/>
    </row>
    <row r="19" spans="1:5" ht="30" customHeight="1" x14ac:dyDescent="0.25">
      <c r="A19" s="71" t="s">
        <v>76</v>
      </c>
      <c r="B19" s="213" t="s">
        <v>75</v>
      </c>
      <c r="C19" s="213"/>
      <c r="D19" s="213"/>
      <c r="E19" s="213"/>
    </row>
    <row r="20" spans="1:5" x14ac:dyDescent="0.25">
      <c r="A20" s="63"/>
      <c r="B20" s="63"/>
      <c r="C20" s="63"/>
      <c r="D20" s="63"/>
      <c r="E20" s="63"/>
    </row>
    <row r="21" spans="1:5" ht="13.8" x14ac:dyDescent="0.25">
      <c r="A21" s="68" t="s">
        <v>23</v>
      </c>
      <c r="B21" s="63"/>
      <c r="C21" s="63"/>
      <c r="D21" s="63"/>
      <c r="E21" s="63"/>
    </row>
    <row r="22" spans="1:5" ht="13.8" x14ac:dyDescent="0.25">
      <c r="A22" s="67"/>
      <c r="B22" s="219"/>
      <c r="C22" s="219"/>
      <c r="D22" s="219"/>
      <c r="E22" s="219"/>
    </row>
    <row r="23" spans="1:5" ht="32.25" customHeight="1" x14ac:dyDescent="0.25">
      <c r="A23" s="217" t="s">
        <v>60</v>
      </c>
      <c r="B23" s="218"/>
      <c r="C23" s="218"/>
      <c r="D23" s="218"/>
      <c r="E23" s="218"/>
    </row>
    <row r="24" spans="1:5" x14ac:dyDescent="0.25">
      <c r="A24" s="63"/>
      <c r="B24" s="63"/>
      <c r="C24" s="63"/>
      <c r="D24" s="63"/>
      <c r="E24" s="63"/>
    </row>
    <row r="25" spans="1:5" ht="13.8" x14ac:dyDescent="0.25">
      <c r="A25" s="69" t="s">
        <v>24</v>
      </c>
      <c r="B25" s="63"/>
      <c r="C25" s="63"/>
      <c r="D25" s="63"/>
      <c r="E25" s="63"/>
    </row>
    <row r="26" spans="1:5" ht="13.8" x14ac:dyDescent="0.25">
      <c r="A26" s="65"/>
      <c r="B26" s="219"/>
      <c r="C26" s="219"/>
      <c r="D26" s="219"/>
      <c r="E26" s="219"/>
    </row>
    <row r="27" spans="1:5" ht="28.5" customHeight="1" x14ac:dyDescent="0.25">
      <c r="A27" s="217" t="s">
        <v>35</v>
      </c>
      <c r="B27" s="218"/>
      <c r="C27" s="218"/>
      <c r="D27" s="218"/>
      <c r="E27" s="218"/>
    </row>
    <row r="28" spans="1:5" ht="28.5" customHeight="1" x14ac:dyDescent="0.25">
      <c r="A28" s="215" t="s">
        <v>111</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164"/>
  <sheetViews>
    <sheetView zoomScale="85" zoomScaleNormal="80" zoomScaleSheetLayoutView="100" workbookViewId="0">
      <selection activeCell="B4" sqref="B4"/>
    </sheetView>
  </sheetViews>
  <sheetFormatPr defaultColWidth="9.109375" defaultRowHeight="27.75" customHeight="1" x14ac:dyDescent="0.25"/>
  <cols>
    <col min="1" max="1" width="63.44140625" style="1" customWidth="1"/>
    <col min="2" max="2" width="17.5546875" style="2" customWidth="1"/>
    <col min="3" max="3" width="8.109375" style="1" customWidth="1"/>
    <col min="4" max="5" width="17.5546875" style="2" customWidth="1"/>
    <col min="6" max="16384" width="9.109375" style="1"/>
  </cols>
  <sheetData>
    <row r="1" spans="1:5" ht="27.75" customHeight="1" x14ac:dyDescent="0.25">
      <c r="A1" s="12" t="s">
        <v>16</v>
      </c>
      <c r="B1" s="269"/>
      <c r="C1" s="269"/>
      <c r="D1" s="169"/>
      <c r="E1" s="169"/>
    </row>
    <row r="2" spans="1:5" ht="35.1" customHeight="1" x14ac:dyDescent="0.25">
      <c r="A2" s="235" t="str">
        <f>Overview!B4&amp; " - Effective from "&amp;Overview!D4&amp;" - "&amp;Overview!E4&amp;" Supplier of Last Resort and Eligible Bad Debt Pass-Through Costs"</f>
        <v>Eclipse Power Distribution Limited - GSP A - Effective from 1 April 2027 - Submitted Supplier of Last Resort and Eligible Bad Debt Pass-Through Costs</v>
      </c>
      <c r="B2" s="236"/>
      <c r="C2" s="236"/>
      <c r="D2" s="236"/>
      <c r="E2" s="237"/>
    </row>
    <row r="3" spans="1:5" s="73" customFormat="1" ht="14.25" customHeight="1" x14ac:dyDescent="0.25">
      <c r="A3" s="81"/>
      <c r="B3" s="81"/>
      <c r="C3" s="81"/>
      <c r="D3" s="81"/>
      <c r="E3" s="81"/>
    </row>
    <row r="4" spans="1:5" ht="78.75" customHeight="1" x14ac:dyDescent="0.25">
      <c r="A4" s="26" t="s">
        <v>115</v>
      </c>
      <c r="B4" s="13" t="s">
        <v>701</v>
      </c>
      <c r="C4" s="13" t="s">
        <v>20</v>
      </c>
      <c r="D4" s="13" t="s">
        <v>444</v>
      </c>
      <c r="E4" s="13" t="s">
        <v>686</v>
      </c>
    </row>
    <row r="5" spans="1:5" ht="32.25" customHeight="1" x14ac:dyDescent="0.25">
      <c r="A5" s="15" t="s">
        <v>631</v>
      </c>
      <c r="B5" s="193" t="str">
        <f>IFERROR(INDEX('Annex 1 LV, HV and UMS charges'!$B$12:$B$43,MATCH($A5,'Annex 1 LV, HV and UMS charges'!$A$12:$A$43,0)),IF(INDEX('Annex 4 LDNO charges'!$B$11:$B$199,MATCH($A5,'Annex 4 LDNO charges'!$A$11:$A$199,0))=0,"",INDEX('Annex 4 LDNO charges'!$B$11:$B$199,MATCH($A5,'Annex 4 LDNO charges'!$A$11:$A$199,0))))</f>
        <v>A01, A61, A31</v>
      </c>
      <c r="C5" s="194" t="str">
        <f>IFERROR(INDEX('Annex 1 LV, HV and UMS charges'!$C$12:$C$43,MATCH($A5,'Annex 1 LV, HV and UMS charges'!$A$12:$A$43,0)),INDEX('Annex 4 LDNO charges'!$C$11:$C$199,MATCH($A5,'Annex 4 LDNO charges'!$A$11:$A$199,0)))</f>
        <v>0, 1, 2</v>
      </c>
      <c r="D5" s="211">
        <v>0</v>
      </c>
      <c r="E5" s="211">
        <v>0</v>
      </c>
    </row>
    <row r="6" spans="1:5" ht="27" customHeight="1" x14ac:dyDescent="0.25">
      <c r="A6" s="15" t="s">
        <v>578</v>
      </c>
      <c r="B6" s="193" t="str">
        <f>IFERROR(INDEX('Annex 1 LV, HV and UMS charges'!$B$12:$B$43,MATCH($A6,'Annex 1 LV, HV and UMS charges'!$A$12:$A$43,0)),IF(INDEX('Annex 4 LDNO charges'!$B$11:$B$199,MATCH($A6,'Annex 4 LDNO charges'!$A$11:$A$199,0))=0,"",INDEX('Annex 4 LDNO charges'!$B$11:$B$199,MATCH($A6,'Annex 4 LDNO charges'!$A$11:$A$199,0))))</f>
        <v>A04, A64, A34</v>
      </c>
      <c r="C6" s="194" t="str">
        <f>IFERROR(INDEX('Annex 1 LV, HV and UMS charges'!$C$12:$C$43,MATCH($A6,'Annex 1 LV, HV and UMS charges'!$A$12:$A$43,0)),INDEX('Annex 4 LDNO charges'!$C$11:$C$199,MATCH($A6,'Annex 4 LDNO charges'!$A$11:$A$199,0)))</f>
        <v>0, 3, 4, 5-8</v>
      </c>
      <c r="D6" s="177"/>
      <c r="E6" s="211">
        <v>0</v>
      </c>
    </row>
    <row r="7" spans="1:5" ht="27" customHeight="1" x14ac:dyDescent="0.25">
      <c r="A7" s="15" t="s">
        <v>579</v>
      </c>
      <c r="B7" s="193" t="str">
        <f>IFERROR(INDEX('Annex 1 LV, HV and UMS charges'!$B$12:$B$43,MATCH($A7,'Annex 1 LV, HV and UMS charges'!$A$12:$A$43,0)),IF(INDEX('Annex 4 LDNO charges'!$B$11:$B$199,MATCH($A7,'Annex 4 LDNO charges'!$A$11:$A$199,0))=0,"",INDEX('Annex 4 LDNO charges'!$B$11:$B$199,MATCH($A7,'Annex 4 LDNO charges'!$A$11:$A$199,0))))</f>
        <v>11A, 61A, 1A1, 6A1, 3A1</v>
      </c>
      <c r="C7" s="194" t="str">
        <f>IFERROR(INDEX('Annex 1 LV, HV and UMS charges'!$C$12:$C$43,MATCH($A7,'Annex 1 LV, HV and UMS charges'!$A$12:$A$43,0)),INDEX('Annex 4 LDNO charges'!$C$11:$C$199,MATCH($A7,'Annex 4 LDNO charges'!$A$11:$A$199,0)))</f>
        <v>0, 3, 4, 5-8</v>
      </c>
      <c r="D7" s="177"/>
      <c r="E7" s="211">
        <v>0</v>
      </c>
    </row>
    <row r="8" spans="1:5" ht="27" customHeight="1" x14ac:dyDescent="0.25">
      <c r="A8" s="15" t="s">
        <v>580</v>
      </c>
      <c r="B8" s="193" t="str">
        <f>IFERROR(INDEX('Annex 1 LV, HV and UMS charges'!$B$12:$B$43,MATCH($A8,'Annex 1 LV, HV and UMS charges'!$A$12:$A$43,0)),IF(INDEX('Annex 4 LDNO charges'!$B$11:$B$199,MATCH($A8,'Annex 4 LDNO charges'!$A$11:$A$199,0))=0,"",INDEX('Annex 4 LDNO charges'!$B$11:$B$199,MATCH($A8,'Annex 4 LDNO charges'!$A$11:$A$199,0))))</f>
        <v>12A , 62A, 1A2 , 6A2 , 3A2</v>
      </c>
      <c r="C8" s="194" t="str">
        <f>IFERROR(INDEX('Annex 1 LV, HV and UMS charges'!$C$12:$C$43,MATCH($A8,'Annex 1 LV, HV and UMS charges'!$A$12:$A$43,0)),INDEX('Annex 4 LDNO charges'!$C$11:$C$199,MATCH($A8,'Annex 4 LDNO charges'!$A$11:$A$199,0)))</f>
        <v>0, 3, 4, 5-8</v>
      </c>
      <c r="D8" s="177"/>
      <c r="E8" s="211">
        <v>0</v>
      </c>
    </row>
    <row r="9" spans="1:5" ht="27" customHeight="1" x14ac:dyDescent="0.25">
      <c r="A9" s="15" t="s">
        <v>581</v>
      </c>
      <c r="B9" s="193" t="str">
        <f>IFERROR(INDEX('Annex 1 LV, HV and UMS charges'!$B$12:$B$43,MATCH($A9,'Annex 1 LV, HV and UMS charges'!$A$12:$A$43,0)),IF(INDEX('Annex 4 LDNO charges'!$B$11:$B$199,MATCH($A9,'Annex 4 LDNO charges'!$A$11:$A$199,0))=0,"",INDEX('Annex 4 LDNO charges'!$B$11:$B$199,MATCH($A9,'Annex 4 LDNO charges'!$A$11:$A$199,0))))</f>
        <v>13A , 63A, 1A3 , 6A3 , 3A3</v>
      </c>
      <c r="C9" s="194" t="str">
        <f>IFERROR(INDEX('Annex 1 LV, HV and UMS charges'!$C$12:$C$43,MATCH($A9,'Annex 1 LV, HV and UMS charges'!$A$12:$A$43,0)),INDEX('Annex 4 LDNO charges'!$C$11:$C$199,MATCH($A9,'Annex 4 LDNO charges'!$A$11:$A$199,0)))</f>
        <v>0, 3, 4, 5-8</v>
      </c>
      <c r="D9" s="177"/>
      <c r="E9" s="211">
        <v>0</v>
      </c>
    </row>
    <row r="10" spans="1:5" ht="27" customHeight="1" x14ac:dyDescent="0.25">
      <c r="A10" s="15" t="s">
        <v>582</v>
      </c>
      <c r="B10" s="193" t="str">
        <f>IFERROR(INDEX('Annex 1 LV, HV and UMS charges'!$B$12:$B$43,MATCH($A10,'Annex 1 LV, HV and UMS charges'!$A$12:$A$43,0)),IF(INDEX('Annex 4 LDNO charges'!$B$11:$B$199,MATCH($A10,'Annex 4 LDNO charges'!$A$11:$A$199,0))=0,"",INDEX('Annex 4 LDNO charges'!$B$11:$B$199,MATCH($A10,'Annex 4 LDNO charges'!$A$11:$A$199,0))))</f>
        <v>14A , 64A, 1A4 , 6A4 , 3A4</v>
      </c>
      <c r="C10" s="194" t="str">
        <f>IFERROR(INDEX('Annex 1 LV, HV and UMS charges'!$C$12:$C$43,MATCH($A10,'Annex 1 LV, HV and UMS charges'!$A$12:$A$43,0)),INDEX('Annex 4 LDNO charges'!$C$11:$C$199,MATCH($A10,'Annex 4 LDNO charges'!$A$11:$A$199,0)))</f>
        <v>0, 3, 4, 5-8</v>
      </c>
      <c r="D10" s="177"/>
      <c r="E10" s="211">
        <v>0</v>
      </c>
    </row>
    <row r="11" spans="1:5" ht="27" customHeight="1" x14ac:dyDescent="0.25">
      <c r="A11" s="161" t="s">
        <v>448</v>
      </c>
      <c r="B11" s="193" t="str">
        <f>IFERROR(INDEX('Annex 1 LV, HV and UMS charges'!$B$12:$B$43,MATCH($A11,'Annex 1 LV, HV and UMS charges'!$A$12:$A$43,0)),IF(INDEX('Annex 4 LDNO charges'!$B$11:$B$199,MATCH($A11,'Annex 4 LDNO charges'!$A$11:$A$199,0))=0,"",INDEX('Annex 4 LDNO charges'!$B$11:$B$199,MATCH($A11,'Annex 4 LDNO charges'!$A$11:$A$199,0))))</f>
        <v>A26 , A86 , A56</v>
      </c>
      <c r="C11" s="194">
        <f>IFERROR(INDEX('Annex 1 LV, HV and UMS charges'!$C$12:$C$43,MATCH($A11,'Annex 1 LV, HV and UMS charges'!$A$12:$A$43,0)),INDEX('Annex 4 LDNO charges'!$C$11:$C$199,MATCH($A11,'Annex 4 LDNO charges'!$A$11:$A$199,0)))</f>
        <v>0</v>
      </c>
      <c r="D11" s="177"/>
      <c r="E11" s="211">
        <v>0</v>
      </c>
    </row>
    <row r="12" spans="1:5" ht="27" customHeight="1" x14ac:dyDescent="0.25">
      <c r="A12" s="161" t="s">
        <v>449</v>
      </c>
      <c r="B12" s="193" t="str">
        <f>IFERROR(INDEX('Annex 1 LV, HV and UMS charges'!$B$12:$B$43,MATCH($A12,'Annex 1 LV, HV and UMS charges'!$A$12:$A$43,0)),IF(INDEX('Annex 4 LDNO charges'!$B$11:$B$199,MATCH($A12,'Annex 4 LDNO charges'!$A$11:$A$199,0))=0,"",INDEX('Annex 4 LDNO charges'!$B$11:$B$199,MATCH($A12,'Annex 4 LDNO charges'!$A$11:$A$199,0))))</f>
        <v xml:space="preserve">21A , 71A </v>
      </c>
      <c r="C12" s="194">
        <f>IFERROR(INDEX('Annex 1 LV, HV and UMS charges'!$C$12:$C$43,MATCH($A12,'Annex 1 LV, HV and UMS charges'!$A$12:$A$43,0)),INDEX('Annex 4 LDNO charges'!$C$11:$C$199,MATCH($A12,'Annex 4 LDNO charges'!$A$11:$A$199,0)))</f>
        <v>0</v>
      </c>
      <c r="D12" s="177"/>
      <c r="E12" s="211">
        <v>0</v>
      </c>
    </row>
    <row r="13" spans="1:5" ht="27" customHeight="1" x14ac:dyDescent="0.25">
      <c r="A13" s="161" t="s">
        <v>450</v>
      </c>
      <c r="B13" s="193" t="str">
        <f>IFERROR(INDEX('Annex 1 LV, HV and UMS charges'!$B$12:$B$43,MATCH($A13,'Annex 1 LV, HV and UMS charges'!$A$12:$A$43,0)),IF(INDEX('Annex 4 LDNO charges'!$B$11:$B$199,MATCH($A13,'Annex 4 LDNO charges'!$A$11:$A$199,0))=0,"",INDEX('Annex 4 LDNO charges'!$B$11:$B$199,MATCH($A13,'Annex 4 LDNO charges'!$A$11:$A$199,0))))</f>
        <v xml:space="preserve">22A , 72A </v>
      </c>
      <c r="C13" s="194">
        <f>IFERROR(INDEX('Annex 1 LV, HV and UMS charges'!$C$12:$C$43,MATCH($A13,'Annex 1 LV, HV and UMS charges'!$A$12:$A$43,0)),INDEX('Annex 4 LDNO charges'!$C$11:$C$199,MATCH($A13,'Annex 4 LDNO charges'!$A$11:$A$199,0)))</f>
        <v>0</v>
      </c>
      <c r="D13" s="177"/>
      <c r="E13" s="211">
        <v>0</v>
      </c>
    </row>
    <row r="14" spans="1:5" ht="27.75" customHeight="1" x14ac:dyDescent="0.25">
      <c r="A14" s="161" t="s">
        <v>451</v>
      </c>
      <c r="B14" s="193" t="str">
        <f>IFERROR(INDEX('Annex 1 LV, HV and UMS charges'!$B$12:$B$43,MATCH($A14,'Annex 1 LV, HV and UMS charges'!$A$12:$A$43,0)),IF(INDEX('Annex 4 LDNO charges'!$B$11:$B$199,MATCH($A14,'Annex 4 LDNO charges'!$A$11:$A$199,0))=0,"",INDEX('Annex 4 LDNO charges'!$B$11:$B$199,MATCH($A14,'Annex 4 LDNO charges'!$A$11:$A$199,0))))</f>
        <v xml:space="preserve">23A , 73A </v>
      </c>
      <c r="C14" s="194">
        <f>IFERROR(INDEX('Annex 1 LV, HV and UMS charges'!$C$12:$C$43,MATCH($A14,'Annex 1 LV, HV and UMS charges'!$A$12:$A$43,0)),INDEX('Annex 4 LDNO charges'!$C$11:$C$199,MATCH($A14,'Annex 4 LDNO charges'!$A$11:$A$199,0)))</f>
        <v>0</v>
      </c>
      <c r="D14" s="177"/>
      <c r="E14" s="211">
        <v>0</v>
      </c>
    </row>
    <row r="15" spans="1:5" ht="27.75" customHeight="1" x14ac:dyDescent="0.25">
      <c r="A15" s="165" t="s">
        <v>452</v>
      </c>
      <c r="B15" s="193" t="str">
        <f>IFERROR(INDEX('Annex 1 LV, HV and UMS charges'!$B$12:$B$43,MATCH($A15,'Annex 1 LV, HV and UMS charges'!$A$12:$A$43,0)),IF(INDEX('Annex 4 LDNO charges'!$B$11:$B$199,MATCH($A15,'Annex 4 LDNO charges'!$A$11:$A$199,0))=0,"",INDEX('Annex 4 LDNO charges'!$B$11:$B$199,MATCH($A15,'Annex 4 LDNO charges'!$A$11:$A$199,0))))</f>
        <v xml:space="preserve">24A , 74A </v>
      </c>
      <c r="C15" s="194">
        <f>IFERROR(INDEX('Annex 1 LV, HV and UMS charges'!$C$12:$C$43,MATCH($A15,'Annex 1 LV, HV and UMS charges'!$A$12:$A$43,0)),INDEX('Annex 4 LDNO charges'!$C$11:$C$199,MATCH($A15,'Annex 4 LDNO charges'!$A$11:$A$199,0)))</f>
        <v>0</v>
      </c>
      <c r="D15" s="177"/>
      <c r="E15" s="211">
        <v>0</v>
      </c>
    </row>
    <row r="16" spans="1:5" ht="27.75" customHeight="1" x14ac:dyDescent="0.25">
      <c r="A16" s="165" t="s">
        <v>453</v>
      </c>
      <c r="B16" s="193" t="str">
        <f>IFERROR(INDEX('Annex 1 LV, HV and UMS charges'!$B$12:$B$43,MATCH($A16,'Annex 1 LV, HV and UMS charges'!$A$12:$A$43,0)),IF(INDEX('Annex 4 LDNO charges'!$B$11:$B$199,MATCH($A16,'Annex 4 LDNO charges'!$A$11:$A$199,0))=0,"",INDEX('Annex 4 LDNO charges'!$B$11:$B$199,MATCH($A16,'Annex 4 LDNO charges'!$A$11:$A$199,0))))</f>
        <v>A85 , A55</v>
      </c>
      <c r="C16" s="194">
        <f>IFERROR(INDEX('Annex 1 LV, HV and UMS charges'!$C$12:$C$43,MATCH($A16,'Annex 1 LV, HV and UMS charges'!$A$12:$A$43,0)),INDEX('Annex 4 LDNO charges'!$C$11:$C$199,MATCH($A16,'Annex 4 LDNO charges'!$A$11:$A$199,0)))</f>
        <v>0</v>
      </c>
      <c r="D16" s="177"/>
      <c r="E16" s="211">
        <v>0</v>
      </c>
    </row>
    <row r="17" spans="1:5" ht="27.75" customHeight="1" x14ac:dyDescent="0.25">
      <c r="A17" s="165" t="s">
        <v>454</v>
      </c>
      <c r="B17" s="193" t="str">
        <f>IFERROR(INDEX('Annex 1 LV, HV and UMS charges'!$B$12:$B$43,MATCH($A17,'Annex 1 LV, HV and UMS charges'!$A$12:$A$43,0)),IF(INDEX('Annex 4 LDNO charges'!$B$11:$B$199,MATCH($A17,'Annex 4 LDNO charges'!$A$11:$A$199,0))=0,"",INDEX('Annex 4 LDNO charges'!$B$11:$B$199,MATCH($A17,'Annex 4 LDNO charges'!$A$11:$A$199,0))))</f>
        <v xml:space="preserve">Y1A </v>
      </c>
      <c r="C17" s="194">
        <f>IFERROR(INDEX('Annex 1 LV, HV and UMS charges'!$C$12:$C$43,MATCH($A17,'Annex 1 LV, HV and UMS charges'!$A$12:$A$43,0)),INDEX('Annex 4 LDNO charges'!$C$11:$C$199,MATCH($A17,'Annex 4 LDNO charges'!$A$11:$A$199,0)))</f>
        <v>0</v>
      </c>
      <c r="D17" s="177"/>
      <c r="E17" s="211">
        <v>0</v>
      </c>
    </row>
    <row r="18" spans="1:5" ht="27.75" customHeight="1" x14ac:dyDescent="0.25">
      <c r="A18" s="165" t="s">
        <v>455</v>
      </c>
      <c r="B18" s="193" t="str">
        <f>IFERROR(INDEX('Annex 1 LV, HV and UMS charges'!$B$12:$B$43,MATCH($A18,'Annex 1 LV, HV and UMS charges'!$A$12:$A$43,0)),IF(INDEX('Annex 4 LDNO charges'!$B$11:$B$199,MATCH($A18,'Annex 4 LDNO charges'!$A$11:$A$199,0))=0,"",INDEX('Annex 4 LDNO charges'!$B$11:$B$199,MATCH($A18,'Annex 4 LDNO charges'!$A$11:$A$199,0))))</f>
        <v xml:space="preserve">Y2A </v>
      </c>
      <c r="C18" s="194">
        <f>IFERROR(INDEX('Annex 1 LV, HV and UMS charges'!$C$12:$C$43,MATCH($A18,'Annex 1 LV, HV and UMS charges'!$A$12:$A$43,0)),INDEX('Annex 4 LDNO charges'!$C$11:$C$199,MATCH($A18,'Annex 4 LDNO charges'!$A$11:$A$199,0)))</f>
        <v>0</v>
      </c>
      <c r="D18" s="177"/>
      <c r="E18" s="211">
        <v>0</v>
      </c>
    </row>
    <row r="19" spans="1:5" ht="27.75" customHeight="1" x14ac:dyDescent="0.25">
      <c r="A19" s="165" t="s">
        <v>456</v>
      </c>
      <c r="B19" s="193" t="str">
        <f>IFERROR(INDEX('Annex 1 LV, HV and UMS charges'!$B$12:$B$43,MATCH($A19,'Annex 1 LV, HV and UMS charges'!$A$12:$A$43,0)),IF(INDEX('Annex 4 LDNO charges'!$B$11:$B$199,MATCH($A19,'Annex 4 LDNO charges'!$A$11:$A$199,0))=0,"",INDEX('Annex 4 LDNO charges'!$B$11:$B$199,MATCH($A19,'Annex 4 LDNO charges'!$A$11:$A$199,0))))</f>
        <v xml:space="preserve">Y3A </v>
      </c>
      <c r="C19" s="194">
        <f>IFERROR(INDEX('Annex 1 LV, HV and UMS charges'!$C$12:$C$43,MATCH($A19,'Annex 1 LV, HV and UMS charges'!$A$12:$A$43,0)),INDEX('Annex 4 LDNO charges'!$C$11:$C$199,MATCH($A19,'Annex 4 LDNO charges'!$A$11:$A$199,0)))</f>
        <v>0</v>
      </c>
      <c r="D19" s="177"/>
      <c r="E19" s="211">
        <v>0</v>
      </c>
    </row>
    <row r="20" spans="1:5" ht="27.75" customHeight="1" x14ac:dyDescent="0.25">
      <c r="A20" s="165" t="s">
        <v>457</v>
      </c>
      <c r="B20" s="193" t="str">
        <f>IFERROR(INDEX('Annex 1 LV, HV and UMS charges'!$B$12:$B$43,MATCH($A20,'Annex 1 LV, HV and UMS charges'!$A$12:$A$43,0)),IF(INDEX('Annex 4 LDNO charges'!$B$11:$B$199,MATCH($A20,'Annex 4 LDNO charges'!$A$11:$A$199,0))=0,"",INDEX('Annex 4 LDNO charges'!$B$11:$B$199,MATCH($A20,'Annex 4 LDNO charges'!$A$11:$A$199,0))))</f>
        <v xml:space="preserve">Y4A </v>
      </c>
      <c r="C20" s="194">
        <f>IFERROR(INDEX('Annex 1 LV, HV and UMS charges'!$C$12:$C$43,MATCH($A20,'Annex 1 LV, HV and UMS charges'!$A$12:$A$43,0)),INDEX('Annex 4 LDNO charges'!$C$11:$C$199,MATCH($A20,'Annex 4 LDNO charges'!$A$11:$A$199,0)))</f>
        <v>0</v>
      </c>
      <c r="D20" s="177"/>
      <c r="E20" s="211">
        <v>0</v>
      </c>
    </row>
    <row r="21" spans="1:5" ht="27.75" customHeight="1" x14ac:dyDescent="0.25">
      <c r="A21" s="165" t="s">
        <v>458</v>
      </c>
      <c r="B21" s="193" t="str">
        <f>IFERROR(INDEX('Annex 1 LV, HV and UMS charges'!$B$12:$B$43,MATCH($A21,'Annex 1 LV, HV and UMS charges'!$A$12:$A$43,0)),IF(INDEX('Annex 4 LDNO charges'!$B$11:$B$199,MATCH($A21,'Annex 4 LDNO charges'!$A$11:$A$199,0))=0,"",INDEX('Annex 4 LDNO charges'!$B$11:$B$199,MATCH($A21,'Annex 4 LDNO charges'!$A$11:$A$199,0))))</f>
        <v>A84 , A54</v>
      </c>
      <c r="C21" s="194">
        <f>IFERROR(INDEX('Annex 1 LV, HV and UMS charges'!$C$12:$C$43,MATCH($A21,'Annex 1 LV, HV and UMS charges'!$A$12:$A$43,0)),INDEX('Annex 4 LDNO charges'!$C$11:$C$199,MATCH($A21,'Annex 4 LDNO charges'!$A$11:$A$199,0)))</f>
        <v>0</v>
      </c>
      <c r="D21" s="177"/>
      <c r="E21" s="211">
        <v>0</v>
      </c>
    </row>
    <row r="22" spans="1:5" ht="27.75" customHeight="1" x14ac:dyDescent="0.25">
      <c r="A22" s="165" t="s">
        <v>459</v>
      </c>
      <c r="B22" s="193" t="str">
        <f>IFERROR(INDEX('Annex 1 LV, HV and UMS charges'!$B$12:$B$43,MATCH($A22,'Annex 1 LV, HV and UMS charges'!$A$12:$A$43,0)),IF(INDEX('Annex 4 LDNO charges'!$B$11:$B$199,MATCH($A22,'Annex 4 LDNO charges'!$A$11:$A$199,0))=0,"",INDEX('Annex 4 LDNO charges'!$B$11:$B$199,MATCH($A22,'Annex 4 LDNO charges'!$A$11:$A$199,0))))</f>
        <v xml:space="preserve">81A </v>
      </c>
      <c r="C22" s="194">
        <f>IFERROR(INDEX('Annex 1 LV, HV and UMS charges'!$C$12:$C$43,MATCH($A22,'Annex 1 LV, HV and UMS charges'!$A$12:$A$43,0)),INDEX('Annex 4 LDNO charges'!$C$11:$C$199,MATCH($A22,'Annex 4 LDNO charges'!$A$11:$A$199,0)))</f>
        <v>0</v>
      </c>
      <c r="D22" s="177"/>
      <c r="E22" s="211">
        <v>0</v>
      </c>
    </row>
    <row r="23" spans="1:5" ht="27.75" customHeight="1" x14ac:dyDescent="0.25">
      <c r="A23" s="161" t="s">
        <v>460</v>
      </c>
      <c r="B23" s="193" t="str">
        <f>IFERROR(INDEX('Annex 1 LV, HV and UMS charges'!$B$12:$B$43,MATCH($A23,'Annex 1 LV, HV and UMS charges'!$A$12:$A$43,0)),IF(INDEX('Annex 4 LDNO charges'!$B$11:$B$199,MATCH($A23,'Annex 4 LDNO charges'!$A$11:$A$199,0))=0,"",INDEX('Annex 4 LDNO charges'!$B$11:$B$199,MATCH($A23,'Annex 4 LDNO charges'!$A$11:$A$199,0))))</f>
        <v xml:space="preserve">82A </v>
      </c>
      <c r="C23" s="194">
        <f>IFERROR(INDEX('Annex 1 LV, HV and UMS charges'!$C$12:$C$43,MATCH($A23,'Annex 1 LV, HV and UMS charges'!$A$12:$A$43,0)),INDEX('Annex 4 LDNO charges'!$C$11:$C$199,MATCH($A23,'Annex 4 LDNO charges'!$A$11:$A$199,0)))</f>
        <v>0</v>
      </c>
      <c r="D23" s="177"/>
      <c r="E23" s="211">
        <v>0</v>
      </c>
    </row>
    <row r="24" spans="1:5" ht="27.75" customHeight="1" x14ac:dyDescent="0.25">
      <c r="A24" s="161" t="s">
        <v>461</v>
      </c>
      <c r="B24" s="193" t="str">
        <f>IFERROR(INDEX('Annex 1 LV, HV and UMS charges'!$B$12:$B$43,MATCH($A24,'Annex 1 LV, HV and UMS charges'!$A$12:$A$43,0)),IF(INDEX('Annex 4 LDNO charges'!$B$11:$B$199,MATCH($A24,'Annex 4 LDNO charges'!$A$11:$A$199,0))=0,"",INDEX('Annex 4 LDNO charges'!$B$11:$B$199,MATCH($A24,'Annex 4 LDNO charges'!$A$11:$A$199,0))))</f>
        <v xml:space="preserve">83A </v>
      </c>
      <c r="C24" s="194">
        <f>IFERROR(INDEX('Annex 1 LV, HV and UMS charges'!$C$12:$C$43,MATCH($A24,'Annex 1 LV, HV and UMS charges'!$A$12:$A$43,0)),INDEX('Annex 4 LDNO charges'!$C$11:$C$199,MATCH($A24,'Annex 4 LDNO charges'!$A$11:$A$199,0)))</f>
        <v>0</v>
      </c>
      <c r="D24" s="177"/>
      <c r="E24" s="211">
        <v>0</v>
      </c>
    </row>
    <row r="25" spans="1:5" ht="27.75" customHeight="1" x14ac:dyDescent="0.25">
      <c r="A25" s="161" t="s">
        <v>462</v>
      </c>
      <c r="B25" s="193" t="str">
        <f>IFERROR(INDEX('Annex 1 LV, HV and UMS charges'!$B$12:$B$43,MATCH($A25,'Annex 1 LV, HV and UMS charges'!$A$12:$A$43,0)),IF(INDEX('Annex 4 LDNO charges'!$B$11:$B$199,MATCH($A25,'Annex 4 LDNO charges'!$A$11:$A$199,0))=0,"",INDEX('Annex 4 LDNO charges'!$B$11:$B$199,MATCH($A25,'Annex 4 LDNO charges'!$A$11:$A$199,0))))</f>
        <v>84A , T4A</v>
      </c>
      <c r="C25" s="194">
        <f>IFERROR(INDEX('Annex 1 LV, HV and UMS charges'!$C$12:$C$43,MATCH($A25,'Annex 1 LV, HV and UMS charges'!$A$12:$A$43,0)),INDEX('Annex 4 LDNO charges'!$C$11:$C$199,MATCH($A25,'Annex 4 LDNO charges'!$A$11:$A$199,0)))</f>
        <v>0</v>
      </c>
      <c r="D25" s="177"/>
      <c r="E25" s="211">
        <v>0</v>
      </c>
    </row>
    <row r="26" spans="1:5" ht="27.75" customHeight="1" x14ac:dyDescent="0.25">
      <c r="A26" s="161" t="s">
        <v>583</v>
      </c>
      <c r="B26" s="193" t="str">
        <f>IFERROR(INDEX('Annex 1 LV, HV and UMS charges'!$B$12:$B$43,MATCH($A26,'Annex 1 LV, HV and UMS charges'!$A$12:$A$43,0)),IF(INDEX('Annex 4 LDNO charges'!$B$11:$B$199,MATCH($A26,'Annex 4 LDNO charges'!$A$11:$A$199,0))=0,"",INDEX('Annex 4 LDNO charges'!$B$11:$B$199,MATCH($A26,'Annex 4 LDNO charges'!$A$11:$A$199,0))))</f>
        <v>A01</v>
      </c>
      <c r="C26" s="194" t="str">
        <f>IFERROR(INDEX('Annex 1 LV, HV and UMS charges'!$C$12:$C$43,MATCH($A26,'Annex 1 LV, HV and UMS charges'!$A$12:$A$43,0)),INDEX('Annex 4 LDNO charges'!$C$11:$C$199,MATCH($A26,'Annex 4 LDNO charges'!$A$11:$A$199,0)))</f>
        <v>0, 1, 2</v>
      </c>
      <c r="D26" s="211">
        <v>0</v>
      </c>
      <c r="E26" s="211">
        <v>0</v>
      </c>
    </row>
    <row r="27" spans="1:5" ht="27.75" customHeight="1" x14ac:dyDescent="0.25">
      <c r="A27" s="161" t="s">
        <v>584</v>
      </c>
      <c r="B27" s="193" t="str">
        <f>IFERROR(INDEX('Annex 1 LV, HV and UMS charges'!$B$12:$B$43,MATCH($A27,'Annex 1 LV, HV and UMS charges'!$A$12:$A$43,0)),IF(INDEX('Annex 4 LDNO charges'!$B$11:$B$199,MATCH($A27,'Annex 4 LDNO charges'!$A$11:$A$199,0))=0,"",INDEX('Annex 4 LDNO charges'!$B$11:$B$199,MATCH($A27,'Annex 4 LDNO charges'!$A$11:$A$199,0))))</f>
        <v>A04</v>
      </c>
      <c r="C27" s="194" t="str">
        <f>IFERROR(INDEX('Annex 1 LV, HV and UMS charges'!$C$12:$C$43,MATCH($A27,'Annex 1 LV, HV and UMS charges'!$A$12:$A$43,0)),INDEX('Annex 4 LDNO charges'!$C$11:$C$199,MATCH($A27,'Annex 4 LDNO charges'!$A$11:$A$199,0)))</f>
        <v>0, 3, 4, 5-8</v>
      </c>
      <c r="D27" s="177"/>
      <c r="E27" s="211">
        <v>0</v>
      </c>
    </row>
    <row r="28" spans="1:5" ht="27.75" customHeight="1" x14ac:dyDescent="0.25">
      <c r="A28" s="161" t="s">
        <v>585</v>
      </c>
      <c r="B28" s="193" t="str">
        <f>IFERROR(INDEX('Annex 1 LV, HV and UMS charges'!$B$12:$B$43,MATCH($A28,'Annex 1 LV, HV and UMS charges'!$A$12:$A$43,0)),IF(INDEX('Annex 4 LDNO charges'!$B$11:$B$199,MATCH($A28,'Annex 4 LDNO charges'!$A$11:$A$199,0))=0,"",INDEX('Annex 4 LDNO charges'!$B$11:$B$199,MATCH($A28,'Annex 4 LDNO charges'!$A$11:$A$199,0))))</f>
        <v>11A, 1A1</v>
      </c>
      <c r="C28" s="194" t="str">
        <f>IFERROR(INDEX('Annex 1 LV, HV and UMS charges'!$C$12:$C$43,MATCH($A28,'Annex 1 LV, HV and UMS charges'!$A$12:$A$43,0)),INDEX('Annex 4 LDNO charges'!$C$11:$C$199,MATCH($A28,'Annex 4 LDNO charges'!$A$11:$A$199,0)))</f>
        <v>0, 3, 4, 5-8</v>
      </c>
      <c r="D28" s="177"/>
      <c r="E28" s="211">
        <v>0</v>
      </c>
    </row>
    <row r="29" spans="1:5" ht="27.75" customHeight="1" x14ac:dyDescent="0.25">
      <c r="A29" s="161" t="s">
        <v>586</v>
      </c>
      <c r="B29" s="193" t="str">
        <f>IFERROR(INDEX('Annex 1 LV, HV and UMS charges'!$B$12:$B$43,MATCH($A29,'Annex 1 LV, HV and UMS charges'!$A$12:$A$43,0)),IF(INDEX('Annex 4 LDNO charges'!$B$11:$B$199,MATCH($A29,'Annex 4 LDNO charges'!$A$11:$A$199,0))=0,"",INDEX('Annex 4 LDNO charges'!$B$11:$B$199,MATCH($A29,'Annex 4 LDNO charges'!$A$11:$A$199,0))))</f>
        <v>12A, 1A2</v>
      </c>
      <c r="C29" s="194" t="str">
        <f>IFERROR(INDEX('Annex 1 LV, HV and UMS charges'!$C$12:$C$43,MATCH($A29,'Annex 1 LV, HV and UMS charges'!$A$12:$A$43,0)),INDEX('Annex 4 LDNO charges'!$C$11:$C$199,MATCH($A29,'Annex 4 LDNO charges'!$A$11:$A$199,0)))</f>
        <v>0, 3, 4, 5-8</v>
      </c>
      <c r="D29" s="177"/>
      <c r="E29" s="211">
        <v>0</v>
      </c>
    </row>
    <row r="30" spans="1:5" ht="27.75" customHeight="1" x14ac:dyDescent="0.25">
      <c r="A30" s="161" t="s">
        <v>587</v>
      </c>
      <c r="B30" s="193" t="str">
        <f>IFERROR(INDEX('Annex 1 LV, HV and UMS charges'!$B$12:$B$43,MATCH($A30,'Annex 1 LV, HV and UMS charges'!$A$12:$A$43,0)),IF(INDEX('Annex 4 LDNO charges'!$B$11:$B$199,MATCH($A30,'Annex 4 LDNO charges'!$A$11:$A$199,0))=0,"",INDEX('Annex 4 LDNO charges'!$B$11:$B$199,MATCH($A30,'Annex 4 LDNO charges'!$A$11:$A$199,0))))</f>
        <v>13A, 1A3</v>
      </c>
      <c r="C30" s="194" t="str">
        <f>IFERROR(INDEX('Annex 1 LV, HV and UMS charges'!$C$12:$C$43,MATCH($A30,'Annex 1 LV, HV and UMS charges'!$A$12:$A$43,0)),INDEX('Annex 4 LDNO charges'!$C$11:$C$199,MATCH($A30,'Annex 4 LDNO charges'!$A$11:$A$199,0)))</f>
        <v>0, 3, 4, 5-8</v>
      </c>
      <c r="D30" s="177"/>
      <c r="E30" s="211">
        <v>0</v>
      </c>
    </row>
    <row r="31" spans="1:5" ht="27.75" customHeight="1" x14ac:dyDescent="0.25">
      <c r="A31" s="161" t="s">
        <v>588</v>
      </c>
      <c r="B31" s="193" t="str">
        <f>IFERROR(INDEX('Annex 1 LV, HV and UMS charges'!$B$12:$B$43,MATCH($A31,'Annex 1 LV, HV and UMS charges'!$A$12:$A$43,0)),IF(INDEX('Annex 4 LDNO charges'!$B$11:$B$199,MATCH($A31,'Annex 4 LDNO charges'!$A$11:$A$199,0))=0,"",INDEX('Annex 4 LDNO charges'!$B$11:$B$199,MATCH($A31,'Annex 4 LDNO charges'!$A$11:$A$199,0))))</f>
        <v>14A, 1A4</v>
      </c>
      <c r="C31" s="194" t="str">
        <f>IFERROR(INDEX('Annex 1 LV, HV and UMS charges'!$C$12:$C$43,MATCH($A31,'Annex 1 LV, HV and UMS charges'!$A$12:$A$43,0)),INDEX('Annex 4 LDNO charges'!$C$11:$C$199,MATCH($A31,'Annex 4 LDNO charges'!$A$11:$A$199,0)))</f>
        <v>0, 3, 4, 5-8</v>
      </c>
      <c r="D31" s="177"/>
      <c r="E31" s="211">
        <v>0</v>
      </c>
    </row>
    <row r="32" spans="1:5" ht="27.75" customHeight="1" x14ac:dyDescent="0.25">
      <c r="A32" s="161" t="s">
        <v>463</v>
      </c>
      <c r="B32" s="193" t="str">
        <f>IFERROR(INDEX('Annex 1 LV, HV and UMS charges'!$B$12:$B$43,MATCH($A32,'Annex 1 LV, HV and UMS charges'!$A$12:$A$43,0)),IF(INDEX('Annex 4 LDNO charges'!$B$11:$B$199,MATCH($A32,'Annex 4 LDNO charges'!$A$11:$A$199,0))=0,"",INDEX('Annex 4 LDNO charges'!$B$11:$B$199,MATCH($A32,'Annex 4 LDNO charges'!$A$11:$A$199,0))))</f>
        <v>A26</v>
      </c>
      <c r="C32" s="194">
        <f>IFERROR(INDEX('Annex 1 LV, HV and UMS charges'!$C$12:$C$43,MATCH($A32,'Annex 1 LV, HV and UMS charges'!$A$12:$A$43,0)),INDEX('Annex 4 LDNO charges'!$C$11:$C$199,MATCH($A32,'Annex 4 LDNO charges'!$A$11:$A$199,0)))</f>
        <v>0</v>
      </c>
      <c r="D32" s="177"/>
      <c r="E32" s="211">
        <v>0</v>
      </c>
    </row>
    <row r="33" spans="1:5" ht="27.75" customHeight="1" x14ac:dyDescent="0.25">
      <c r="A33" s="161" t="s">
        <v>464</v>
      </c>
      <c r="B33" s="193" t="str">
        <f>IFERROR(INDEX('Annex 1 LV, HV and UMS charges'!$B$12:$B$43,MATCH($A33,'Annex 1 LV, HV and UMS charges'!$A$12:$A$43,0)),IF(INDEX('Annex 4 LDNO charges'!$B$11:$B$199,MATCH($A33,'Annex 4 LDNO charges'!$A$11:$A$199,0))=0,"",INDEX('Annex 4 LDNO charges'!$B$11:$B$199,MATCH($A33,'Annex 4 LDNO charges'!$A$11:$A$199,0))))</f>
        <v>21A</v>
      </c>
      <c r="C33" s="194">
        <f>IFERROR(INDEX('Annex 1 LV, HV and UMS charges'!$C$12:$C$43,MATCH($A33,'Annex 1 LV, HV and UMS charges'!$A$12:$A$43,0)),INDEX('Annex 4 LDNO charges'!$C$11:$C$199,MATCH($A33,'Annex 4 LDNO charges'!$A$11:$A$199,0)))</f>
        <v>0</v>
      </c>
      <c r="D33" s="177"/>
      <c r="E33" s="211">
        <v>0</v>
      </c>
    </row>
    <row r="34" spans="1:5" ht="27.75" customHeight="1" x14ac:dyDescent="0.25">
      <c r="A34" s="161" t="s">
        <v>465</v>
      </c>
      <c r="B34" s="193" t="str">
        <f>IFERROR(INDEX('Annex 1 LV, HV and UMS charges'!$B$12:$B$43,MATCH($A34,'Annex 1 LV, HV and UMS charges'!$A$12:$A$43,0)),IF(INDEX('Annex 4 LDNO charges'!$B$11:$B$199,MATCH($A34,'Annex 4 LDNO charges'!$A$11:$A$199,0))=0,"",INDEX('Annex 4 LDNO charges'!$B$11:$B$199,MATCH($A34,'Annex 4 LDNO charges'!$A$11:$A$199,0))))</f>
        <v>22A</v>
      </c>
      <c r="C34" s="194">
        <f>IFERROR(INDEX('Annex 1 LV, HV and UMS charges'!$C$12:$C$43,MATCH($A34,'Annex 1 LV, HV and UMS charges'!$A$12:$A$43,0)),INDEX('Annex 4 LDNO charges'!$C$11:$C$199,MATCH($A34,'Annex 4 LDNO charges'!$A$11:$A$199,0)))</f>
        <v>0</v>
      </c>
      <c r="D34" s="177"/>
      <c r="E34" s="211">
        <v>0</v>
      </c>
    </row>
    <row r="35" spans="1:5" ht="27.75" customHeight="1" x14ac:dyDescent="0.25">
      <c r="A35" s="161" t="s">
        <v>466</v>
      </c>
      <c r="B35" s="193" t="str">
        <f>IFERROR(INDEX('Annex 1 LV, HV and UMS charges'!$B$12:$B$43,MATCH($A35,'Annex 1 LV, HV and UMS charges'!$A$12:$A$43,0)),IF(INDEX('Annex 4 LDNO charges'!$B$11:$B$199,MATCH($A35,'Annex 4 LDNO charges'!$A$11:$A$199,0))=0,"",INDEX('Annex 4 LDNO charges'!$B$11:$B$199,MATCH($A35,'Annex 4 LDNO charges'!$A$11:$A$199,0))))</f>
        <v>23A</v>
      </c>
      <c r="C35" s="194">
        <f>IFERROR(INDEX('Annex 1 LV, HV and UMS charges'!$C$12:$C$43,MATCH($A35,'Annex 1 LV, HV and UMS charges'!$A$12:$A$43,0)),INDEX('Annex 4 LDNO charges'!$C$11:$C$199,MATCH($A35,'Annex 4 LDNO charges'!$A$11:$A$199,0)))</f>
        <v>0</v>
      </c>
      <c r="D35" s="177"/>
      <c r="E35" s="211">
        <v>0</v>
      </c>
    </row>
    <row r="36" spans="1:5" ht="27.75" customHeight="1" x14ac:dyDescent="0.25">
      <c r="A36" s="161" t="s">
        <v>467</v>
      </c>
      <c r="B36" s="193" t="str">
        <f>IFERROR(INDEX('Annex 1 LV, HV and UMS charges'!$B$12:$B$43,MATCH($A36,'Annex 1 LV, HV and UMS charges'!$A$12:$A$43,0)),IF(INDEX('Annex 4 LDNO charges'!$B$11:$B$199,MATCH($A36,'Annex 4 LDNO charges'!$A$11:$A$199,0))=0,"",INDEX('Annex 4 LDNO charges'!$B$11:$B$199,MATCH($A36,'Annex 4 LDNO charges'!$A$11:$A$199,0))))</f>
        <v>24A</v>
      </c>
      <c r="C36" s="194">
        <f>IFERROR(INDEX('Annex 1 LV, HV and UMS charges'!$C$12:$C$43,MATCH($A36,'Annex 1 LV, HV and UMS charges'!$A$12:$A$43,0)),INDEX('Annex 4 LDNO charges'!$C$11:$C$199,MATCH($A36,'Annex 4 LDNO charges'!$A$11:$A$199,0)))</f>
        <v>0</v>
      </c>
      <c r="D36" s="177"/>
      <c r="E36" s="211">
        <v>0</v>
      </c>
    </row>
    <row r="37" spans="1:5" ht="27.75" customHeight="1" x14ac:dyDescent="0.25">
      <c r="A37" s="165" t="s">
        <v>589</v>
      </c>
      <c r="B37" s="193" t="str">
        <f>IFERROR(INDEX('Annex 1 LV, HV and UMS charges'!$B$12:$B$43,MATCH($A37,'Annex 1 LV, HV and UMS charges'!$A$12:$A$43,0)),IF(INDEX('Annex 4 LDNO charges'!$B$11:$B$199,MATCH($A37,'Annex 4 LDNO charges'!$A$11:$A$199,0))=0,"",INDEX('Annex 4 LDNO charges'!$B$11:$B$199,MATCH($A37,'Annex 4 LDNO charges'!$A$11:$A$199,0))))</f>
        <v>A61</v>
      </c>
      <c r="C37" s="194" t="str">
        <f>IFERROR(INDEX('Annex 1 LV, HV and UMS charges'!$C$12:$C$43,MATCH($A37,'Annex 1 LV, HV and UMS charges'!$A$12:$A$43,0)),INDEX('Annex 4 LDNO charges'!$C$11:$C$199,MATCH($A37,'Annex 4 LDNO charges'!$A$11:$A$199,0)))</f>
        <v>0, 1, 2</v>
      </c>
      <c r="D37" s="211">
        <v>0</v>
      </c>
      <c r="E37" s="211">
        <v>0</v>
      </c>
    </row>
    <row r="38" spans="1:5" ht="27.75" customHeight="1" x14ac:dyDescent="0.25">
      <c r="A38" s="161" t="s">
        <v>590</v>
      </c>
      <c r="B38" s="193" t="str">
        <f>IFERROR(INDEX('Annex 1 LV, HV and UMS charges'!$B$12:$B$43,MATCH($A38,'Annex 1 LV, HV and UMS charges'!$A$12:$A$43,0)),IF(INDEX('Annex 4 LDNO charges'!$B$11:$B$199,MATCH($A38,'Annex 4 LDNO charges'!$A$11:$A$199,0))=0,"",INDEX('Annex 4 LDNO charges'!$B$11:$B$199,MATCH($A38,'Annex 4 LDNO charges'!$A$11:$A$199,0))))</f>
        <v>A64</v>
      </c>
      <c r="C38" s="194" t="str">
        <f>IFERROR(INDEX('Annex 1 LV, HV and UMS charges'!$C$12:$C$43,MATCH($A38,'Annex 1 LV, HV and UMS charges'!$A$12:$A$43,0)),INDEX('Annex 4 LDNO charges'!$C$11:$C$199,MATCH($A38,'Annex 4 LDNO charges'!$A$11:$A$199,0)))</f>
        <v>0, 3, 4, 5-8</v>
      </c>
      <c r="D38" s="177"/>
      <c r="E38" s="211">
        <v>0</v>
      </c>
    </row>
    <row r="39" spans="1:5" ht="27.75" customHeight="1" x14ac:dyDescent="0.25">
      <c r="A39" s="161" t="s">
        <v>591</v>
      </c>
      <c r="B39" s="193" t="str">
        <f>IFERROR(INDEX('Annex 1 LV, HV and UMS charges'!$B$12:$B$43,MATCH($A39,'Annex 1 LV, HV and UMS charges'!$A$12:$A$43,0)),IF(INDEX('Annex 4 LDNO charges'!$B$11:$B$199,MATCH($A39,'Annex 4 LDNO charges'!$A$11:$A$199,0))=0,"",INDEX('Annex 4 LDNO charges'!$B$11:$B$199,MATCH($A39,'Annex 4 LDNO charges'!$A$11:$A$199,0))))</f>
        <v>61A, 6A1</v>
      </c>
      <c r="C39" s="194" t="str">
        <f>IFERROR(INDEX('Annex 1 LV, HV and UMS charges'!$C$12:$C$43,MATCH($A39,'Annex 1 LV, HV and UMS charges'!$A$12:$A$43,0)),INDEX('Annex 4 LDNO charges'!$C$11:$C$199,MATCH($A39,'Annex 4 LDNO charges'!$A$11:$A$199,0)))</f>
        <v>0, 3, 4, 5-8</v>
      </c>
      <c r="D39" s="177"/>
      <c r="E39" s="211">
        <v>0</v>
      </c>
    </row>
    <row r="40" spans="1:5" ht="27.75" customHeight="1" x14ac:dyDescent="0.25">
      <c r="A40" s="161" t="s">
        <v>592</v>
      </c>
      <c r="B40" s="193" t="str">
        <f>IFERROR(INDEX('Annex 1 LV, HV and UMS charges'!$B$12:$B$43,MATCH($A40,'Annex 1 LV, HV and UMS charges'!$A$12:$A$43,0)),IF(INDEX('Annex 4 LDNO charges'!$B$11:$B$199,MATCH($A40,'Annex 4 LDNO charges'!$A$11:$A$199,0))=0,"",INDEX('Annex 4 LDNO charges'!$B$11:$B$199,MATCH($A40,'Annex 4 LDNO charges'!$A$11:$A$199,0))))</f>
        <v>62A, 6A2</v>
      </c>
      <c r="C40" s="194" t="str">
        <f>IFERROR(INDEX('Annex 1 LV, HV and UMS charges'!$C$12:$C$43,MATCH($A40,'Annex 1 LV, HV and UMS charges'!$A$12:$A$43,0)),INDEX('Annex 4 LDNO charges'!$C$11:$C$199,MATCH($A40,'Annex 4 LDNO charges'!$A$11:$A$199,0)))</f>
        <v>0, 3, 4, 5-8</v>
      </c>
      <c r="D40" s="177"/>
      <c r="E40" s="211">
        <v>0</v>
      </c>
    </row>
    <row r="41" spans="1:5" ht="27.75" customHeight="1" x14ac:dyDescent="0.25">
      <c r="A41" s="161" t="s">
        <v>593</v>
      </c>
      <c r="B41" s="193" t="str">
        <f>IFERROR(INDEX('Annex 1 LV, HV and UMS charges'!$B$12:$B$43,MATCH($A41,'Annex 1 LV, HV and UMS charges'!$A$12:$A$43,0)),IF(INDEX('Annex 4 LDNO charges'!$B$11:$B$199,MATCH($A41,'Annex 4 LDNO charges'!$A$11:$A$199,0))=0,"",INDEX('Annex 4 LDNO charges'!$B$11:$B$199,MATCH($A41,'Annex 4 LDNO charges'!$A$11:$A$199,0))))</f>
        <v>63A, 6A3</v>
      </c>
      <c r="C41" s="194" t="str">
        <f>IFERROR(INDEX('Annex 1 LV, HV and UMS charges'!$C$12:$C$43,MATCH($A41,'Annex 1 LV, HV and UMS charges'!$A$12:$A$43,0)),INDEX('Annex 4 LDNO charges'!$C$11:$C$199,MATCH($A41,'Annex 4 LDNO charges'!$A$11:$A$199,0)))</f>
        <v>0, 3, 4, 5-8</v>
      </c>
      <c r="D41" s="177"/>
      <c r="E41" s="211">
        <v>0</v>
      </c>
    </row>
    <row r="42" spans="1:5" ht="27.75" customHeight="1" x14ac:dyDescent="0.25">
      <c r="A42" s="161" t="s">
        <v>594</v>
      </c>
      <c r="B42" s="193" t="str">
        <f>IFERROR(INDEX('Annex 1 LV, HV and UMS charges'!$B$12:$B$43,MATCH($A42,'Annex 1 LV, HV and UMS charges'!$A$12:$A$43,0)),IF(INDEX('Annex 4 LDNO charges'!$B$11:$B$199,MATCH($A42,'Annex 4 LDNO charges'!$A$11:$A$199,0))=0,"",INDEX('Annex 4 LDNO charges'!$B$11:$B$199,MATCH($A42,'Annex 4 LDNO charges'!$A$11:$A$199,0))))</f>
        <v>64A, 6A4</v>
      </c>
      <c r="C42" s="194" t="str">
        <f>IFERROR(INDEX('Annex 1 LV, HV and UMS charges'!$C$12:$C$43,MATCH($A42,'Annex 1 LV, HV and UMS charges'!$A$12:$A$43,0)),INDEX('Annex 4 LDNO charges'!$C$11:$C$199,MATCH($A42,'Annex 4 LDNO charges'!$A$11:$A$199,0)))</f>
        <v>0, 3, 4, 5-8</v>
      </c>
      <c r="D42" s="177"/>
      <c r="E42" s="211">
        <v>0</v>
      </c>
    </row>
    <row r="43" spans="1:5" ht="27.75" customHeight="1" x14ac:dyDescent="0.25">
      <c r="A43" s="161" t="s">
        <v>469</v>
      </c>
      <c r="B43" s="193" t="str">
        <f>IFERROR(INDEX('Annex 1 LV, HV and UMS charges'!$B$12:$B$43,MATCH($A43,'Annex 1 LV, HV and UMS charges'!$A$12:$A$43,0)),IF(INDEX('Annex 4 LDNO charges'!$B$11:$B$199,MATCH($A43,'Annex 4 LDNO charges'!$A$11:$A$199,0))=0,"",INDEX('Annex 4 LDNO charges'!$B$11:$B$199,MATCH($A43,'Annex 4 LDNO charges'!$A$11:$A$199,0))))</f>
        <v>A86</v>
      </c>
      <c r="C43" s="194">
        <f>IFERROR(INDEX('Annex 1 LV, HV and UMS charges'!$C$12:$C$43,MATCH($A43,'Annex 1 LV, HV and UMS charges'!$A$12:$A$43,0)),INDEX('Annex 4 LDNO charges'!$C$11:$C$199,MATCH($A43,'Annex 4 LDNO charges'!$A$11:$A$199,0)))</f>
        <v>0</v>
      </c>
      <c r="D43" s="177"/>
      <c r="E43" s="211">
        <v>0</v>
      </c>
    </row>
    <row r="44" spans="1:5" ht="27.75" customHeight="1" x14ac:dyDescent="0.25">
      <c r="A44" s="161" t="s">
        <v>470</v>
      </c>
      <c r="B44" s="193" t="str">
        <f>IFERROR(INDEX('Annex 1 LV, HV and UMS charges'!$B$12:$B$43,MATCH($A44,'Annex 1 LV, HV and UMS charges'!$A$12:$A$43,0)),IF(INDEX('Annex 4 LDNO charges'!$B$11:$B$199,MATCH($A44,'Annex 4 LDNO charges'!$A$11:$A$199,0))=0,"",INDEX('Annex 4 LDNO charges'!$B$11:$B$199,MATCH($A44,'Annex 4 LDNO charges'!$A$11:$A$199,0))))</f>
        <v>71A</v>
      </c>
      <c r="C44" s="194">
        <f>IFERROR(INDEX('Annex 1 LV, HV and UMS charges'!$C$12:$C$43,MATCH($A44,'Annex 1 LV, HV and UMS charges'!$A$12:$A$43,0)),INDEX('Annex 4 LDNO charges'!$C$11:$C$199,MATCH($A44,'Annex 4 LDNO charges'!$A$11:$A$199,0)))</f>
        <v>0</v>
      </c>
      <c r="D44" s="177"/>
      <c r="E44" s="211">
        <v>0</v>
      </c>
    </row>
    <row r="45" spans="1:5" ht="27.75" customHeight="1" x14ac:dyDescent="0.25">
      <c r="A45" s="161" t="s">
        <v>471</v>
      </c>
      <c r="B45" s="193" t="str">
        <f>IFERROR(INDEX('Annex 1 LV, HV and UMS charges'!$B$12:$B$43,MATCH($A45,'Annex 1 LV, HV and UMS charges'!$A$12:$A$43,0)),IF(INDEX('Annex 4 LDNO charges'!$B$11:$B$199,MATCH($A45,'Annex 4 LDNO charges'!$A$11:$A$199,0))=0,"",INDEX('Annex 4 LDNO charges'!$B$11:$B$199,MATCH($A45,'Annex 4 LDNO charges'!$A$11:$A$199,0))))</f>
        <v>72A</v>
      </c>
      <c r="C45" s="194">
        <f>IFERROR(INDEX('Annex 1 LV, HV and UMS charges'!$C$12:$C$43,MATCH($A45,'Annex 1 LV, HV and UMS charges'!$A$12:$A$43,0)),INDEX('Annex 4 LDNO charges'!$C$11:$C$199,MATCH($A45,'Annex 4 LDNO charges'!$A$11:$A$199,0)))</f>
        <v>0</v>
      </c>
      <c r="D45" s="177"/>
      <c r="E45" s="211">
        <v>0</v>
      </c>
    </row>
    <row r="46" spans="1:5" ht="27.75" customHeight="1" x14ac:dyDescent="0.25">
      <c r="A46" s="161" t="s">
        <v>472</v>
      </c>
      <c r="B46" s="193" t="str">
        <f>IFERROR(INDEX('Annex 1 LV, HV and UMS charges'!$B$12:$B$43,MATCH($A46,'Annex 1 LV, HV and UMS charges'!$A$12:$A$43,0)),IF(INDEX('Annex 4 LDNO charges'!$B$11:$B$199,MATCH($A46,'Annex 4 LDNO charges'!$A$11:$A$199,0))=0,"",INDEX('Annex 4 LDNO charges'!$B$11:$B$199,MATCH($A46,'Annex 4 LDNO charges'!$A$11:$A$199,0))))</f>
        <v>73A</v>
      </c>
      <c r="C46" s="194">
        <f>IFERROR(INDEX('Annex 1 LV, HV and UMS charges'!$C$12:$C$43,MATCH($A46,'Annex 1 LV, HV and UMS charges'!$A$12:$A$43,0)),INDEX('Annex 4 LDNO charges'!$C$11:$C$199,MATCH($A46,'Annex 4 LDNO charges'!$A$11:$A$199,0)))</f>
        <v>0</v>
      </c>
      <c r="D46" s="177"/>
      <c r="E46" s="211">
        <v>0</v>
      </c>
    </row>
    <row r="47" spans="1:5" ht="27.75" customHeight="1" x14ac:dyDescent="0.25">
      <c r="A47" s="161" t="s">
        <v>473</v>
      </c>
      <c r="B47" s="193" t="str">
        <f>IFERROR(INDEX('Annex 1 LV, HV and UMS charges'!$B$12:$B$43,MATCH($A47,'Annex 1 LV, HV and UMS charges'!$A$12:$A$43,0)),IF(INDEX('Annex 4 LDNO charges'!$B$11:$B$199,MATCH($A47,'Annex 4 LDNO charges'!$A$11:$A$199,0))=0,"",INDEX('Annex 4 LDNO charges'!$B$11:$B$199,MATCH($A47,'Annex 4 LDNO charges'!$A$11:$A$199,0))))</f>
        <v>74A</v>
      </c>
      <c r="C47" s="194">
        <f>IFERROR(INDEX('Annex 1 LV, HV and UMS charges'!$C$12:$C$43,MATCH($A47,'Annex 1 LV, HV and UMS charges'!$A$12:$A$43,0)),INDEX('Annex 4 LDNO charges'!$C$11:$C$199,MATCH($A47,'Annex 4 LDNO charges'!$A$11:$A$199,0)))</f>
        <v>0</v>
      </c>
      <c r="D47" s="177"/>
      <c r="E47" s="211">
        <v>0</v>
      </c>
    </row>
    <row r="48" spans="1:5" ht="27.75" customHeight="1" x14ac:dyDescent="0.25">
      <c r="A48" s="161" t="s">
        <v>474</v>
      </c>
      <c r="B48" s="193" t="str">
        <f>IFERROR(INDEX('Annex 1 LV, HV and UMS charges'!$B$12:$B$43,MATCH($A48,'Annex 1 LV, HV and UMS charges'!$A$12:$A$43,0)),IF(INDEX('Annex 4 LDNO charges'!$B$11:$B$199,MATCH($A48,'Annex 4 LDNO charges'!$A$11:$A$199,0))=0,"",INDEX('Annex 4 LDNO charges'!$B$11:$B$199,MATCH($A48,'Annex 4 LDNO charges'!$A$11:$A$199,0))))</f>
        <v>A85</v>
      </c>
      <c r="C48" s="194">
        <f>IFERROR(INDEX('Annex 1 LV, HV and UMS charges'!$C$12:$C$43,MATCH($A48,'Annex 1 LV, HV and UMS charges'!$A$12:$A$43,0)),INDEX('Annex 4 LDNO charges'!$C$11:$C$199,MATCH($A48,'Annex 4 LDNO charges'!$A$11:$A$199,0)))</f>
        <v>0</v>
      </c>
      <c r="D48" s="177"/>
      <c r="E48" s="211">
        <v>0</v>
      </c>
    </row>
    <row r="49" spans="1:5" ht="27.75" customHeight="1" x14ac:dyDescent="0.25">
      <c r="A49" s="161" t="s">
        <v>475</v>
      </c>
      <c r="B49" s="193" t="str">
        <f>IFERROR(INDEX('Annex 1 LV, HV and UMS charges'!$B$12:$B$43,MATCH($A49,'Annex 1 LV, HV and UMS charges'!$A$12:$A$43,0)),IF(INDEX('Annex 4 LDNO charges'!$B$11:$B$199,MATCH($A49,'Annex 4 LDNO charges'!$A$11:$A$199,0))=0,"",INDEX('Annex 4 LDNO charges'!$B$11:$B$199,MATCH($A49,'Annex 4 LDNO charges'!$A$11:$A$199,0))))</f>
        <v>Y1A</v>
      </c>
      <c r="C49" s="194">
        <f>IFERROR(INDEX('Annex 1 LV, HV and UMS charges'!$C$12:$C$43,MATCH($A49,'Annex 1 LV, HV and UMS charges'!$A$12:$A$43,0)),INDEX('Annex 4 LDNO charges'!$C$11:$C$199,MATCH($A49,'Annex 4 LDNO charges'!$A$11:$A$199,0)))</f>
        <v>0</v>
      </c>
      <c r="D49" s="177"/>
      <c r="E49" s="211">
        <v>0</v>
      </c>
    </row>
    <row r="50" spans="1:5" ht="27.75" customHeight="1" x14ac:dyDescent="0.25">
      <c r="A50" s="161" t="s">
        <v>476</v>
      </c>
      <c r="B50" s="193" t="str">
        <f>IFERROR(INDEX('Annex 1 LV, HV and UMS charges'!$B$12:$B$43,MATCH($A50,'Annex 1 LV, HV and UMS charges'!$A$12:$A$43,0)),IF(INDEX('Annex 4 LDNO charges'!$B$11:$B$199,MATCH($A50,'Annex 4 LDNO charges'!$A$11:$A$199,0))=0,"",INDEX('Annex 4 LDNO charges'!$B$11:$B$199,MATCH($A50,'Annex 4 LDNO charges'!$A$11:$A$199,0))))</f>
        <v>Y2A</v>
      </c>
      <c r="C50" s="194">
        <f>IFERROR(INDEX('Annex 1 LV, HV and UMS charges'!$C$12:$C$43,MATCH($A50,'Annex 1 LV, HV and UMS charges'!$A$12:$A$43,0)),INDEX('Annex 4 LDNO charges'!$C$11:$C$199,MATCH($A50,'Annex 4 LDNO charges'!$A$11:$A$199,0)))</f>
        <v>0</v>
      </c>
      <c r="D50" s="177"/>
      <c r="E50" s="211">
        <v>0</v>
      </c>
    </row>
    <row r="51" spans="1:5" ht="27.75" customHeight="1" x14ac:dyDescent="0.25">
      <c r="A51" s="161" t="s">
        <v>477</v>
      </c>
      <c r="B51" s="193" t="str">
        <f>IFERROR(INDEX('Annex 1 LV, HV and UMS charges'!$B$12:$B$43,MATCH($A51,'Annex 1 LV, HV and UMS charges'!$A$12:$A$43,0)),IF(INDEX('Annex 4 LDNO charges'!$B$11:$B$199,MATCH($A51,'Annex 4 LDNO charges'!$A$11:$A$199,0))=0,"",INDEX('Annex 4 LDNO charges'!$B$11:$B$199,MATCH($A51,'Annex 4 LDNO charges'!$A$11:$A$199,0))))</f>
        <v>Y3A</v>
      </c>
      <c r="C51" s="194">
        <f>IFERROR(INDEX('Annex 1 LV, HV and UMS charges'!$C$12:$C$43,MATCH($A51,'Annex 1 LV, HV and UMS charges'!$A$12:$A$43,0)),INDEX('Annex 4 LDNO charges'!$C$11:$C$199,MATCH($A51,'Annex 4 LDNO charges'!$A$11:$A$199,0)))</f>
        <v>0</v>
      </c>
      <c r="D51" s="177"/>
      <c r="E51" s="211">
        <v>0</v>
      </c>
    </row>
    <row r="52" spans="1:5" ht="27.75" customHeight="1" x14ac:dyDescent="0.25">
      <c r="A52" s="161" t="s">
        <v>478</v>
      </c>
      <c r="B52" s="193" t="str">
        <f>IFERROR(INDEX('Annex 1 LV, HV and UMS charges'!$B$12:$B$43,MATCH($A52,'Annex 1 LV, HV and UMS charges'!$A$12:$A$43,0)),IF(INDEX('Annex 4 LDNO charges'!$B$11:$B$199,MATCH($A52,'Annex 4 LDNO charges'!$A$11:$A$199,0))=0,"",INDEX('Annex 4 LDNO charges'!$B$11:$B$199,MATCH($A52,'Annex 4 LDNO charges'!$A$11:$A$199,0))))</f>
        <v>Y4A</v>
      </c>
      <c r="C52" s="194">
        <f>IFERROR(INDEX('Annex 1 LV, HV and UMS charges'!$C$12:$C$43,MATCH($A52,'Annex 1 LV, HV and UMS charges'!$A$12:$A$43,0)),INDEX('Annex 4 LDNO charges'!$C$11:$C$199,MATCH($A52,'Annex 4 LDNO charges'!$A$11:$A$199,0)))</f>
        <v>0</v>
      </c>
      <c r="D52" s="177"/>
      <c r="E52" s="211">
        <v>0</v>
      </c>
    </row>
    <row r="53" spans="1:5" ht="27.75" customHeight="1" x14ac:dyDescent="0.25">
      <c r="A53" s="161" t="s">
        <v>479</v>
      </c>
      <c r="B53" s="193" t="str">
        <f>IFERROR(INDEX('Annex 1 LV, HV and UMS charges'!$B$12:$B$43,MATCH($A53,'Annex 1 LV, HV and UMS charges'!$A$12:$A$43,0)),IF(INDEX('Annex 4 LDNO charges'!$B$11:$B$199,MATCH($A53,'Annex 4 LDNO charges'!$A$11:$A$199,0))=0,"",INDEX('Annex 4 LDNO charges'!$B$11:$B$199,MATCH($A53,'Annex 4 LDNO charges'!$A$11:$A$199,0))))</f>
        <v>A84</v>
      </c>
      <c r="C53" s="194">
        <f>IFERROR(INDEX('Annex 1 LV, HV and UMS charges'!$C$12:$C$43,MATCH($A53,'Annex 1 LV, HV and UMS charges'!$A$12:$A$43,0)),INDEX('Annex 4 LDNO charges'!$C$11:$C$199,MATCH($A53,'Annex 4 LDNO charges'!$A$11:$A$199,0)))</f>
        <v>0</v>
      </c>
      <c r="D53" s="177"/>
      <c r="E53" s="211">
        <v>0</v>
      </c>
    </row>
    <row r="54" spans="1:5" ht="27.75" customHeight="1" x14ac:dyDescent="0.25">
      <c r="A54" s="161" t="s">
        <v>480</v>
      </c>
      <c r="B54" s="193" t="str">
        <f>IFERROR(INDEX('Annex 1 LV, HV and UMS charges'!$B$12:$B$43,MATCH($A54,'Annex 1 LV, HV and UMS charges'!$A$12:$A$43,0)),IF(INDEX('Annex 4 LDNO charges'!$B$11:$B$199,MATCH($A54,'Annex 4 LDNO charges'!$A$11:$A$199,0))=0,"",INDEX('Annex 4 LDNO charges'!$B$11:$B$199,MATCH($A54,'Annex 4 LDNO charges'!$A$11:$A$199,0))))</f>
        <v>81A</v>
      </c>
      <c r="C54" s="194">
        <f>IFERROR(INDEX('Annex 1 LV, HV and UMS charges'!$C$12:$C$43,MATCH($A54,'Annex 1 LV, HV and UMS charges'!$A$12:$A$43,0)),INDEX('Annex 4 LDNO charges'!$C$11:$C$199,MATCH($A54,'Annex 4 LDNO charges'!$A$11:$A$199,0)))</f>
        <v>0</v>
      </c>
      <c r="D54" s="177"/>
      <c r="E54" s="211">
        <v>0</v>
      </c>
    </row>
    <row r="55" spans="1:5" ht="27.75" customHeight="1" x14ac:dyDescent="0.25">
      <c r="A55" s="161" t="s">
        <v>481</v>
      </c>
      <c r="B55" s="193" t="str">
        <f>IFERROR(INDEX('Annex 1 LV, HV and UMS charges'!$B$12:$B$43,MATCH($A55,'Annex 1 LV, HV and UMS charges'!$A$12:$A$43,0)),IF(INDEX('Annex 4 LDNO charges'!$B$11:$B$199,MATCH($A55,'Annex 4 LDNO charges'!$A$11:$A$199,0))=0,"",INDEX('Annex 4 LDNO charges'!$B$11:$B$199,MATCH($A55,'Annex 4 LDNO charges'!$A$11:$A$199,0))))</f>
        <v>82A</v>
      </c>
      <c r="C55" s="194">
        <f>IFERROR(INDEX('Annex 1 LV, HV and UMS charges'!$C$12:$C$43,MATCH($A55,'Annex 1 LV, HV and UMS charges'!$A$12:$A$43,0)),INDEX('Annex 4 LDNO charges'!$C$11:$C$199,MATCH($A55,'Annex 4 LDNO charges'!$A$11:$A$199,0)))</f>
        <v>0</v>
      </c>
      <c r="D55" s="177"/>
      <c r="E55" s="211">
        <v>0</v>
      </c>
    </row>
    <row r="56" spans="1:5" ht="27.75" customHeight="1" x14ac:dyDescent="0.25">
      <c r="A56" s="161" t="s">
        <v>482</v>
      </c>
      <c r="B56" s="193" t="str">
        <f>IFERROR(INDEX('Annex 1 LV, HV and UMS charges'!$B$12:$B$43,MATCH($A56,'Annex 1 LV, HV and UMS charges'!$A$12:$A$43,0)),IF(INDEX('Annex 4 LDNO charges'!$B$11:$B$199,MATCH($A56,'Annex 4 LDNO charges'!$A$11:$A$199,0))=0,"",INDEX('Annex 4 LDNO charges'!$B$11:$B$199,MATCH($A56,'Annex 4 LDNO charges'!$A$11:$A$199,0))))</f>
        <v>83A</v>
      </c>
      <c r="C56" s="194">
        <f>IFERROR(INDEX('Annex 1 LV, HV and UMS charges'!$C$12:$C$43,MATCH($A56,'Annex 1 LV, HV and UMS charges'!$A$12:$A$43,0)),INDEX('Annex 4 LDNO charges'!$C$11:$C$199,MATCH($A56,'Annex 4 LDNO charges'!$A$11:$A$199,0)))</f>
        <v>0</v>
      </c>
      <c r="D56" s="177"/>
      <c r="E56" s="211">
        <v>0</v>
      </c>
    </row>
    <row r="57" spans="1:5" ht="27.75" customHeight="1" x14ac:dyDescent="0.25">
      <c r="A57" s="161" t="s">
        <v>483</v>
      </c>
      <c r="B57" s="193" t="str">
        <f>IFERROR(INDEX('Annex 1 LV, HV and UMS charges'!$B$12:$B$43,MATCH($A57,'Annex 1 LV, HV and UMS charges'!$A$12:$A$43,0)),IF(INDEX('Annex 4 LDNO charges'!$B$11:$B$199,MATCH($A57,'Annex 4 LDNO charges'!$A$11:$A$199,0))=0,"",INDEX('Annex 4 LDNO charges'!$B$11:$B$199,MATCH($A57,'Annex 4 LDNO charges'!$A$11:$A$199,0))))</f>
        <v>84A</v>
      </c>
      <c r="C57" s="194">
        <f>IFERROR(INDEX('Annex 1 LV, HV and UMS charges'!$C$12:$C$43,MATCH($A57,'Annex 1 LV, HV and UMS charges'!$A$12:$A$43,0)),INDEX('Annex 4 LDNO charges'!$C$11:$C$199,MATCH($A57,'Annex 4 LDNO charges'!$A$11:$A$199,0)))</f>
        <v>0</v>
      </c>
      <c r="D57" s="177"/>
      <c r="E57" s="211">
        <v>0</v>
      </c>
    </row>
    <row r="58" spans="1:5" ht="27.75" customHeight="1" x14ac:dyDescent="0.25">
      <c r="A58" s="161" t="s">
        <v>595</v>
      </c>
      <c r="B58" s="193" t="str">
        <f>IFERROR(INDEX('Annex 1 LV, HV and UMS charges'!$B$12:$B$43,MATCH($A58,'Annex 1 LV, HV and UMS charges'!$A$12:$A$43,0)),IF(INDEX('Annex 4 LDNO charges'!$B$11:$B$199,MATCH($A58,'Annex 4 LDNO charges'!$A$11:$A$199,0))=0,"",INDEX('Annex 4 LDNO charges'!$B$11:$B$199,MATCH($A58,'Annex 4 LDNO charges'!$A$11:$A$199,0))))</f>
        <v/>
      </c>
      <c r="C58" s="194" t="str">
        <f>IFERROR(INDEX('Annex 1 LV, HV and UMS charges'!$C$12:$C$43,MATCH($A58,'Annex 1 LV, HV and UMS charges'!$A$12:$A$43,0)),INDEX('Annex 4 LDNO charges'!$C$11:$C$199,MATCH($A58,'Annex 4 LDNO charges'!$A$11:$A$199,0)))</f>
        <v>0, 1, 2</v>
      </c>
      <c r="D58" s="211">
        <v>0</v>
      </c>
      <c r="E58" s="211">
        <v>0</v>
      </c>
    </row>
    <row r="59" spans="1:5" ht="27.75" customHeight="1" x14ac:dyDescent="0.25">
      <c r="A59" s="161" t="s">
        <v>596</v>
      </c>
      <c r="B59" s="193" t="str">
        <f>IFERROR(INDEX('Annex 1 LV, HV and UMS charges'!$B$12:$B$43,MATCH($A59,'Annex 1 LV, HV and UMS charges'!$A$12:$A$43,0)),IF(INDEX('Annex 4 LDNO charges'!$B$11:$B$199,MATCH($A59,'Annex 4 LDNO charges'!$A$11:$A$199,0))=0,"",INDEX('Annex 4 LDNO charges'!$B$11:$B$199,MATCH($A59,'Annex 4 LDNO charges'!$A$11:$A$199,0))))</f>
        <v/>
      </c>
      <c r="C59" s="194" t="str">
        <f>IFERROR(INDEX('Annex 1 LV, HV and UMS charges'!$C$12:$C$43,MATCH($A59,'Annex 1 LV, HV and UMS charges'!$A$12:$A$43,0)),INDEX('Annex 4 LDNO charges'!$C$11:$C$199,MATCH($A59,'Annex 4 LDNO charges'!$A$11:$A$199,0)))</f>
        <v>0, 3, 4, 5-8</v>
      </c>
      <c r="D59" s="177"/>
      <c r="E59" s="211">
        <v>0</v>
      </c>
    </row>
    <row r="60" spans="1:5" ht="27.75" customHeight="1" x14ac:dyDescent="0.25">
      <c r="A60" s="161" t="s">
        <v>597</v>
      </c>
      <c r="B60" s="193" t="str">
        <f>IFERROR(INDEX('Annex 1 LV, HV and UMS charges'!$B$12:$B$43,MATCH($A60,'Annex 1 LV, HV and UMS charges'!$A$12:$A$43,0)),IF(INDEX('Annex 4 LDNO charges'!$B$11:$B$199,MATCH($A60,'Annex 4 LDNO charges'!$A$11:$A$199,0))=0,"",INDEX('Annex 4 LDNO charges'!$B$11:$B$199,MATCH($A60,'Annex 4 LDNO charges'!$A$11:$A$199,0))))</f>
        <v/>
      </c>
      <c r="C60" s="194" t="str">
        <f>IFERROR(INDEX('Annex 1 LV, HV and UMS charges'!$C$12:$C$43,MATCH($A60,'Annex 1 LV, HV and UMS charges'!$A$12:$A$43,0)),INDEX('Annex 4 LDNO charges'!$C$11:$C$199,MATCH($A60,'Annex 4 LDNO charges'!$A$11:$A$199,0)))</f>
        <v>0, 3, 4, 5-8</v>
      </c>
      <c r="D60" s="177"/>
      <c r="E60" s="211">
        <v>0</v>
      </c>
    </row>
    <row r="61" spans="1:5" ht="27.75" customHeight="1" x14ac:dyDescent="0.25">
      <c r="A61" s="161" t="s">
        <v>598</v>
      </c>
      <c r="B61" s="193" t="str">
        <f>IFERROR(INDEX('Annex 1 LV, HV and UMS charges'!$B$12:$B$43,MATCH($A61,'Annex 1 LV, HV and UMS charges'!$A$12:$A$43,0)),IF(INDEX('Annex 4 LDNO charges'!$B$11:$B$199,MATCH($A61,'Annex 4 LDNO charges'!$A$11:$A$199,0))=0,"",INDEX('Annex 4 LDNO charges'!$B$11:$B$199,MATCH($A61,'Annex 4 LDNO charges'!$A$11:$A$199,0))))</f>
        <v/>
      </c>
      <c r="C61" s="194" t="str">
        <f>IFERROR(INDEX('Annex 1 LV, HV and UMS charges'!$C$12:$C$43,MATCH($A61,'Annex 1 LV, HV and UMS charges'!$A$12:$A$43,0)),INDEX('Annex 4 LDNO charges'!$C$11:$C$199,MATCH($A61,'Annex 4 LDNO charges'!$A$11:$A$199,0)))</f>
        <v>0, 3, 4, 5-8</v>
      </c>
      <c r="D61" s="177"/>
      <c r="E61" s="211">
        <v>0</v>
      </c>
    </row>
    <row r="62" spans="1:5" ht="27.75" customHeight="1" x14ac:dyDescent="0.25">
      <c r="A62" s="161" t="s">
        <v>599</v>
      </c>
      <c r="B62" s="193" t="str">
        <f>IFERROR(INDEX('Annex 1 LV, HV and UMS charges'!$B$12:$B$43,MATCH($A62,'Annex 1 LV, HV and UMS charges'!$A$12:$A$43,0)),IF(INDEX('Annex 4 LDNO charges'!$B$11:$B$199,MATCH($A62,'Annex 4 LDNO charges'!$A$11:$A$199,0))=0,"",INDEX('Annex 4 LDNO charges'!$B$11:$B$199,MATCH($A62,'Annex 4 LDNO charges'!$A$11:$A$199,0))))</f>
        <v/>
      </c>
      <c r="C62" s="194" t="str">
        <f>IFERROR(INDEX('Annex 1 LV, HV and UMS charges'!$C$12:$C$43,MATCH($A62,'Annex 1 LV, HV and UMS charges'!$A$12:$A$43,0)),INDEX('Annex 4 LDNO charges'!$C$11:$C$199,MATCH($A62,'Annex 4 LDNO charges'!$A$11:$A$199,0)))</f>
        <v>0, 3, 4, 5-8</v>
      </c>
      <c r="D62" s="177"/>
      <c r="E62" s="211">
        <v>0</v>
      </c>
    </row>
    <row r="63" spans="1:5" ht="27.75" customHeight="1" x14ac:dyDescent="0.25">
      <c r="A63" s="161" t="s">
        <v>600</v>
      </c>
      <c r="B63" s="193" t="str">
        <f>IFERROR(INDEX('Annex 1 LV, HV and UMS charges'!$B$12:$B$43,MATCH($A63,'Annex 1 LV, HV and UMS charges'!$A$12:$A$43,0)),IF(INDEX('Annex 4 LDNO charges'!$B$11:$B$199,MATCH($A63,'Annex 4 LDNO charges'!$A$11:$A$199,0))=0,"",INDEX('Annex 4 LDNO charges'!$B$11:$B$199,MATCH($A63,'Annex 4 LDNO charges'!$A$11:$A$199,0))))</f>
        <v/>
      </c>
      <c r="C63" s="194" t="str">
        <f>IFERROR(INDEX('Annex 1 LV, HV and UMS charges'!$C$12:$C$43,MATCH($A63,'Annex 1 LV, HV and UMS charges'!$A$12:$A$43,0)),INDEX('Annex 4 LDNO charges'!$C$11:$C$199,MATCH($A63,'Annex 4 LDNO charges'!$A$11:$A$199,0)))</f>
        <v>0, 3, 4, 5-8</v>
      </c>
      <c r="D63" s="177"/>
      <c r="E63" s="211">
        <v>0</v>
      </c>
    </row>
    <row r="64" spans="1:5" ht="27.75" customHeight="1" x14ac:dyDescent="0.25">
      <c r="A64" s="161" t="s">
        <v>544</v>
      </c>
      <c r="B64" s="193" t="str">
        <f>IFERROR(INDEX('Annex 1 LV, HV and UMS charges'!$B$12:$B$43,MATCH($A64,'Annex 1 LV, HV and UMS charges'!$A$12:$A$43,0)),IF(INDEX('Annex 4 LDNO charges'!$B$11:$B$199,MATCH($A64,'Annex 4 LDNO charges'!$A$11:$A$199,0))=0,"",INDEX('Annex 4 LDNO charges'!$B$11:$B$199,MATCH($A64,'Annex 4 LDNO charges'!$A$11:$A$199,0))))</f>
        <v/>
      </c>
      <c r="C64" s="194">
        <f>IFERROR(INDEX('Annex 1 LV, HV and UMS charges'!$C$12:$C$43,MATCH($A64,'Annex 1 LV, HV and UMS charges'!$A$12:$A$43,0)),INDEX('Annex 4 LDNO charges'!$C$11:$C$199,MATCH($A64,'Annex 4 LDNO charges'!$A$11:$A$199,0)))</f>
        <v>0</v>
      </c>
      <c r="D64" s="177"/>
      <c r="E64" s="211">
        <v>0</v>
      </c>
    </row>
    <row r="65" spans="1:5" ht="27.75" customHeight="1" x14ac:dyDescent="0.25">
      <c r="A65" s="161" t="s">
        <v>545</v>
      </c>
      <c r="B65" s="193" t="str">
        <f>IFERROR(INDEX('Annex 1 LV, HV and UMS charges'!$B$12:$B$43,MATCH($A65,'Annex 1 LV, HV and UMS charges'!$A$12:$A$43,0)),IF(INDEX('Annex 4 LDNO charges'!$B$11:$B$199,MATCH($A65,'Annex 4 LDNO charges'!$A$11:$A$199,0))=0,"",INDEX('Annex 4 LDNO charges'!$B$11:$B$199,MATCH($A65,'Annex 4 LDNO charges'!$A$11:$A$199,0))))</f>
        <v/>
      </c>
      <c r="C65" s="194">
        <f>IFERROR(INDEX('Annex 1 LV, HV and UMS charges'!$C$12:$C$43,MATCH($A65,'Annex 1 LV, HV and UMS charges'!$A$12:$A$43,0)),INDEX('Annex 4 LDNO charges'!$C$11:$C$199,MATCH($A65,'Annex 4 LDNO charges'!$A$11:$A$199,0)))</f>
        <v>0</v>
      </c>
      <c r="D65" s="177"/>
      <c r="E65" s="211">
        <v>0</v>
      </c>
    </row>
    <row r="66" spans="1:5" ht="27.75" customHeight="1" x14ac:dyDescent="0.25">
      <c r="A66" s="161" t="s">
        <v>546</v>
      </c>
      <c r="B66" s="193" t="str">
        <f>IFERROR(INDEX('Annex 1 LV, HV and UMS charges'!$B$12:$B$43,MATCH($A66,'Annex 1 LV, HV and UMS charges'!$A$12:$A$43,0)),IF(INDEX('Annex 4 LDNO charges'!$B$11:$B$199,MATCH($A66,'Annex 4 LDNO charges'!$A$11:$A$199,0))=0,"",INDEX('Annex 4 LDNO charges'!$B$11:$B$199,MATCH($A66,'Annex 4 LDNO charges'!$A$11:$A$199,0))))</f>
        <v/>
      </c>
      <c r="C66" s="194">
        <f>IFERROR(INDEX('Annex 1 LV, HV and UMS charges'!$C$12:$C$43,MATCH($A66,'Annex 1 LV, HV and UMS charges'!$A$12:$A$43,0)),INDEX('Annex 4 LDNO charges'!$C$11:$C$199,MATCH($A66,'Annex 4 LDNO charges'!$A$11:$A$199,0)))</f>
        <v>0</v>
      </c>
      <c r="D66" s="177"/>
      <c r="E66" s="211">
        <v>0</v>
      </c>
    </row>
    <row r="67" spans="1:5" ht="27.75" customHeight="1" x14ac:dyDescent="0.25">
      <c r="A67" s="161" t="s">
        <v>547</v>
      </c>
      <c r="B67" s="193" t="str">
        <f>IFERROR(INDEX('Annex 1 LV, HV and UMS charges'!$B$12:$B$43,MATCH($A67,'Annex 1 LV, HV and UMS charges'!$A$12:$A$43,0)),IF(INDEX('Annex 4 LDNO charges'!$B$11:$B$199,MATCH($A67,'Annex 4 LDNO charges'!$A$11:$A$199,0))=0,"",INDEX('Annex 4 LDNO charges'!$B$11:$B$199,MATCH($A67,'Annex 4 LDNO charges'!$A$11:$A$199,0))))</f>
        <v/>
      </c>
      <c r="C67" s="194">
        <f>IFERROR(INDEX('Annex 1 LV, HV and UMS charges'!$C$12:$C$43,MATCH($A67,'Annex 1 LV, HV and UMS charges'!$A$12:$A$43,0)),INDEX('Annex 4 LDNO charges'!$C$11:$C$199,MATCH($A67,'Annex 4 LDNO charges'!$A$11:$A$199,0)))</f>
        <v>0</v>
      </c>
      <c r="D67" s="177"/>
      <c r="E67" s="211">
        <v>0</v>
      </c>
    </row>
    <row r="68" spans="1:5" ht="27.75" customHeight="1" x14ac:dyDescent="0.25">
      <c r="A68" s="161" t="s">
        <v>548</v>
      </c>
      <c r="B68" s="193" t="str">
        <f>IFERROR(INDEX('Annex 1 LV, HV and UMS charges'!$B$12:$B$43,MATCH($A68,'Annex 1 LV, HV and UMS charges'!$A$12:$A$43,0)),IF(INDEX('Annex 4 LDNO charges'!$B$11:$B$199,MATCH($A68,'Annex 4 LDNO charges'!$A$11:$A$199,0))=0,"",INDEX('Annex 4 LDNO charges'!$B$11:$B$199,MATCH($A68,'Annex 4 LDNO charges'!$A$11:$A$199,0))))</f>
        <v/>
      </c>
      <c r="C68" s="194">
        <f>IFERROR(INDEX('Annex 1 LV, HV and UMS charges'!$C$12:$C$43,MATCH($A68,'Annex 1 LV, HV and UMS charges'!$A$12:$A$43,0)),INDEX('Annex 4 LDNO charges'!$C$11:$C$199,MATCH($A68,'Annex 4 LDNO charges'!$A$11:$A$199,0)))</f>
        <v>0</v>
      </c>
      <c r="D68" s="177"/>
      <c r="E68" s="211">
        <v>0</v>
      </c>
    </row>
    <row r="69" spans="1:5" ht="27.75" customHeight="1" x14ac:dyDescent="0.25">
      <c r="A69" s="161" t="s">
        <v>549</v>
      </c>
      <c r="B69" s="193" t="str">
        <f>IFERROR(INDEX('Annex 1 LV, HV and UMS charges'!$B$12:$B$43,MATCH($A69,'Annex 1 LV, HV and UMS charges'!$A$12:$A$43,0)),IF(INDEX('Annex 4 LDNO charges'!$B$11:$B$199,MATCH($A69,'Annex 4 LDNO charges'!$A$11:$A$199,0))=0,"",INDEX('Annex 4 LDNO charges'!$B$11:$B$199,MATCH($A69,'Annex 4 LDNO charges'!$A$11:$A$199,0))))</f>
        <v/>
      </c>
      <c r="C69" s="194">
        <f>IFERROR(INDEX('Annex 1 LV, HV and UMS charges'!$C$12:$C$43,MATCH($A69,'Annex 1 LV, HV and UMS charges'!$A$12:$A$43,0)),INDEX('Annex 4 LDNO charges'!$C$11:$C$199,MATCH($A69,'Annex 4 LDNO charges'!$A$11:$A$199,0)))</f>
        <v>0</v>
      </c>
      <c r="D69" s="177"/>
      <c r="E69" s="211">
        <v>0</v>
      </c>
    </row>
    <row r="70" spans="1:5" ht="27.75" customHeight="1" x14ac:dyDescent="0.25">
      <c r="A70" s="161" t="s">
        <v>550</v>
      </c>
      <c r="B70" s="193" t="str">
        <f>IFERROR(INDEX('Annex 1 LV, HV and UMS charges'!$B$12:$B$43,MATCH($A70,'Annex 1 LV, HV and UMS charges'!$A$12:$A$43,0)),IF(INDEX('Annex 4 LDNO charges'!$B$11:$B$199,MATCH($A70,'Annex 4 LDNO charges'!$A$11:$A$199,0))=0,"",INDEX('Annex 4 LDNO charges'!$B$11:$B$199,MATCH($A70,'Annex 4 LDNO charges'!$A$11:$A$199,0))))</f>
        <v/>
      </c>
      <c r="C70" s="194">
        <f>IFERROR(INDEX('Annex 1 LV, HV and UMS charges'!$C$12:$C$43,MATCH($A70,'Annex 1 LV, HV and UMS charges'!$A$12:$A$43,0)),INDEX('Annex 4 LDNO charges'!$C$11:$C$199,MATCH($A70,'Annex 4 LDNO charges'!$A$11:$A$199,0)))</f>
        <v>0</v>
      </c>
      <c r="D70" s="177"/>
      <c r="E70" s="211">
        <v>0</v>
      </c>
    </row>
    <row r="71" spans="1:5" ht="27.75" customHeight="1" x14ac:dyDescent="0.25">
      <c r="A71" s="161" t="s">
        <v>551</v>
      </c>
      <c r="B71" s="193" t="str">
        <f>IFERROR(INDEX('Annex 1 LV, HV and UMS charges'!$B$12:$B$43,MATCH($A71,'Annex 1 LV, HV and UMS charges'!$A$12:$A$43,0)),IF(INDEX('Annex 4 LDNO charges'!$B$11:$B$199,MATCH($A71,'Annex 4 LDNO charges'!$A$11:$A$199,0))=0,"",INDEX('Annex 4 LDNO charges'!$B$11:$B$199,MATCH($A71,'Annex 4 LDNO charges'!$A$11:$A$199,0))))</f>
        <v/>
      </c>
      <c r="C71" s="194">
        <f>IFERROR(INDEX('Annex 1 LV, HV and UMS charges'!$C$12:$C$43,MATCH($A71,'Annex 1 LV, HV and UMS charges'!$A$12:$A$43,0)),INDEX('Annex 4 LDNO charges'!$C$11:$C$199,MATCH($A71,'Annex 4 LDNO charges'!$A$11:$A$199,0)))</f>
        <v>0</v>
      </c>
      <c r="D71" s="177"/>
      <c r="E71" s="211">
        <v>0</v>
      </c>
    </row>
    <row r="72" spans="1:5" ht="27.75" customHeight="1" x14ac:dyDescent="0.25">
      <c r="A72" s="161" t="s">
        <v>552</v>
      </c>
      <c r="B72" s="193" t="str">
        <f>IFERROR(INDEX('Annex 1 LV, HV and UMS charges'!$B$12:$B$43,MATCH($A72,'Annex 1 LV, HV and UMS charges'!$A$12:$A$43,0)),IF(INDEX('Annex 4 LDNO charges'!$B$11:$B$199,MATCH($A72,'Annex 4 LDNO charges'!$A$11:$A$199,0))=0,"",INDEX('Annex 4 LDNO charges'!$B$11:$B$199,MATCH($A72,'Annex 4 LDNO charges'!$A$11:$A$199,0))))</f>
        <v/>
      </c>
      <c r="C72" s="194">
        <f>IFERROR(INDEX('Annex 1 LV, HV and UMS charges'!$C$12:$C$43,MATCH($A72,'Annex 1 LV, HV and UMS charges'!$A$12:$A$43,0)),INDEX('Annex 4 LDNO charges'!$C$11:$C$199,MATCH($A72,'Annex 4 LDNO charges'!$A$11:$A$199,0)))</f>
        <v>0</v>
      </c>
      <c r="D72" s="177"/>
      <c r="E72" s="211">
        <v>0</v>
      </c>
    </row>
    <row r="73" spans="1:5" ht="27.75" customHeight="1" x14ac:dyDescent="0.25">
      <c r="A73" s="161" t="s">
        <v>553</v>
      </c>
      <c r="B73" s="193" t="str">
        <f>IFERROR(INDEX('Annex 1 LV, HV and UMS charges'!$B$12:$B$43,MATCH($A73,'Annex 1 LV, HV and UMS charges'!$A$12:$A$43,0)),IF(INDEX('Annex 4 LDNO charges'!$B$11:$B$199,MATCH($A73,'Annex 4 LDNO charges'!$A$11:$A$199,0))=0,"",INDEX('Annex 4 LDNO charges'!$B$11:$B$199,MATCH($A73,'Annex 4 LDNO charges'!$A$11:$A$199,0))))</f>
        <v/>
      </c>
      <c r="C73" s="194">
        <f>IFERROR(INDEX('Annex 1 LV, HV and UMS charges'!$C$12:$C$43,MATCH($A73,'Annex 1 LV, HV and UMS charges'!$A$12:$A$43,0)),INDEX('Annex 4 LDNO charges'!$C$11:$C$199,MATCH($A73,'Annex 4 LDNO charges'!$A$11:$A$199,0)))</f>
        <v>0</v>
      </c>
      <c r="D73" s="177"/>
      <c r="E73" s="211">
        <v>0</v>
      </c>
    </row>
    <row r="74" spans="1:5" ht="27.75" customHeight="1" x14ac:dyDescent="0.25">
      <c r="A74" s="161" t="s">
        <v>554</v>
      </c>
      <c r="B74" s="193" t="str">
        <f>IFERROR(INDEX('Annex 1 LV, HV and UMS charges'!$B$12:$B$43,MATCH($A74,'Annex 1 LV, HV and UMS charges'!$A$12:$A$43,0)),IF(INDEX('Annex 4 LDNO charges'!$B$11:$B$199,MATCH($A74,'Annex 4 LDNO charges'!$A$11:$A$199,0))=0,"",INDEX('Annex 4 LDNO charges'!$B$11:$B$199,MATCH($A74,'Annex 4 LDNO charges'!$A$11:$A$199,0))))</f>
        <v/>
      </c>
      <c r="C74" s="194">
        <f>IFERROR(INDEX('Annex 1 LV, HV and UMS charges'!$C$12:$C$43,MATCH($A74,'Annex 1 LV, HV and UMS charges'!$A$12:$A$43,0)),INDEX('Annex 4 LDNO charges'!$C$11:$C$199,MATCH($A74,'Annex 4 LDNO charges'!$A$11:$A$199,0)))</f>
        <v>0</v>
      </c>
      <c r="D74" s="177"/>
      <c r="E74" s="211">
        <v>0</v>
      </c>
    </row>
    <row r="75" spans="1:5" ht="27.75" customHeight="1" x14ac:dyDescent="0.25">
      <c r="A75" s="161" t="s">
        <v>555</v>
      </c>
      <c r="B75" s="193" t="str">
        <f>IFERROR(INDEX('Annex 1 LV, HV and UMS charges'!$B$12:$B$43,MATCH($A75,'Annex 1 LV, HV and UMS charges'!$A$12:$A$43,0)),IF(INDEX('Annex 4 LDNO charges'!$B$11:$B$199,MATCH($A75,'Annex 4 LDNO charges'!$A$11:$A$199,0))=0,"",INDEX('Annex 4 LDNO charges'!$B$11:$B$199,MATCH($A75,'Annex 4 LDNO charges'!$A$11:$A$199,0))))</f>
        <v/>
      </c>
      <c r="C75" s="194">
        <f>IFERROR(INDEX('Annex 1 LV, HV and UMS charges'!$C$12:$C$43,MATCH($A75,'Annex 1 LV, HV and UMS charges'!$A$12:$A$43,0)),INDEX('Annex 4 LDNO charges'!$C$11:$C$199,MATCH($A75,'Annex 4 LDNO charges'!$A$11:$A$199,0)))</f>
        <v>0</v>
      </c>
      <c r="D75" s="177"/>
      <c r="E75" s="211">
        <v>0</v>
      </c>
    </row>
    <row r="76" spans="1:5" ht="27.75" customHeight="1" x14ac:dyDescent="0.25">
      <c r="A76" s="161" t="s">
        <v>556</v>
      </c>
      <c r="B76" s="193" t="str">
        <f>IFERROR(INDEX('Annex 1 LV, HV and UMS charges'!$B$12:$B$43,MATCH($A76,'Annex 1 LV, HV and UMS charges'!$A$12:$A$43,0)),IF(INDEX('Annex 4 LDNO charges'!$B$11:$B$199,MATCH($A76,'Annex 4 LDNO charges'!$A$11:$A$199,0))=0,"",INDEX('Annex 4 LDNO charges'!$B$11:$B$199,MATCH($A76,'Annex 4 LDNO charges'!$A$11:$A$199,0))))</f>
        <v/>
      </c>
      <c r="C76" s="194">
        <f>IFERROR(INDEX('Annex 1 LV, HV and UMS charges'!$C$12:$C$43,MATCH($A76,'Annex 1 LV, HV and UMS charges'!$A$12:$A$43,0)),INDEX('Annex 4 LDNO charges'!$C$11:$C$199,MATCH($A76,'Annex 4 LDNO charges'!$A$11:$A$199,0)))</f>
        <v>0</v>
      </c>
      <c r="D76" s="177"/>
      <c r="E76" s="211">
        <v>0</v>
      </c>
    </row>
    <row r="77" spans="1:5" ht="27.75" customHeight="1" x14ac:dyDescent="0.25">
      <c r="A77" s="161" t="s">
        <v>557</v>
      </c>
      <c r="B77" s="193" t="str">
        <f>IFERROR(INDEX('Annex 1 LV, HV and UMS charges'!$B$12:$B$43,MATCH($A77,'Annex 1 LV, HV and UMS charges'!$A$12:$A$43,0)),IF(INDEX('Annex 4 LDNO charges'!$B$11:$B$199,MATCH($A77,'Annex 4 LDNO charges'!$A$11:$A$199,0))=0,"",INDEX('Annex 4 LDNO charges'!$B$11:$B$199,MATCH($A77,'Annex 4 LDNO charges'!$A$11:$A$199,0))))</f>
        <v/>
      </c>
      <c r="C77" s="194">
        <f>IFERROR(INDEX('Annex 1 LV, HV and UMS charges'!$C$12:$C$43,MATCH($A77,'Annex 1 LV, HV and UMS charges'!$A$12:$A$43,0)),INDEX('Annex 4 LDNO charges'!$C$11:$C$199,MATCH($A77,'Annex 4 LDNO charges'!$A$11:$A$199,0)))</f>
        <v>0</v>
      </c>
      <c r="D77" s="177"/>
      <c r="E77" s="211">
        <v>0</v>
      </c>
    </row>
    <row r="78" spans="1:5" ht="27.75" customHeight="1" x14ac:dyDescent="0.25">
      <c r="A78" s="161" t="s">
        <v>558</v>
      </c>
      <c r="B78" s="193" t="str">
        <f>IFERROR(INDEX('Annex 1 LV, HV and UMS charges'!$B$12:$B$43,MATCH($A78,'Annex 1 LV, HV and UMS charges'!$A$12:$A$43,0)),IF(INDEX('Annex 4 LDNO charges'!$B$11:$B$199,MATCH($A78,'Annex 4 LDNO charges'!$A$11:$A$199,0))=0,"",INDEX('Annex 4 LDNO charges'!$B$11:$B$199,MATCH($A78,'Annex 4 LDNO charges'!$A$11:$A$199,0))))</f>
        <v/>
      </c>
      <c r="C78" s="194">
        <f>IFERROR(INDEX('Annex 1 LV, HV and UMS charges'!$C$12:$C$43,MATCH($A78,'Annex 1 LV, HV and UMS charges'!$A$12:$A$43,0)),INDEX('Annex 4 LDNO charges'!$C$11:$C$199,MATCH($A78,'Annex 4 LDNO charges'!$A$11:$A$199,0)))</f>
        <v>0</v>
      </c>
      <c r="D78" s="177"/>
      <c r="E78" s="211">
        <v>0</v>
      </c>
    </row>
    <row r="79" spans="1:5" ht="27.75" customHeight="1" x14ac:dyDescent="0.25">
      <c r="A79" s="161" t="s">
        <v>601</v>
      </c>
      <c r="B79" s="193" t="str">
        <f>IFERROR(INDEX('Annex 1 LV, HV and UMS charges'!$B$12:$B$43,MATCH($A79,'Annex 1 LV, HV and UMS charges'!$A$12:$A$43,0)),IF(INDEX('Annex 4 LDNO charges'!$B$11:$B$199,MATCH($A79,'Annex 4 LDNO charges'!$A$11:$A$199,0))=0,"",INDEX('Annex 4 LDNO charges'!$B$11:$B$199,MATCH($A79,'Annex 4 LDNO charges'!$A$11:$A$199,0))))</f>
        <v>A31</v>
      </c>
      <c r="C79" s="194" t="str">
        <f>IFERROR(INDEX('Annex 1 LV, HV and UMS charges'!$C$12:$C$43,MATCH($A79,'Annex 1 LV, HV and UMS charges'!$A$12:$A$43,0)),INDEX('Annex 4 LDNO charges'!$C$11:$C$199,MATCH($A79,'Annex 4 LDNO charges'!$A$11:$A$199,0)))</f>
        <v>0, 1, 2</v>
      </c>
      <c r="D79" s="211">
        <v>0</v>
      </c>
      <c r="E79" s="211">
        <v>0</v>
      </c>
    </row>
    <row r="80" spans="1:5" ht="27.75" customHeight="1" x14ac:dyDescent="0.25">
      <c r="A80" s="161" t="s">
        <v>602</v>
      </c>
      <c r="B80" s="193" t="str">
        <f>IFERROR(INDEX('Annex 1 LV, HV and UMS charges'!$B$12:$B$43,MATCH($A80,'Annex 1 LV, HV and UMS charges'!$A$12:$A$43,0)),IF(INDEX('Annex 4 LDNO charges'!$B$11:$B$199,MATCH($A80,'Annex 4 LDNO charges'!$A$11:$A$199,0))=0,"",INDEX('Annex 4 LDNO charges'!$B$11:$B$199,MATCH($A80,'Annex 4 LDNO charges'!$A$11:$A$199,0))))</f>
        <v>A34</v>
      </c>
      <c r="C80" s="194" t="str">
        <f>IFERROR(INDEX('Annex 1 LV, HV and UMS charges'!$C$12:$C$43,MATCH($A80,'Annex 1 LV, HV and UMS charges'!$A$12:$A$43,0)),INDEX('Annex 4 LDNO charges'!$C$11:$C$199,MATCH($A80,'Annex 4 LDNO charges'!$A$11:$A$199,0)))</f>
        <v>0, 3, 4, 5-8</v>
      </c>
      <c r="D80" s="177"/>
      <c r="E80" s="211">
        <v>0</v>
      </c>
    </row>
    <row r="81" spans="1:5" ht="27.75" customHeight="1" x14ac:dyDescent="0.25">
      <c r="A81" s="161" t="s">
        <v>603</v>
      </c>
      <c r="B81" s="193" t="str">
        <f>IFERROR(INDEX('Annex 1 LV, HV and UMS charges'!$B$12:$B$43,MATCH($A81,'Annex 1 LV, HV and UMS charges'!$A$12:$A$43,0)),IF(INDEX('Annex 4 LDNO charges'!$B$11:$B$199,MATCH($A81,'Annex 4 LDNO charges'!$A$11:$A$199,0))=0,"",INDEX('Annex 4 LDNO charges'!$B$11:$B$199,MATCH($A81,'Annex 4 LDNO charges'!$A$11:$A$199,0))))</f>
        <v>3A1</v>
      </c>
      <c r="C81" s="194" t="str">
        <f>IFERROR(INDEX('Annex 1 LV, HV and UMS charges'!$C$12:$C$43,MATCH($A81,'Annex 1 LV, HV and UMS charges'!$A$12:$A$43,0)),INDEX('Annex 4 LDNO charges'!$C$11:$C$199,MATCH($A81,'Annex 4 LDNO charges'!$A$11:$A$199,0)))</f>
        <v>0, 3, 4, 5-8</v>
      </c>
      <c r="D81" s="177"/>
      <c r="E81" s="211">
        <v>0</v>
      </c>
    </row>
    <row r="82" spans="1:5" ht="27.75" customHeight="1" x14ac:dyDescent="0.25">
      <c r="A82" s="161" t="s">
        <v>604</v>
      </c>
      <c r="B82" s="193" t="str">
        <f>IFERROR(INDEX('Annex 1 LV, HV and UMS charges'!$B$12:$B$43,MATCH($A82,'Annex 1 LV, HV and UMS charges'!$A$12:$A$43,0)),IF(INDEX('Annex 4 LDNO charges'!$B$11:$B$199,MATCH($A82,'Annex 4 LDNO charges'!$A$11:$A$199,0))=0,"",INDEX('Annex 4 LDNO charges'!$B$11:$B$199,MATCH($A82,'Annex 4 LDNO charges'!$A$11:$A$199,0))))</f>
        <v>3A2</v>
      </c>
      <c r="C82" s="194" t="str">
        <f>IFERROR(INDEX('Annex 1 LV, HV and UMS charges'!$C$12:$C$43,MATCH($A82,'Annex 1 LV, HV and UMS charges'!$A$12:$A$43,0)),INDEX('Annex 4 LDNO charges'!$C$11:$C$199,MATCH($A82,'Annex 4 LDNO charges'!$A$11:$A$199,0)))</f>
        <v>0, 3, 4, 5-8</v>
      </c>
      <c r="D82" s="177"/>
      <c r="E82" s="211">
        <v>0</v>
      </c>
    </row>
    <row r="83" spans="1:5" ht="27.75" customHeight="1" x14ac:dyDescent="0.25">
      <c r="A83" s="161" t="s">
        <v>605</v>
      </c>
      <c r="B83" s="193" t="str">
        <f>IFERROR(INDEX('Annex 1 LV, HV and UMS charges'!$B$12:$B$43,MATCH($A83,'Annex 1 LV, HV and UMS charges'!$A$12:$A$43,0)),IF(INDEX('Annex 4 LDNO charges'!$B$11:$B$199,MATCH($A83,'Annex 4 LDNO charges'!$A$11:$A$199,0))=0,"",INDEX('Annex 4 LDNO charges'!$B$11:$B$199,MATCH($A83,'Annex 4 LDNO charges'!$A$11:$A$199,0))))</f>
        <v>3A3</v>
      </c>
      <c r="C83" s="194" t="str">
        <f>IFERROR(INDEX('Annex 1 LV, HV and UMS charges'!$C$12:$C$43,MATCH($A83,'Annex 1 LV, HV and UMS charges'!$A$12:$A$43,0)),INDEX('Annex 4 LDNO charges'!$C$11:$C$199,MATCH($A83,'Annex 4 LDNO charges'!$A$11:$A$199,0)))</f>
        <v>0, 3, 4, 5-8</v>
      </c>
      <c r="D83" s="177"/>
      <c r="E83" s="211">
        <v>0</v>
      </c>
    </row>
    <row r="84" spans="1:5" ht="27.75" customHeight="1" x14ac:dyDescent="0.25">
      <c r="A84" s="161" t="s">
        <v>606</v>
      </c>
      <c r="B84" s="193" t="str">
        <f>IFERROR(INDEX('Annex 1 LV, HV and UMS charges'!$B$12:$B$43,MATCH($A84,'Annex 1 LV, HV and UMS charges'!$A$12:$A$43,0)),IF(INDEX('Annex 4 LDNO charges'!$B$11:$B$199,MATCH($A84,'Annex 4 LDNO charges'!$A$11:$A$199,0))=0,"",INDEX('Annex 4 LDNO charges'!$B$11:$B$199,MATCH($A84,'Annex 4 LDNO charges'!$A$11:$A$199,0))))</f>
        <v>3A4</v>
      </c>
      <c r="C84" s="194" t="str">
        <f>IFERROR(INDEX('Annex 1 LV, HV and UMS charges'!$C$12:$C$43,MATCH($A84,'Annex 1 LV, HV and UMS charges'!$A$12:$A$43,0)),INDEX('Annex 4 LDNO charges'!$C$11:$C$199,MATCH($A84,'Annex 4 LDNO charges'!$A$11:$A$199,0)))</f>
        <v>0, 3, 4, 5-8</v>
      </c>
      <c r="D84" s="177"/>
      <c r="E84" s="211">
        <v>0</v>
      </c>
    </row>
    <row r="85" spans="1:5" ht="27.75" customHeight="1" x14ac:dyDescent="0.25">
      <c r="A85" s="161" t="s">
        <v>529</v>
      </c>
      <c r="B85" s="193" t="str">
        <f>IFERROR(INDEX('Annex 1 LV, HV and UMS charges'!$B$12:$B$43,MATCH($A85,'Annex 1 LV, HV and UMS charges'!$A$12:$A$43,0)),IF(INDEX('Annex 4 LDNO charges'!$B$11:$B$199,MATCH($A85,'Annex 4 LDNO charges'!$A$11:$A$199,0))=0,"",INDEX('Annex 4 LDNO charges'!$B$11:$B$199,MATCH($A85,'Annex 4 LDNO charges'!$A$11:$A$199,0))))</f>
        <v>A56</v>
      </c>
      <c r="C85" s="194">
        <f>IFERROR(INDEX('Annex 1 LV, HV and UMS charges'!$C$12:$C$43,MATCH($A85,'Annex 1 LV, HV and UMS charges'!$A$12:$A$43,0)),INDEX('Annex 4 LDNO charges'!$C$11:$C$199,MATCH($A85,'Annex 4 LDNO charges'!$A$11:$A$199,0)))</f>
        <v>0</v>
      </c>
      <c r="D85" s="177"/>
      <c r="E85" s="211">
        <v>0</v>
      </c>
    </row>
    <row r="86" spans="1:5" ht="27.75" customHeight="1" x14ac:dyDescent="0.25">
      <c r="A86" s="161" t="s">
        <v>530</v>
      </c>
      <c r="B86" s="193" t="str">
        <f>IFERROR(INDEX('Annex 1 LV, HV and UMS charges'!$B$12:$B$43,MATCH($A86,'Annex 1 LV, HV and UMS charges'!$A$12:$A$43,0)),IF(INDEX('Annex 4 LDNO charges'!$B$11:$B$199,MATCH($A86,'Annex 4 LDNO charges'!$A$11:$A$199,0))=0,"",INDEX('Annex 4 LDNO charges'!$B$11:$B$199,MATCH($A86,'Annex 4 LDNO charges'!$A$11:$A$199,0))))</f>
        <v/>
      </c>
      <c r="C86" s="194">
        <f>IFERROR(INDEX('Annex 1 LV, HV and UMS charges'!$C$12:$C$43,MATCH($A86,'Annex 1 LV, HV and UMS charges'!$A$12:$A$43,0)),INDEX('Annex 4 LDNO charges'!$C$11:$C$199,MATCH($A86,'Annex 4 LDNO charges'!$A$11:$A$199,0)))</f>
        <v>0</v>
      </c>
      <c r="D86" s="177"/>
      <c r="E86" s="211">
        <v>0</v>
      </c>
    </row>
    <row r="87" spans="1:5" ht="27.75" customHeight="1" x14ac:dyDescent="0.25">
      <c r="A87" s="161" t="s">
        <v>531</v>
      </c>
      <c r="B87" s="193" t="str">
        <f>IFERROR(INDEX('Annex 1 LV, HV and UMS charges'!$B$12:$B$43,MATCH($A87,'Annex 1 LV, HV and UMS charges'!$A$12:$A$43,0)),IF(INDEX('Annex 4 LDNO charges'!$B$11:$B$199,MATCH($A87,'Annex 4 LDNO charges'!$A$11:$A$199,0))=0,"",INDEX('Annex 4 LDNO charges'!$B$11:$B$199,MATCH($A87,'Annex 4 LDNO charges'!$A$11:$A$199,0))))</f>
        <v/>
      </c>
      <c r="C87" s="194">
        <f>IFERROR(INDEX('Annex 1 LV, HV and UMS charges'!$C$12:$C$43,MATCH($A87,'Annex 1 LV, HV and UMS charges'!$A$12:$A$43,0)),INDEX('Annex 4 LDNO charges'!$C$11:$C$199,MATCH($A87,'Annex 4 LDNO charges'!$A$11:$A$199,0)))</f>
        <v>0</v>
      </c>
      <c r="D87" s="177"/>
      <c r="E87" s="211">
        <v>0</v>
      </c>
    </row>
    <row r="88" spans="1:5" ht="27.75" customHeight="1" x14ac:dyDescent="0.25">
      <c r="A88" s="161" t="s">
        <v>532</v>
      </c>
      <c r="B88" s="193" t="str">
        <f>IFERROR(INDEX('Annex 1 LV, HV and UMS charges'!$B$12:$B$43,MATCH($A88,'Annex 1 LV, HV and UMS charges'!$A$12:$A$43,0)),IF(INDEX('Annex 4 LDNO charges'!$B$11:$B$199,MATCH($A88,'Annex 4 LDNO charges'!$A$11:$A$199,0))=0,"",INDEX('Annex 4 LDNO charges'!$B$11:$B$199,MATCH($A88,'Annex 4 LDNO charges'!$A$11:$A$199,0))))</f>
        <v/>
      </c>
      <c r="C88" s="194">
        <f>IFERROR(INDEX('Annex 1 LV, HV and UMS charges'!$C$12:$C$43,MATCH($A88,'Annex 1 LV, HV and UMS charges'!$A$12:$A$43,0)),INDEX('Annex 4 LDNO charges'!$C$11:$C$199,MATCH($A88,'Annex 4 LDNO charges'!$A$11:$A$199,0)))</f>
        <v>0</v>
      </c>
      <c r="D88" s="177"/>
      <c r="E88" s="211">
        <v>0</v>
      </c>
    </row>
    <row r="89" spans="1:5" ht="27.75" customHeight="1" x14ac:dyDescent="0.25">
      <c r="A89" s="161" t="s">
        <v>533</v>
      </c>
      <c r="B89" s="193" t="str">
        <f>IFERROR(INDEX('Annex 1 LV, HV and UMS charges'!$B$12:$B$43,MATCH($A89,'Annex 1 LV, HV and UMS charges'!$A$12:$A$43,0)),IF(INDEX('Annex 4 LDNO charges'!$B$11:$B$199,MATCH($A89,'Annex 4 LDNO charges'!$A$11:$A$199,0))=0,"",INDEX('Annex 4 LDNO charges'!$B$11:$B$199,MATCH($A89,'Annex 4 LDNO charges'!$A$11:$A$199,0))))</f>
        <v/>
      </c>
      <c r="C89" s="194">
        <f>IFERROR(INDEX('Annex 1 LV, HV and UMS charges'!$C$12:$C$43,MATCH($A89,'Annex 1 LV, HV and UMS charges'!$A$12:$A$43,0)),INDEX('Annex 4 LDNO charges'!$C$11:$C$199,MATCH($A89,'Annex 4 LDNO charges'!$A$11:$A$199,0)))</f>
        <v>0</v>
      </c>
      <c r="D89" s="177"/>
      <c r="E89" s="211">
        <v>0</v>
      </c>
    </row>
    <row r="90" spans="1:5" ht="27.75" customHeight="1" x14ac:dyDescent="0.25">
      <c r="A90" s="161" t="s">
        <v>534</v>
      </c>
      <c r="B90" s="193" t="str">
        <f>IFERROR(INDEX('Annex 1 LV, HV and UMS charges'!$B$12:$B$43,MATCH($A90,'Annex 1 LV, HV and UMS charges'!$A$12:$A$43,0)),IF(INDEX('Annex 4 LDNO charges'!$B$11:$B$199,MATCH($A90,'Annex 4 LDNO charges'!$A$11:$A$199,0))=0,"",INDEX('Annex 4 LDNO charges'!$B$11:$B$199,MATCH($A90,'Annex 4 LDNO charges'!$A$11:$A$199,0))))</f>
        <v>A55</v>
      </c>
      <c r="C90" s="194">
        <f>IFERROR(INDEX('Annex 1 LV, HV and UMS charges'!$C$12:$C$43,MATCH($A90,'Annex 1 LV, HV and UMS charges'!$A$12:$A$43,0)),INDEX('Annex 4 LDNO charges'!$C$11:$C$199,MATCH($A90,'Annex 4 LDNO charges'!$A$11:$A$199,0)))</f>
        <v>0</v>
      </c>
      <c r="D90" s="177"/>
      <c r="E90" s="211">
        <v>0</v>
      </c>
    </row>
    <row r="91" spans="1:5" ht="27.75" customHeight="1" x14ac:dyDescent="0.25">
      <c r="A91" s="161" t="s">
        <v>535</v>
      </c>
      <c r="B91" s="193" t="str">
        <f>IFERROR(INDEX('Annex 1 LV, HV and UMS charges'!$B$12:$B$43,MATCH($A91,'Annex 1 LV, HV and UMS charges'!$A$12:$A$43,0)),IF(INDEX('Annex 4 LDNO charges'!$B$11:$B$199,MATCH($A91,'Annex 4 LDNO charges'!$A$11:$A$199,0))=0,"",INDEX('Annex 4 LDNO charges'!$B$11:$B$199,MATCH($A91,'Annex 4 LDNO charges'!$A$11:$A$199,0))))</f>
        <v/>
      </c>
      <c r="C91" s="194">
        <f>IFERROR(INDEX('Annex 1 LV, HV and UMS charges'!$C$12:$C$43,MATCH($A91,'Annex 1 LV, HV and UMS charges'!$A$12:$A$43,0)),INDEX('Annex 4 LDNO charges'!$C$11:$C$199,MATCH($A91,'Annex 4 LDNO charges'!$A$11:$A$199,0)))</f>
        <v>0</v>
      </c>
      <c r="D91" s="177"/>
      <c r="E91" s="211">
        <v>0</v>
      </c>
    </row>
    <row r="92" spans="1:5" ht="27.75" customHeight="1" x14ac:dyDescent="0.25">
      <c r="A92" s="161" t="s">
        <v>536</v>
      </c>
      <c r="B92" s="193" t="str">
        <f>IFERROR(INDEX('Annex 1 LV, HV and UMS charges'!$B$12:$B$43,MATCH($A92,'Annex 1 LV, HV and UMS charges'!$A$12:$A$43,0)),IF(INDEX('Annex 4 LDNO charges'!$B$11:$B$199,MATCH($A92,'Annex 4 LDNO charges'!$A$11:$A$199,0))=0,"",INDEX('Annex 4 LDNO charges'!$B$11:$B$199,MATCH($A92,'Annex 4 LDNO charges'!$A$11:$A$199,0))))</f>
        <v/>
      </c>
      <c r="C92" s="194">
        <f>IFERROR(INDEX('Annex 1 LV, HV and UMS charges'!$C$12:$C$43,MATCH($A92,'Annex 1 LV, HV and UMS charges'!$A$12:$A$43,0)),INDEX('Annex 4 LDNO charges'!$C$11:$C$199,MATCH($A92,'Annex 4 LDNO charges'!$A$11:$A$199,0)))</f>
        <v>0</v>
      </c>
      <c r="D92" s="177"/>
      <c r="E92" s="211">
        <v>0</v>
      </c>
    </row>
    <row r="93" spans="1:5" ht="27.75" customHeight="1" x14ac:dyDescent="0.25">
      <c r="A93" s="161" t="s">
        <v>537</v>
      </c>
      <c r="B93" s="193" t="str">
        <f>IFERROR(INDEX('Annex 1 LV, HV and UMS charges'!$B$12:$B$43,MATCH($A93,'Annex 1 LV, HV and UMS charges'!$A$12:$A$43,0)),IF(INDEX('Annex 4 LDNO charges'!$B$11:$B$199,MATCH($A93,'Annex 4 LDNO charges'!$A$11:$A$199,0))=0,"",INDEX('Annex 4 LDNO charges'!$B$11:$B$199,MATCH($A93,'Annex 4 LDNO charges'!$A$11:$A$199,0))))</f>
        <v/>
      </c>
      <c r="C93" s="194">
        <f>IFERROR(INDEX('Annex 1 LV, HV and UMS charges'!$C$12:$C$43,MATCH($A93,'Annex 1 LV, HV and UMS charges'!$A$12:$A$43,0)),INDEX('Annex 4 LDNO charges'!$C$11:$C$199,MATCH($A93,'Annex 4 LDNO charges'!$A$11:$A$199,0)))</f>
        <v>0</v>
      </c>
      <c r="D93" s="177"/>
      <c r="E93" s="211">
        <v>0</v>
      </c>
    </row>
    <row r="94" spans="1:5" ht="27.75" customHeight="1" x14ac:dyDescent="0.25">
      <c r="A94" s="161" t="s">
        <v>538</v>
      </c>
      <c r="B94" s="193" t="str">
        <f>IFERROR(INDEX('Annex 1 LV, HV and UMS charges'!$B$12:$B$43,MATCH($A94,'Annex 1 LV, HV and UMS charges'!$A$12:$A$43,0)),IF(INDEX('Annex 4 LDNO charges'!$B$11:$B$199,MATCH($A94,'Annex 4 LDNO charges'!$A$11:$A$199,0))=0,"",INDEX('Annex 4 LDNO charges'!$B$11:$B$199,MATCH($A94,'Annex 4 LDNO charges'!$A$11:$A$199,0))))</f>
        <v/>
      </c>
      <c r="C94" s="194">
        <f>IFERROR(INDEX('Annex 1 LV, HV and UMS charges'!$C$12:$C$43,MATCH($A94,'Annex 1 LV, HV and UMS charges'!$A$12:$A$43,0)),INDEX('Annex 4 LDNO charges'!$C$11:$C$199,MATCH($A94,'Annex 4 LDNO charges'!$A$11:$A$199,0)))</f>
        <v>0</v>
      </c>
      <c r="D94" s="177"/>
      <c r="E94" s="211">
        <v>0</v>
      </c>
    </row>
    <row r="95" spans="1:5" ht="27.75" customHeight="1" x14ac:dyDescent="0.25">
      <c r="A95" s="161" t="s">
        <v>539</v>
      </c>
      <c r="B95" s="193" t="str">
        <f>IFERROR(INDEX('Annex 1 LV, HV and UMS charges'!$B$12:$B$43,MATCH($A95,'Annex 1 LV, HV and UMS charges'!$A$12:$A$43,0)),IF(INDEX('Annex 4 LDNO charges'!$B$11:$B$199,MATCH($A95,'Annex 4 LDNO charges'!$A$11:$A$199,0))=0,"",INDEX('Annex 4 LDNO charges'!$B$11:$B$199,MATCH($A95,'Annex 4 LDNO charges'!$A$11:$A$199,0))))</f>
        <v>A54</v>
      </c>
      <c r="C95" s="194">
        <f>IFERROR(INDEX('Annex 1 LV, HV and UMS charges'!$C$12:$C$43,MATCH($A95,'Annex 1 LV, HV and UMS charges'!$A$12:$A$43,0)),INDEX('Annex 4 LDNO charges'!$C$11:$C$199,MATCH($A95,'Annex 4 LDNO charges'!$A$11:$A$199,0)))</f>
        <v>0</v>
      </c>
      <c r="D95" s="177"/>
      <c r="E95" s="211">
        <v>0</v>
      </c>
    </row>
    <row r="96" spans="1:5" ht="27.75" customHeight="1" x14ac:dyDescent="0.25">
      <c r="A96" s="161" t="s">
        <v>540</v>
      </c>
      <c r="B96" s="193" t="str">
        <f>IFERROR(INDEX('Annex 1 LV, HV and UMS charges'!$B$12:$B$43,MATCH($A96,'Annex 1 LV, HV and UMS charges'!$A$12:$A$43,0)),IF(INDEX('Annex 4 LDNO charges'!$B$11:$B$199,MATCH($A96,'Annex 4 LDNO charges'!$A$11:$A$199,0))=0,"",INDEX('Annex 4 LDNO charges'!$B$11:$B$199,MATCH($A96,'Annex 4 LDNO charges'!$A$11:$A$199,0))))</f>
        <v/>
      </c>
      <c r="C96" s="194">
        <f>IFERROR(INDEX('Annex 1 LV, HV and UMS charges'!$C$12:$C$43,MATCH($A96,'Annex 1 LV, HV and UMS charges'!$A$12:$A$43,0)),INDEX('Annex 4 LDNO charges'!$C$11:$C$199,MATCH($A96,'Annex 4 LDNO charges'!$A$11:$A$199,0)))</f>
        <v>0</v>
      </c>
      <c r="D96" s="177"/>
      <c r="E96" s="211">
        <v>0</v>
      </c>
    </row>
    <row r="97" spans="1:5" ht="27.75" customHeight="1" x14ac:dyDescent="0.25">
      <c r="A97" s="161" t="s">
        <v>541</v>
      </c>
      <c r="B97" s="193" t="str">
        <f>IFERROR(INDEX('Annex 1 LV, HV and UMS charges'!$B$12:$B$43,MATCH($A97,'Annex 1 LV, HV and UMS charges'!$A$12:$A$43,0)),IF(INDEX('Annex 4 LDNO charges'!$B$11:$B$199,MATCH($A97,'Annex 4 LDNO charges'!$A$11:$A$199,0))=0,"",INDEX('Annex 4 LDNO charges'!$B$11:$B$199,MATCH($A97,'Annex 4 LDNO charges'!$A$11:$A$199,0))))</f>
        <v/>
      </c>
      <c r="C97" s="194">
        <f>IFERROR(INDEX('Annex 1 LV, HV and UMS charges'!$C$12:$C$43,MATCH($A97,'Annex 1 LV, HV and UMS charges'!$A$12:$A$43,0)),INDEX('Annex 4 LDNO charges'!$C$11:$C$199,MATCH($A97,'Annex 4 LDNO charges'!$A$11:$A$199,0)))</f>
        <v>0</v>
      </c>
      <c r="D97" s="177"/>
      <c r="E97" s="211">
        <v>0</v>
      </c>
    </row>
    <row r="98" spans="1:5" ht="27.75" customHeight="1" x14ac:dyDescent="0.25">
      <c r="A98" s="161" t="s">
        <v>542</v>
      </c>
      <c r="B98" s="193" t="str">
        <f>IFERROR(INDEX('Annex 1 LV, HV and UMS charges'!$B$12:$B$43,MATCH($A98,'Annex 1 LV, HV and UMS charges'!$A$12:$A$43,0)),IF(INDEX('Annex 4 LDNO charges'!$B$11:$B$199,MATCH($A98,'Annex 4 LDNO charges'!$A$11:$A$199,0))=0,"",INDEX('Annex 4 LDNO charges'!$B$11:$B$199,MATCH($A98,'Annex 4 LDNO charges'!$A$11:$A$199,0))))</f>
        <v/>
      </c>
      <c r="C98" s="194">
        <f>IFERROR(INDEX('Annex 1 LV, HV and UMS charges'!$C$12:$C$43,MATCH($A98,'Annex 1 LV, HV and UMS charges'!$A$12:$A$43,0)),INDEX('Annex 4 LDNO charges'!$C$11:$C$199,MATCH($A98,'Annex 4 LDNO charges'!$A$11:$A$199,0)))</f>
        <v>0</v>
      </c>
      <c r="D98" s="177"/>
      <c r="E98" s="211">
        <v>0</v>
      </c>
    </row>
    <row r="99" spans="1:5" ht="27.75" customHeight="1" x14ac:dyDescent="0.25">
      <c r="A99" s="161" t="s">
        <v>543</v>
      </c>
      <c r="B99" s="193" t="str">
        <f>IFERROR(INDEX('Annex 1 LV, HV and UMS charges'!$B$12:$B$43,MATCH($A99,'Annex 1 LV, HV and UMS charges'!$A$12:$A$43,0)),IF(INDEX('Annex 4 LDNO charges'!$B$11:$B$199,MATCH($A99,'Annex 4 LDNO charges'!$A$11:$A$199,0))=0,"",INDEX('Annex 4 LDNO charges'!$B$11:$B$199,MATCH($A99,'Annex 4 LDNO charges'!$A$11:$A$199,0))))</f>
        <v/>
      </c>
      <c r="C99" s="194">
        <f>IFERROR(INDEX('Annex 1 LV, HV and UMS charges'!$C$12:$C$43,MATCH($A99,'Annex 1 LV, HV and UMS charges'!$A$12:$A$43,0)),INDEX('Annex 4 LDNO charges'!$C$11:$C$199,MATCH($A99,'Annex 4 LDNO charges'!$A$11:$A$199,0)))</f>
        <v>0</v>
      </c>
      <c r="D99" s="177"/>
      <c r="E99" s="211">
        <v>0</v>
      </c>
    </row>
    <row r="100" spans="1:5" ht="27.75" customHeight="1" x14ac:dyDescent="0.25">
      <c r="A100" s="161" t="s">
        <v>607</v>
      </c>
      <c r="B100" s="193" t="str">
        <f>IFERROR(INDEX('Annex 1 LV, HV and UMS charges'!$B$12:$B$43,MATCH($A100,'Annex 1 LV, HV and UMS charges'!$A$12:$A$43,0)),IF(INDEX('Annex 4 LDNO charges'!$B$11:$B$199,MATCH($A100,'Annex 4 LDNO charges'!$A$11:$A$199,0))=0,"",INDEX('Annex 4 LDNO charges'!$B$11:$B$199,MATCH($A100,'Annex 4 LDNO charges'!$A$11:$A$199,0))))</f>
        <v/>
      </c>
      <c r="C100" s="194" t="str">
        <f>IFERROR(INDEX('Annex 1 LV, HV and UMS charges'!$C$12:$C$43,MATCH($A100,'Annex 1 LV, HV and UMS charges'!$A$12:$A$43,0)),INDEX('Annex 4 LDNO charges'!$C$11:$C$199,MATCH($A100,'Annex 4 LDNO charges'!$A$11:$A$199,0)))</f>
        <v>0, 1, 2</v>
      </c>
      <c r="D100" s="211">
        <v>0</v>
      </c>
      <c r="E100" s="211">
        <v>0</v>
      </c>
    </row>
    <row r="101" spans="1:5" ht="27.75" customHeight="1" x14ac:dyDescent="0.25">
      <c r="A101" s="161" t="s">
        <v>608</v>
      </c>
      <c r="B101" s="193" t="str">
        <f>IFERROR(INDEX('Annex 1 LV, HV and UMS charges'!$B$12:$B$43,MATCH($A101,'Annex 1 LV, HV and UMS charges'!$A$12:$A$43,0)),IF(INDEX('Annex 4 LDNO charges'!$B$11:$B$199,MATCH($A101,'Annex 4 LDNO charges'!$A$11:$A$199,0))=0,"",INDEX('Annex 4 LDNO charges'!$B$11:$B$199,MATCH($A101,'Annex 4 LDNO charges'!$A$11:$A$199,0))))</f>
        <v/>
      </c>
      <c r="C101" s="194" t="str">
        <f>IFERROR(INDEX('Annex 1 LV, HV and UMS charges'!$C$12:$C$43,MATCH($A101,'Annex 1 LV, HV and UMS charges'!$A$12:$A$43,0)),INDEX('Annex 4 LDNO charges'!$C$11:$C$199,MATCH($A101,'Annex 4 LDNO charges'!$A$11:$A$199,0)))</f>
        <v>0, 3, 4, 5-8</v>
      </c>
      <c r="D101" s="177"/>
      <c r="E101" s="211">
        <v>0</v>
      </c>
    </row>
    <row r="102" spans="1:5" ht="27.75" customHeight="1" x14ac:dyDescent="0.25">
      <c r="A102" s="161" t="s">
        <v>609</v>
      </c>
      <c r="B102" s="193" t="str">
        <f>IFERROR(INDEX('Annex 1 LV, HV and UMS charges'!$B$12:$B$43,MATCH($A102,'Annex 1 LV, HV and UMS charges'!$A$12:$A$43,0)),IF(INDEX('Annex 4 LDNO charges'!$B$11:$B$199,MATCH($A102,'Annex 4 LDNO charges'!$A$11:$A$199,0))=0,"",INDEX('Annex 4 LDNO charges'!$B$11:$B$199,MATCH($A102,'Annex 4 LDNO charges'!$A$11:$A$199,0))))</f>
        <v/>
      </c>
      <c r="C102" s="194" t="str">
        <f>IFERROR(INDEX('Annex 1 LV, HV and UMS charges'!$C$12:$C$43,MATCH($A102,'Annex 1 LV, HV and UMS charges'!$A$12:$A$43,0)),INDEX('Annex 4 LDNO charges'!$C$11:$C$199,MATCH($A102,'Annex 4 LDNO charges'!$A$11:$A$199,0)))</f>
        <v>0, 3, 4, 5-8</v>
      </c>
      <c r="D102" s="177"/>
      <c r="E102" s="211">
        <v>0</v>
      </c>
    </row>
    <row r="103" spans="1:5" ht="27.75" customHeight="1" x14ac:dyDescent="0.25">
      <c r="A103" s="161" t="s">
        <v>610</v>
      </c>
      <c r="B103" s="193" t="str">
        <f>IFERROR(INDEX('Annex 1 LV, HV and UMS charges'!$B$12:$B$43,MATCH($A103,'Annex 1 LV, HV and UMS charges'!$A$12:$A$43,0)),IF(INDEX('Annex 4 LDNO charges'!$B$11:$B$199,MATCH($A103,'Annex 4 LDNO charges'!$A$11:$A$199,0))=0,"",INDEX('Annex 4 LDNO charges'!$B$11:$B$199,MATCH($A103,'Annex 4 LDNO charges'!$A$11:$A$199,0))))</f>
        <v/>
      </c>
      <c r="C103" s="194" t="str">
        <f>IFERROR(INDEX('Annex 1 LV, HV and UMS charges'!$C$12:$C$43,MATCH($A103,'Annex 1 LV, HV and UMS charges'!$A$12:$A$43,0)),INDEX('Annex 4 LDNO charges'!$C$11:$C$199,MATCH($A103,'Annex 4 LDNO charges'!$A$11:$A$199,0)))</f>
        <v>0, 3, 4, 5-8</v>
      </c>
      <c r="D103" s="177"/>
      <c r="E103" s="211">
        <v>0</v>
      </c>
    </row>
    <row r="104" spans="1:5" ht="27.75" customHeight="1" x14ac:dyDescent="0.25">
      <c r="A104" s="161" t="s">
        <v>611</v>
      </c>
      <c r="B104" s="193" t="str">
        <f>IFERROR(INDEX('Annex 1 LV, HV and UMS charges'!$B$12:$B$43,MATCH($A104,'Annex 1 LV, HV and UMS charges'!$A$12:$A$43,0)),IF(INDEX('Annex 4 LDNO charges'!$B$11:$B$199,MATCH($A104,'Annex 4 LDNO charges'!$A$11:$A$199,0))=0,"",INDEX('Annex 4 LDNO charges'!$B$11:$B$199,MATCH($A104,'Annex 4 LDNO charges'!$A$11:$A$199,0))))</f>
        <v/>
      </c>
      <c r="C104" s="194" t="str">
        <f>IFERROR(INDEX('Annex 1 LV, HV and UMS charges'!$C$12:$C$43,MATCH($A104,'Annex 1 LV, HV and UMS charges'!$A$12:$A$43,0)),INDEX('Annex 4 LDNO charges'!$C$11:$C$199,MATCH($A104,'Annex 4 LDNO charges'!$A$11:$A$199,0)))</f>
        <v>0, 3, 4, 5-8</v>
      </c>
      <c r="D104" s="177"/>
      <c r="E104" s="211">
        <v>0</v>
      </c>
    </row>
    <row r="105" spans="1:5" ht="27.75" customHeight="1" x14ac:dyDescent="0.25">
      <c r="A105" s="161" t="s">
        <v>612</v>
      </c>
      <c r="B105" s="193" t="str">
        <f>IFERROR(INDEX('Annex 1 LV, HV and UMS charges'!$B$12:$B$43,MATCH($A105,'Annex 1 LV, HV and UMS charges'!$A$12:$A$43,0)),IF(INDEX('Annex 4 LDNO charges'!$B$11:$B$199,MATCH($A105,'Annex 4 LDNO charges'!$A$11:$A$199,0))=0,"",INDEX('Annex 4 LDNO charges'!$B$11:$B$199,MATCH($A105,'Annex 4 LDNO charges'!$A$11:$A$199,0))))</f>
        <v/>
      </c>
      <c r="C105" s="194" t="str">
        <f>IFERROR(INDEX('Annex 1 LV, HV and UMS charges'!$C$12:$C$43,MATCH($A105,'Annex 1 LV, HV and UMS charges'!$A$12:$A$43,0)),INDEX('Annex 4 LDNO charges'!$C$11:$C$199,MATCH($A105,'Annex 4 LDNO charges'!$A$11:$A$199,0)))</f>
        <v>0, 3, 4, 5-8</v>
      </c>
      <c r="D105" s="177"/>
      <c r="E105" s="211">
        <v>0</v>
      </c>
    </row>
    <row r="106" spans="1:5" ht="27.75" customHeight="1" x14ac:dyDescent="0.25">
      <c r="A106" s="161" t="s">
        <v>514</v>
      </c>
      <c r="B106" s="193" t="str">
        <f>IFERROR(INDEX('Annex 1 LV, HV and UMS charges'!$B$12:$B$43,MATCH($A106,'Annex 1 LV, HV and UMS charges'!$A$12:$A$43,0)),IF(INDEX('Annex 4 LDNO charges'!$B$11:$B$199,MATCH($A106,'Annex 4 LDNO charges'!$A$11:$A$199,0))=0,"",INDEX('Annex 4 LDNO charges'!$B$11:$B$199,MATCH($A106,'Annex 4 LDNO charges'!$A$11:$A$199,0))))</f>
        <v/>
      </c>
      <c r="C106" s="194">
        <f>IFERROR(INDEX('Annex 1 LV, HV and UMS charges'!$C$12:$C$43,MATCH($A106,'Annex 1 LV, HV and UMS charges'!$A$12:$A$43,0)),INDEX('Annex 4 LDNO charges'!$C$11:$C$199,MATCH($A106,'Annex 4 LDNO charges'!$A$11:$A$199,0)))</f>
        <v>0</v>
      </c>
      <c r="D106" s="177"/>
      <c r="E106" s="211">
        <v>0</v>
      </c>
    </row>
    <row r="107" spans="1:5" ht="27.75" customHeight="1" x14ac:dyDescent="0.25">
      <c r="A107" s="161" t="s">
        <v>515</v>
      </c>
      <c r="B107" s="193" t="str">
        <f>IFERROR(INDEX('Annex 1 LV, HV and UMS charges'!$B$12:$B$43,MATCH($A107,'Annex 1 LV, HV and UMS charges'!$A$12:$A$43,0)),IF(INDEX('Annex 4 LDNO charges'!$B$11:$B$199,MATCH($A107,'Annex 4 LDNO charges'!$A$11:$A$199,0))=0,"",INDEX('Annex 4 LDNO charges'!$B$11:$B$199,MATCH($A107,'Annex 4 LDNO charges'!$A$11:$A$199,0))))</f>
        <v/>
      </c>
      <c r="C107" s="194">
        <f>IFERROR(INDEX('Annex 1 LV, HV and UMS charges'!$C$12:$C$43,MATCH($A107,'Annex 1 LV, HV and UMS charges'!$A$12:$A$43,0)),INDEX('Annex 4 LDNO charges'!$C$11:$C$199,MATCH($A107,'Annex 4 LDNO charges'!$A$11:$A$199,0)))</f>
        <v>0</v>
      </c>
      <c r="D107" s="177"/>
      <c r="E107" s="211">
        <v>0</v>
      </c>
    </row>
    <row r="108" spans="1:5" ht="27.75" customHeight="1" x14ac:dyDescent="0.25">
      <c r="A108" s="161" t="s">
        <v>516</v>
      </c>
      <c r="B108" s="193" t="str">
        <f>IFERROR(INDEX('Annex 1 LV, HV and UMS charges'!$B$12:$B$43,MATCH($A108,'Annex 1 LV, HV and UMS charges'!$A$12:$A$43,0)),IF(INDEX('Annex 4 LDNO charges'!$B$11:$B$199,MATCH($A108,'Annex 4 LDNO charges'!$A$11:$A$199,0))=0,"",INDEX('Annex 4 LDNO charges'!$B$11:$B$199,MATCH($A108,'Annex 4 LDNO charges'!$A$11:$A$199,0))))</f>
        <v/>
      </c>
      <c r="C108" s="194">
        <f>IFERROR(INDEX('Annex 1 LV, HV and UMS charges'!$C$12:$C$43,MATCH($A108,'Annex 1 LV, HV and UMS charges'!$A$12:$A$43,0)),INDEX('Annex 4 LDNO charges'!$C$11:$C$199,MATCH($A108,'Annex 4 LDNO charges'!$A$11:$A$199,0)))</f>
        <v>0</v>
      </c>
      <c r="D108" s="177"/>
      <c r="E108" s="211">
        <v>0</v>
      </c>
    </row>
    <row r="109" spans="1:5" ht="27.75" customHeight="1" x14ac:dyDescent="0.25">
      <c r="A109" s="161" t="s">
        <v>517</v>
      </c>
      <c r="B109" s="193" t="str">
        <f>IFERROR(INDEX('Annex 1 LV, HV and UMS charges'!$B$12:$B$43,MATCH($A109,'Annex 1 LV, HV and UMS charges'!$A$12:$A$43,0)),IF(INDEX('Annex 4 LDNO charges'!$B$11:$B$199,MATCH($A109,'Annex 4 LDNO charges'!$A$11:$A$199,0))=0,"",INDEX('Annex 4 LDNO charges'!$B$11:$B$199,MATCH($A109,'Annex 4 LDNO charges'!$A$11:$A$199,0))))</f>
        <v/>
      </c>
      <c r="C109" s="194">
        <f>IFERROR(INDEX('Annex 1 LV, HV and UMS charges'!$C$12:$C$43,MATCH($A109,'Annex 1 LV, HV and UMS charges'!$A$12:$A$43,0)),INDEX('Annex 4 LDNO charges'!$C$11:$C$199,MATCH($A109,'Annex 4 LDNO charges'!$A$11:$A$199,0)))</f>
        <v>0</v>
      </c>
      <c r="D109" s="177"/>
      <c r="E109" s="211">
        <v>0</v>
      </c>
    </row>
    <row r="110" spans="1:5" ht="27.75" customHeight="1" x14ac:dyDescent="0.25">
      <c r="A110" s="161" t="s">
        <v>518</v>
      </c>
      <c r="B110" s="193" t="str">
        <f>IFERROR(INDEX('Annex 1 LV, HV and UMS charges'!$B$12:$B$43,MATCH($A110,'Annex 1 LV, HV and UMS charges'!$A$12:$A$43,0)),IF(INDEX('Annex 4 LDNO charges'!$B$11:$B$199,MATCH($A110,'Annex 4 LDNO charges'!$A$11:$A$199,0))=0,"",INDEX('Annex 4 LDNO charges'!$B$11:$B$199,MATCH($A110,'Annex 4 LDNO charges'!$A$11:$A$199,0))))</f>
        <v/>
      </c>
      <c r="C110" s="194">
        <f>IFERROR(INDEX('Annex 1 LV, HV and UMS charges'!$C$12:$C$43,MATCH($A110,'Annex 1 LV, HV and UMS charges'!$A$12:$A$43,0)),INDEX('Annex 4 LDNO charges'!$C$11:$C$199,MATCH($A110,'Annex 4 LDNO charges'!$A$11:$A$199,0)))</f>
        <v>0</v>
      </c>
      <c r="D110" s="177"/>
      <c r="E110" s="211">
        <v>0</v>
      </c>
    </row>
    <row r="111" spans="1:5" ht="27.75" customHeight="1" x14ac:dyDescent="0.25">
      <c r="A111" s="161" t="s">
        <v>519</v>
      </c>
      <c r="B111" s="193" t="str">
        <f>IFERROR(INDEX('Annex 1 LV, HV and UMS charges'!$B$12:$B$43,MATCH($A111,'Annex 1 LV, HV and UMS charges'!$A$12:$A$43,0)),IF(INDEX('Annex 4 LDNO charges'!$B$11:$B$199,MATCH($A111,'Annex 4 LDNO charges'!$A$11:$A$199,0))=0,"",INDEX('Annex 4 LDNO charges'!$B$11:$B$199,MATCH($A111,'Annex 4 LDNO charges'!$A$11:$A$199,0))))</f>
        <v/>
      </c>
      <c r="C111" s="194">
        <f>IFERROR(INDEX('Annex 1 LV, HV and UMS charges'!$C$12:$C$43,MATCH($A111,'Annex 1 LV, HV and UMS charges'!$A$12:$A$43,0)),INDEX('Annex 4 LDNO charges'!$C$11:$C$199,MATCH($A111,'Annex 4 LDNO charges'!$A$11:$A$199,0)))</f>
        <v>0</v>
      </c>
      <c r="D111" s="177"/>
      <c r="E111" s="211">
        <v>0</v>
      </c>
    </row>
    <row r="112" spans="1:5" ht="27.75" customHeight="1" x14ac:dyDescent="0.25">
      <c r="A112" s="161" t="s">
        <v>520</v>
      </c>
      <c r="B112" s="193" t="str">
        <f>IFERROR(INDEX('Annex 1 LV, HV and UMS charges'!$B$12:$B$43,MATCH($A112,'Annex 1 LV, HV and UMS charges'!$A$12:$A$43,0)),IF(INDEX('Annex 4 LDNO charges'!$B$11:$B$199,MATCH($A112,'Annex 4 LDNO charges'!$A$11:$A$199,0))=0,"",INDEX('Annex 4 LDNO charges'!$B$11:$B$199,MATCH($A112,'Annex 4 LDNO charges'!$A$11:$A$199,0))))</f>
        <v/>
      </c>
      <c r="C112" s="194">
        <f>IFERROR(INDEX('Annex 1 LV, HV and UMS charges'!$C$12:$C$43,MATCH($A112,'Annex 1 LV, HV and UMS charges'!$A$12:$A$43,0)),INDEX('Annex 4 LDNO charges'!$C$11:$C$199,MATCH($A112,'Annex 4 LDNO charges'!$A$11:$A$199,0)))</f>
        <v>0</v>
      </c>
      <c r="D112" s="177"/>
      <c r="E112" s="211">
        <v>0</v>
      </c>
    </row>
    <row r="113" spans="1:5" ht="27.75" customHeight="1" x14ac:dyDescent="0.25">
      <c r="A113" s="161" t="s">
        <v>521</v>
      </c>
      <c r="B113" s="193" t="str">
        <f>IFERROR(INDEX('Annex 1 LV, HV and UMS charges'!$B$12:$B$43,MATCH($A113,'Annex 1 LV, HV and UMS charges'!$A$12:$A$43,0)),IF(INDEX('Annex 4 LDNO charges'!$B$11:$B$199,MATCH($A113,'Annex 4 LDNO charges'!$A$11:$A$199,0))=0,"",INDEX('Annex 4 LDNO charges'!$B$11:$B$199,MATCH($A113,'Annex 4 LDNO charges'!$A$11:$A$199,0))))</f>
        <v/>
      </c>
      <c r="C113" s="194">
        <f>IFERROR(INDEX('Annex 1 LV, HV and UMS charges'!$C$12:$C$43,MATCH($A113,'Annex 1 LV, HV and UMS charges'!$A$12:$A$43,0)),INDEX('Annex 4 LDNO charges'!$C$11:$C$199,MATCH($A113,'Annex 4 LDNO charges'!$A$11:$A$199,0)))</f>
        <v>0</v>
      </c>
      <c r="D113" s="177"/>
      <c r="E113" s="211">
        <v>0</v>
      </c>
    </row>
    <row r="114" spans="1:5" ht="27.75" customHeight="1" x14ac:dyDescent="0.25">
      <c r="A114" s="161" t="s">
        <v>522</v>
      </c>
      <c r="B114" s="193" t="str">
        <f>IFERROR(INDEX('Annex 1 LV, HV and UMS charges'!$B$12:$B$43,MATCH($A114,'Annex 1 LV, HV and UMS charges'!$A$12:$A$43,0)),IF(INDEX('Annex 4 LDNO charges'!$B$11:$B$199,MATCH($A114,'Annex 4 LDNO charges'!$A$11:$A$199,0))=0,"",INDEX('Annex 4 LDNO charges'!$B$11:$B$199,MATCH($A114,'Annex 4 LDNO charges'!$A$11:$A$199,0))))</f>
        <v/>
      </c>
      <c r="C114" s="194">
        <f>IFERROR(INDEX('Annex 1 LV, HV and UMS charges'!$C$12:$C$43,MATCH($A114,'Annex 1 LV, HV and UMS charges'!$A$12:$A$43,0)),INDEX('Annex 4 LDNO charges'!$C$11:$C$199,MATCH($A114,'Annex 4 LDNO charges'!$A$11:$A$199,0)))</f>
        <v>0</v>
      </c>
      <c r="D114" s="177"/>
      <c r="E114" s="211">
        <v>0</v>
      </c>
    </row>
    <row r="115" spans="1:5" ht="27.75" customHeight="1" x14ac:dyDescent="0.25">
      <c r="A115" s="161" t="s">
        <v>523</v>
      </c>
      <c r="B115" s="193" t="str">
        <f>IFERROR(INDEX('Annex 1 LV, HV and UMS charges'!$B$12:$B$43,MATCH($A115,'Annex 1 LV, HV and UMS charges'!$A$12:$A$43,0)),IF(INDEX('Annex 4 LDNO charges'!$B$11:$B$199,MATCH($A115,'Annex 4 LDNO charges'!$A$11:$A$199,0))=0,"",INDEX('Annex 4 LDNO charges'!$B$11:$B$199,MATCH($A115,'Annex 4 LDNO charges'!$A$11:$A$199,0))))</f>
        <v/>
      </c>
      <c r="C115" s="194">
        <f>IFERROR(INDEX('Annex 1 LV, HV and UMS charges'!$C$12:$C$43,MATCH($A115,'Annex 1 LV, HV and UMS charges'!$A$12:$A$43,0)),INDEX('Annex 4 LDNO charges'!$C$11:$C$199,MATCH($A115,'Annex 4 LDNO charges'!$A$11:$A$199,0)))</f>
        <v>0</v>
      </c>
      <c r="D115" s="177"/>
      <c r="E115" s="211">
        <v>0</v>
      </c>
    </row>
    <row r="116" spans="1:5" ht="27.75" customHeight="1" x14ac:dyDescent="0.25">
      <c r="A116" s="161" t="s">
        <v>524</v>
      </c>
      <c r="B116" s="193" t="str">
        <f>IFERROR(INDEX('Annex 1 LV, HV and UMS charges'!$B$12:$B$43,MATCH($A116,'Annex 1 LV, HV and UMS charges'!$A$12:$A$43,0)),IF(INDEX('Annex 4 LDNO charges'!$B$11:$B$199,MATCH($A116,'Annex 4 LDNO charges'!$A$11:$A$199,0))=0,"",INDEX('Annex 4 LDNO charges'!$B$11:$B$199,MATCH($A116,'Annex 4 LDNO charges'!$A$11:$A$199,0))))</f>
        <v/>
      </c>
      <c r="C116" s="194">
        <f>IFERROR(INDEX('Annex 1 LV, HV and UMS charges'!$C$12:$C$43,MATCH($A116,'Annex 1 LV, HV and UMS charges'!$A$12:$A$43,0)),INDEX('Annex 4 LDNO charges'!$C$11:$C$199,MATCH($A116,'Annex 4 LDNO charges'!$A$11:$A$199,0)))</f>
        <v>0</v>
      </c>
      <c r="D116" s="177"/>
      <c r="E116" s="211">
        <v>0</v>
      </c>
    </row>
    <row r="117" spans="1:5" ht="27.75" customHeight="1" x14ac:dyDescent="0.25">
      <c r="A117" s="161" t="s">
        <v>525</v>
      </c>
      <c r="B117" s="193" t="str">
        <f>IFERROR(INDEX('Annex 1 LV, HV and UMS charges'!$B$12:$B$43,MATCH($A117,'Annex 1 LV, HV and UMS charges'!$A$12:$A$43,0)),IF(INDEX('Annex 4 LDNO charges'!$B$11:$B$199,MATCH($A117,'Annex 4 LDNO charges'!$A$11:$A$199,0))=0,"",INDEX('Annex 4 LDNO charges'!$B$11:$B$199,MATCH($A117,'Annex 4 LDNO charges'!$A$11:$A$199,0))))</f>
        <v/>
      </c>
      <c r="C117" s="194">
        <f>IFERROR(INDEX('Annex 1 LV, HV and UMS charges'!$C$12:$C$43,MATCH($A117,'Annex 1 LV, HV and UMS charges'!$A$12:$A$43,0)),INDEX('Annex 4 LDNO charges'!$C$11:$C$199,MATCH($A117,'Annex 4 LDNO charges'!$A$11:$A$199,0)))</f>
        <v>0</v>
      </c>
      <c r="D117" s="177"/>
      <c r="E117" s="211">
        <v>0</v>
      </c>
    </row>
    <row r="118" spans="1:5" ht="27.75" customHeight="1" x14ac:dyDescent="0.25">
      <c r="A118" s="161" t="s">
        <v>526</v>
      </c>
      <c r="B118" s="193" t="str">
        <f>IFERROR(INDEX('Annex 1 LV, HV and UMS charges'!$B$12:$B$43,MATCH($A118,'Annex 1 LV, HV and UMS charges'!$A$12:$A$43,0)),IF(INDEX('Annex 4 LDNO charges'!$B$11:$B$199,MATCH($A118,'Annex 4 LDNO charges'!$A$11:$A$199,0))=0,"",INDEX('Annex 4 LDNO charges'!$B$11:$B$199,MATCH($A118,'Annex 4 LDNO charges'!$A$11:$A$199,0))))</f>
        <v/>
      </c>
      <c r="C118" s="194">
        <f>IFERROR(INDEX('Annex 1 LV, HV and UMS charges'!$C$12:$C$43,MATCH($A118,'Annex 1 LV, HV and UMS charges'!$A$12:$A$43,0)),INDEX('Annex 4 LDNO charges'!$C$11:$C$199,MATCH($A118,'Annex 4 LDNO charges'!$A$11:$A$199,0)))</f>
        <v>0</v>
      </c>
      <c r="D118" s="177"/>
      <c r="E118" s="211">
        <v>0</v>
      </c>
    </row>
    <row r="119" spans="1:5" ht="27.75" customHeight="1" x14ac:dyDescent="0.25">
      <c r="A119" s="161" t="s">
        <v>527</v>
      </c>
      <c r="B119" s="193" t="str">
        <f>IFERROR(INDEX('Annex 1 LV, HV and UMS charges'!$B$12:$B$43,MATCH($A119,'Annex 1 LV, HV and UMS charges'!$A$12:$A$43,0)),IF(INDEX('Annex 4 LDNO charges'!$B$11:$B$199,MATCH($A119,'Annex 4 LDNO charges'!$A$11:$A$199,0))=0,"",INDEX('Annex 4 LDNO charges'!$B$11:$B$199,MATCH($A119,'Annex 4 LDNO charges'!$A$11:$A$199,0))))</f>
        <v/>
      </c>
      <c r="C119" s="194">
        <f>IFERROR(INDEX('Annex 1 LV, HV and UMS charges'!$C$12:$C$43,MATCH($A119,'Annex 1 LV, HV and UMS charges'!$A$12:$A$43,0)),INDEX('Annex 4 LDNO charges'!$C$11:$C$199,MATCH($A119,'Annex 4 LDNO charges'!$A$11:$A$199,0)))</f>
        <v>0</v>
      </c>
      <c r="D119" s="177"/>
      <c r="E119" s="211">
        <v>0</v>
      </c>
    </row>
    <row r="120" spans="1:5" ht="27.75" customHeight="1" x14ac:dyDescent="0.25">
      <c r="A120" s="161" t="s">
        <v>528</v>
      </c>
      <c r="B120" s="193" t="str">
        <f>IFERROR(INDEX('Annex 1 LV, HV and UMS charges'!$B$12:$B$43,MATCH($A120,'Annex 1 LV, HV and UMS charges'!$A$12:$A$43,0)),IF(INDEX('Annex 4 LDNO charges'!$B$11:$B$199,MATCH($A120,'Annex 4 LDNO charges'!$A$11:$A$199,0))=0,"",INDEX('Annex 4 LDNO charges'!$B$11:$B$199,MATCH($A120,'Annex 4 LDNO charges'!$A$11:$A$199,0))))</f>
        <v/>
      </c>
      <c r="C120" s="194">
        <f>IFERROR(INDEX('Annex 1 LV, HV and UMS charges'!$C$12:$C$43,MATCH($A120,'Annex 1 LV, HV and UMS charges'!$A$12:$A$43,0)),INDEX('Annex 4 LDNO charges'!$C$11:$C$199,MATCH($A120,'Annex 4 LDNO charges'!$A$11:$A$199,0)))</f>
        <v>0</v>
      </c>
      <c r="D120" s="177"/>
      <c r="E120" s="211">
        <v>0</v>
      </c>
    </row>
    <row r="121" spans="1:5" ht="27.75" customHeight="1" x14ac:dyDescent="0.25">
      <c r="A121" s="161" t="s">
        <v>613</v>
      </c>
      <c r="B121" s="193" t="str">
        <f>IFERROR(INDEX('Annex 1 LV, HV and UMS charges'!$B$12:$B$43,MATCH($A121,'Annex 1 LV, HV and UMS charges'!$A$12:$A$43,0)),IF(INDEX('Annex 4 LDNO charges'!$B$11:$B$199,MATCH($A121,'Annex 4 LDNO charges'!$A$11:$A$199,0))=0,"",INDEX('Annex 4 LDNO charges'!$B$11:$B$199,MATCH($A121,'Annex 4 LDNO charges'!$A$11:$A$199,0))))</f>
        <v/>
      </c>
      <c r="C121" s="194" t="str">
        <f>IFERROR(INDEX('Annex 1 LV, HV and UMS charges'!$C$12:$C$43,MATCH($A121,'Annex 1 LV, HV and UMS charges'!$A$12:$A$43,0)),INDEX('Annex 4 LDNO charges'!$C$11:$C$199,MATCH($A121,'Annex 4 LDNO charges'!$A$11:$A$199,0)))</f>
        <v>0, 1, 2</v>
      </c>
      <c r="D121" s="211">
        <v>0</v>
      </c>
      <c r="E121" s="211">
        <v>0</v>
      </c>
    </row>
    <row r="122" spans="1:5" ht="27.75" customHeight="1" x14ac:dyDescent="0.25">
      <c r="A122" s="161" t="s">
        <v>614</v>
      </c>
      <c r="B122" s="193" t="str">
        <f>IFERROR(INDEX('Annex 1 LV, HV and UMS charges'!$B$12:$B$43,MATCH($A122,'Annex 1 LV, HV and UMS charges'!$A$12:$A$43,0)),IF(INDEX('Annex 4 LDNO charges'!$B$11:$B$199,MATCH($A122,'Annex 4 LDNO charges'!$A$11:$A$199,0))=0,"",INDEX('Annex 4 LDNO charges'!$B$11:$B$199,MATCH($A122,'Annex 4 LDNO charges'!$A$11:$A$199,0))))</f>
        <v/>
      </c>
      <c r="C122" s="194" t="str">
        <f>IFERROR(INDEX('Annex 1 LV, HV and UMS charges'!$C$12:$C$43,MATCH($A122,'Annex 1 LV, HV and UMS charges'!$A$12:$A$43,0)),INDEX('Annex 4 LDNO charges'!$C$11:$C$199,MATCH($A122,'Annex 4 LDNO charges'!$A$11:$A$199,0)))</f>
        <v>0, 3, 4, 5-8</v>
      </c>
      <c r="D122" s="177"/>
      <c r="E122" s="211">
        <v>0</v>
      </c>
    </row>
    <row r="123" spans="1:5" ht="27.75" customHeight="1" x14ac:dyDescent="0.25">
      <c r="A123" s="161" t="s">
        <v>615</v>
      </c>
      <c r="B123" s="193" t="str">
        <f>IFERROR(INDEX('Annex 1 LV, HV and UMS charges'!$B$12:$B$43,MATCH($A123,'Annex 1 LV, HV and UMS charges'!$A$12:$A$43,0)),IF(INDEX('Annex 4 LDNO charges'!$B$11:$B$199,MATCH($A123,'Annex 4 LDNO charges'!$A$11:$A$199,0))=0,"",INDEX('Annex 4 LDNO charges'!$B$11:$B$199,MATCH($A123,'Annex 4 LDNO charges'!$A$11:$A$199,0))))</f>
        <v/>
      </c>
      <c r="C123" s="194" t="str">
        <f>IFERROR(INDEX('Annex 1 LV, HV and UMS charges'!$C$12:$C$43,MATCH($A123,'Annex 1 LV, HV and UMS charges'!$A$12:$A$43,0)),INDEX('Annex 4 LDNO charges'!$C$11:$C$199,MATCH($A123,'Annex 4 LDNO charges'!$A$11:$A$199,0)))</f>
        <v>0, 3, 4, 5-8</v>
      </c>
      <c r="D123" s="177"/>
      <c r="E123" s="211">
        <v>0</v>
      </c>
    </row>
    <row r="124" spans="1:5" ht="27.75" customHeight="1" x14ac:dyDescent="0.25">
      <c r="A124" s="161" t="s">
        <v>616</v>
      </c>
      <c r="B124" s="193" t="str">
        <f>IFERROR(INDEX('Annex 1 LV, HV and UMS charges'!$B$12:$B$43,MATCH($A124,'Annex 1 LV, HV and UMS charges'!$A$12:$A$43,0)),IF(INDEX('Annex 4 LDNO charges'!$B$11:$B$199,MATCH($A124,'Annex 4 LDNO charges'!$A$11:$A$199,0))=0,"",INDEX('Annex 4 LDNO charges'!$B$11:$B$199,MATCH($A124,'Annex 4 LDNO charges'!$A$11:$A$199,0))))</f>
        <v/>
      </c>
      <c r="C124" s="194" t="str">
        <f>IFERROR(INDEX('Annex 1 LV, HV and UMS charges'!$C$12:$C$43,MATCH($A124,'Annex 1 LV, HV and UMS charges'!$A$12:$A$43,0)),INDEX('Annex 4 LDNO charges'!$C$11:$C$199,MATCH($A124,'Annex 4 LDNO charges'!$A$11:$A$199,0)))</f>
        <v>0, 3, 4, 5-8</v>
      </c>
      <c r="D124" s="177"/>
      <c r="E124" s="211">
        <v>0</v>
      </c>
    </row>
    <row r="125" spans="1:5" ht="27.75" customHeight="1" x14ac:dyDescent="0.25">
      <c r="A125" s="161" t="s">
        <v>617</v>
      </c>
      <c r="B125" s="193" t="str">
        <f>IFERROR(INDEX('Annex 1 LV, HV and UMS charges'!$B$12:$B$43,MATCH($A125,'Annex 1 LV, HV and UMS charges'!$A$12:$A$43,0)),IF(INDEX('Annex 4 LDNO charges'!$B$11:$B$199,MATCH($A125,'Annex 4 LDNO charges'!$A$11:$A$199,0))=0,"",INDEX('Annex 4 LDNO charges'!$B$11:$B$199,MATCH($A125,'Annex 4 LDNO charges'!$A$11:$A$199,0))))</f>
        <v/>
      </c>
      <c r="C125" s="194" t="str">
        <f>IFERROR(INDEX('Annex 1 LV, HV and UMS charges'!$C$12:$C$43,MATCH($A125,'Annex 1 LV, HV and UMS charges'!$A$12:$A$43,0)),INDEX('Annex 4 LDNO charges'!$C$11:$C$199,MATCH($A125,'Annex 4 LDNO charges'!$A$11:$A$199,0)))</f>
        <v>0, 3, 4, 5-8</v>
      </c>
      <c r="D125" s="177"/>
      <c r="E125" s="211">
        <v>0</v>
      </c>
    </row>
    <row r="126" spans="1:5" ht="27.75" customHeight="1" x14ac:dyDescent="0.25">
      <c r="A126" s="161" t="s">
        <v>618</v>
      </c>
      <c r="B126" s="193" t="str">
        <f>IFERROR(INDEX('Annex 1 LV, HV and UMS charges'!$B$12:$B$43,MATCH($A126,'Annex 1 LV, HV and UMS charges'!$A$12:$A$43,0)),IF(INDEX('Annex 4 LDNO charges'!$B$11:$B$199,MATCH($A126,'Annex 4 LDNO charges'!$A$11:$A$199,0))=0,"",INDEX('Annex 4 LDNO charges'!$B$11:$B$199,MATCH($A126,'Annex 4 LDNO charges'!$A$11:$A$199,0))))</f>
        <v/>
      </c>
      <c r="C126" s="194" t="str">
        <f>IFERROR(INDEX('Annex 1 LV, HV and UMS charges'!$C$12:$C$43,MATCH($A126,'Annex 1 LV, HV and UMS charges'!$A$12:$A$43,0)),INDEX('Annex 4 LDNO charges'!$C$11:$C$199,MATCH($A126,'Annex 4 LDNO charges'!$A$11:$A$199,0)))</f>
        <v>0, 3, 4, 5-8</v>
      </c>
      <c r="D126" s="177"/>
      <c r="E126" s="211">
        <v>0</v>
      </c>
    </row>
    <row r="127" spans="1:5" ht="27.75" customHeight="1" x14ac:dyDescent="0.25">
      <c r="A127" s="161" t="s">
        <v>499</v>
      </c>
      <c r="B127" s="193" t="str">
        <f>IFERROR(INDEX('Annex 1 LV, HV and UMS charges'!$B$12:$B$43,MATCH($A127,'Annex 1 LV, HV and UMS charges'!$A$12:$A$43,0)),IF(INDEX('Annex 4 LDNO charges'!$B$11:$B$199,MATCH($A127,'Annex 4 LDNO charges'!$A$11:$A$199,0))=0,"",INDEX('Annex 4 LDNO charges'!$B$11:$B$199,MATCH($A127,'Annex 4 LDNO charges'!$A$11:$A$199,0))))</f>
        <v/>
      </c>
      <c r="C127" s="194">
        <f>IFERROR(INDEX('Annex 1 LV, HV and UMS charges'!$C$12:$C$43,MATCH($A127,'Annex 1 LV, HV and UMS charges'!$A$12:$A$43,0)),INDEX('Annex 4 LDNO charges'!$C$11:$C$199,MATCH($A127,'Annex 4 LDNO charges'!$A$11:$A$199,0)))</f>
        <v>0</v>
      </c>
      <c r="D127" s="177"/>
      <c r="E127" s="211">
        <v>0</v>
      </c>
    </row>
    <row r="128" spans="1:5" ht="27.75" customHeight="1" x14ac:dyDescent="0.25">
      <c r="A128" s="161" t="s">
        <v>500</v>
      </c>
      <c r="B128" s="193" t="str">
        <f>IFERROR(INDEX('Annex 1 LV, HV and UMS charges'!$B$12:$B$43,MATCH($A128,'Annex 1 LV, HV and UMS charges'!$A$12:$A$43,0)),IF(INDEX('Annex 4 LDNO charges'!$B$11:$B$199,MATCH($A128,'Annex 4 LDNO charges'!$A$11:$A$199,0))=0,"",INDEX('Annex 4 LDNO charges'!$B$11:$B$199,MATCH($A128,'Annex 4 LDNO charges'!$A$11:$A$199,0))))</f>
        <v/>
      </c>
      <c r="C128" s="194">
        <f>IFERROR(INDEX('Annex 1 LV, HV and UMS charges'!$C$12:$C$43,MATCH($A128,'Annex 1 LV, HV and UMS charges'!$A$12:$A$43,0)),INDEX('Annex 4 LDNO charges'!$C$11:$C$199,MATCH($A128,'Annex 4 LDNO charges'!$A$11:$A$199,0)))</f>
        <v>0</v>
      </c>
      <c r="D128" s="177"/>
      <c r="E128" s="211">
        <v>0</v>
      </c>
    </row>
    <row r="129" spans="1:5" ht="27.75" customHeight="1" x14ac:dyDescent="0.25">
      <c r="A129" s="161" t="s">
        <v>501</v>
      </c>
      <c r="B129" s="193" t="str">
        <f>IFERROR(INDEX('Annex 1 LV, HV and UMS charges'!$B$12:$B$43,MATCH($A129,'Annex 1 LV, HV and UMS charges'!$A$12:$A$43,0)),IF(INDEX('Annex 4 LDNO charges'!$B$11:$B$199,MATCH($A129,'Annex 4 LDNO charges'!$A$11:$A$199,0))=0,"",INDEX('Annex 4 LDNO charges'!$B$11:$B$199,MATCH($A129,'Annex 4 LDNO charges'!$A$11:$A$199,0))))</f>
        <v/>
      </c>
      <c r="C129" s="194">
        <f>IFERROR(INDEX('Annex 1 LV, HV and UMS charges'!$C$12:$C$43,MATCH($A129,'Annex 1 LV, HV and UMS charges'!$A$12:$A$43,0)),INDEX('Annex 4 LDNO charges'!$C$11:$C$199,MATCH($A129,'Annex 4 LDNO charges'!$A$11:$A$199,0)))</f>
        <v>0</v>
      </c>
      <c r="D129" s="177"/>
      <c r="E129" s="211">
        <v>0</v>
      </c>
    </row>
    <row r="130" spans="1:5" ht="27.75" customHeight="1" x14ac:dyDescent="0.25">
      <c r="A130" s="161" t="s">
        <v>502</v>
      </c>
      <c r="B130" s="193" t="str">
        <f>IFERROR(INDEX('Annex 1 LV, HV and UMS charges'!$B$12:$B$43,MATCH($A130,'Annex 1 LV, HV and UMS charges'!$A$12:$A$43,0)),IF(INDEX('Annex 4 LDNO charges'!$B$11:$B$199,MATCH($A130,'Annex 4 LDNO charges'!$A$11:$A$199,0))=0,"",INDEX('Annex 4 LDNO charges'!$B$11:$B$199,MATCH($A130,'Annex 4 LDNO charges'!$A$11:$A$199,0))))</f>
        <v/>
      </c>
      <c r="C130" s="194">
        <f>IFERROR(INDEX('Annex 1 LV, HV and UMS charges'!$C$12:$C$43,MATCH($A130,'Annex 1 LV, HV and UMS charges'!$A$12:$A$43,0)),INDEX('Annex 4 LDNO charges'!$C$11:$C$199,MATCH($A130,'Annex 4 LDNO charges'!$A$11:$A$199,0)))</f>
        <v>0</v>
      </c>
      <c r="D130" s="177"/>
      <c r="E130" s="211">
        <v>0</v>
      </c>
    </row>
    <row r="131" spans="1:5" ht="27.75" customHeight="1" x14ac:dyDescent="0.25">
      <c r="A131" s="161" t="s">
        <v>503</v>
      </c>
      <c r="B131" s="193" t="str">
        <f>IFERROR(INDEX('Annex 1 LV, HV and UMS charges'!$B$12:$B$43,MATCH($A131,'Annex 1 LV, HV and UMS charges'!$A$12:$A$43,0)),IF(INDEX('Annex 4 LDNO charges'!$B$11:$B$199,MATCH($A131,'Annex 4 LDNO charges'!$A$11:$A$199,0))=0,"",INDEX('Annex 4 LDNO charges'!$B$11:$B$199,MATCH($A131,'Annex 4 LDNO charges'!$A$11:$A$199,0))))</f>
        <v/>
      </c>
      <c r="C131" s="194">
        <f>IFERROR(INDEX('Annex 1 LV, HV and UMS charges'!$C$12:$C$43,MATCH($A131,'Annex 1 LV, HV and UMS charges'!$A$12:$A$43,0)),INDEX('Annex 4 LDNO charges'!$C$11:$C$199,MATCH($A131,'Annex 4 LDNO charges'!$A$11:$A$199,0)))</f>
        <v>0</v>
      </c>
      <c r="D131" s="177"/>
      <c r="E131" s="211">
        <v>0</v>
      </c>
    </row>
    <row r="132" spans="1:5" ht="27.75" customHeight="1" x14ac:dyDescent="0.25">
      <c r="A132" s="161" t="s">
        <v>504</v>
      </c>
      <c r="B132" s="193" t="str">
        <f>IFERROR(INDEX('Annex 1 LV, HV and UMS charges'!$B$12:$B$43,MATCH($A132,'Annex 1 LV, HV and UMS charges'!$A$12:$A$43,0)),IF(INDEX('Annex 4 LDNO charges'!$B$11:$B$199,MATCH($A132,'Annex 4 LDNO charges'!$A$11:$A$199,0))=0,"",INDEX('Annex 4 LDNO charges'!$B$11:$B$199,MATCH($A132,'Annex 4 LDNO charges'!$A$11:$A$199,0))))</f>
        <v/>
      </c>
      <c r="C132" s="194">
        <f>IFERROR(INDEX('Annex 1 LV, HV and UMS charges'!$C$12:$C$43,MATCH($A132,'Annex 1 LV, HV and UMS charges'!$A$12:$A$43,0)),INDEX('Annex 4 LDNO charges'!$C$11:$C$199,MATCH($A132,'Annex 4 LDNO charges'!$A$11:$A$199,0)))</f>
        <v>0</v>
      </c>
      <c r="D132" s="177"/>
      <c r="E132" s="211">
        <v>0</v>
      </c>
    </row>
    <row r="133" spans="1:5" ht="27.75" customHeight="1" x14ac:dyDescent="0.25">
      <c r="A133" s="161" t="s">
        <v>505</v>
      </c>
      <c r="B133" s="193" t="str">
        <f>IFERROR(INDEX('Annex 1 LV, HV and UMS charges'!$B$12:$B$43,MATCH($A133,'Annex 1 LV, HV and UMS charges'!$A$12:$A$43,0)),IF(INDEX('Annex 4 LDNO charges'!$B$11:$B$199,MATCH($A133,'Annex 4 LDNO charges'!$A$11:$A$199,0))=0,"",INDEX('Annex 4 LDNO charges'!$B$11:$B$199,MATCH($A133,'Annex 4 LDNO charges'!$A$11:$A$199,0))))</f>
        <v/>
      </c>
      <c r="C133" s="194">
        <f>IFERROR(INDEX('Annex 1 LV, HV and UMS charges'!$C$12:$C$43,MATCH($A133,'Annex 1 LV, HV and UMS charges'!$A$12:$A$43,0)),INDEX('Annex 4 LDNO charges'!$C$11:$C$199,MATCH($A133,'Annex 4 LDNO charges'!$A$11:$A$199,0)))</f>
        <v>0</v>
      </c>
      <c r="D133" s="177"/>
      <c r="E133" s="211">
        <v>0</v>
      </c>
    </row>
    <row r="134" spans="1:5" ht="27.75" customHeight="1" x14ac:dyDescent="0.25">
      <c r="A134" s="161" t="s">
        <v>506</v>
      </c>
      <c r="B134" s="193" t="str">
        <f>IFERROR(INDEX('Annex 1 LV, HV and UMS charges'!$B$12:$B$43,MATCH($A134,'Annex 1 LV, HV and UMS charges'!$A$12:$A$43,0)),IF(INDEX('Annex 4 LDNO charges'!$B$11:$B$199,MATCH($A134,'Annex 4 LDNO charges'!$A$11:$A$199,0))=0,"",INDEX('Annex 4 LDNO charges'!$B$11:$B$199,MATCH($A134,'Annex 4 LDNO charges'!$A$11:$A$199,0))))</f>
        <v/>
      </c>
      <c r="C134" s="194">
        <f>IFERROR(INDEX('Annex 1 LV, HV and UMS charges'!$C$12:$C$43,MATCH($A134,'Annex 1 LV, HV and UMS charges'!$A$12:$A$43,0)),INDEX('Annex 4 LDNO charges'!$C$11:$C$199,MATCH($A134,'Annex 4 LDNO charges'!$A$11:$A$199,0)))</f>
        <v>0</v>
      </c>
      <c r="D134" s="177"/>
      <c r="E134" s="211">
        <v>0</v>
      </c>
    </row>
    <row r="135" spans="1:5" ht="27.75" customHeight="1" x14ac:dyDescent="0.25">
      <c r="A135" s="161" t="s">
        <v>507</v>
      </c>
      <c r="B135" s="193" t="str">
        <f>IFERROR(INDEX('Annex 1 LV, HV and UMS charges'!$B$12:$B$43,MATCH($A135,'Annex 1 LV, HV and UMS charges'!$A$12:$A$43,0)),IF(INDEX('Annex 4 LDNO charges'!$B$11:$B$199,MATCH($A135,'Annex 4 LDNO charges'!$A$11:$A$199,0))=0,"",INDEX('Annex 4 LDNO charges'!$B$11:$B$199,MATCH($A135,'Annex 4 LDNO charges'!$A$11:$A$199,0))))</f>
        <v/>
      </c>
      <c r="C135" s="194">
        <f>IFERROR(INDEX('Annex 1 LV, HV and UMS charges'!$C$12:$C$43,MATCH($A135,'Annex 1 LV, HV and UMS charges'!$A$12:$A$43,0)),INDEX('Annex 4 LDNO charges'!$C$11:$C$199,MATCH($A135,'Annex 4 LDNO charges'!$A$11:$A$199,0)))</f>
        <v>0</v>
      </c>
      <c r="D135" s="177"/>
      <c r="E135" s="211">
        <v>0</v>
      </c>
    </row>
    <row r="136" spans="1:5" ht="27.75" customHeight="1" x14ac:dyDescent="0.25">
      <c r="A136" s="161" t="s">
        <v>508</v>
      </c>
      <c r="B136" s="193" t="str">
        <f>IFERROR(INDEX('Annex 1 LV, HV and UMS charges'!$B$12:$B$43,MATCH($A136,'Annex 1 LV, HV and UMS charges'!$A$12:$A$43,0)),IF(INDEX('Annex 4 LDNO charges'!$B$11:$B$199,MATCH($A136,'Annex 4 LDNO charges'!$A$11:$A$199,0))=0,"",INDEX('Annex 4 LDNO charges'!$B$11:$B$199,MATCH($A136,'Annex 4 LDNO charges'!$A$11:$A$199,0))))</f>
        <v/>
      </c>
      <c r="C136" s="194">
        <f>IFERROR(INDEX('Annex 1 LV, HV and UMS charges'!$C$12:$C$43,MATCH($A136,'Annex 1 LV, HV and UMS charges'!$A$12:$A$43,0)),INDEX('Annex 4 LDNO charges'!$C$11:$C$199,MATCH($A136,'Annex 4 LDNO charges'!$A$11:$A$199,0)))</f>
        <v>0</v>
      </c>
      <c r="D136" s="177"/>
      <c r="E136" s="211">
        <v>0</v>
      </c>
    </row>
    <row r="137" spans="1:5" ht="27.75" customHeight="1" x14ac:dyDescent="0.25">
      <c r="A137" s="161" t="s">
        <v>509</v>
      </c>
      <c r="B137" s="193" t="str">
        <f>IFERROR(INDEX('Annex 1 LV, HV and UMS charges'!$B$12:$B$43,MATCH($A137,'Annex 1 LV, HV and UMS charges'!$A$12:$A$43,0)),IF(INDEX('Annex 4 LDNO charges'!$B$11:$B$199,MATCH($A137,'Annex 4 LDNO charges'!$A$11:$A$199,0))=0,"",INDEX('Annex 4 LDNO charges'!$B$11:$B$199,MATCH($A137,'Annex 4 LDNO charges'!$A$11:$A$199,0))))</f>
        <v/>
      </c>
      <c r="C137" s="194">
        <f>IFERROR(INDEX('Annex 1 LV, HV and UMS charges'!$C$12:$C$43,MATCH($A137,'Annex 1 LV, HV and UMS charges'!$A$12:$A$43,0)),INDEX('Annex 4 LDNO charges'!$C$11:$C$199,MATCH($A137,'Annex 4 LDNO charges'!$A$11:$A$199,0)))</f>
        <v>0</v>
      </c>
      <c r="D137" s="177"/>
      <c r="E137" s="211">
        <v>0</v>
      </c>
    </row>
    <row r="138" spans="1:5" ht="27.75" customHeight="1" x14ac:dyDescent="0.25">
      <c r="A138" s="161" t="s">
        <v>510</v>
      </c>
      <c r="B138" s="193" t="str">
        <f>IFERROR(INDEX('Annex 1 LV, HV and UMS charges'!$B$12:$B$43,MATCH($A138,'Annex 1 LV, HV and UMS charges'!$A$12:$A$43,0)),IF(INDEX('Annex 4 LDNO charges'!$B$11:$B$199,MATCH($A138,'Annex 4 LDNO charges'!$A$11:$A$199,0))=0,"",INDEX('Annex 4 LDNO charges'!$B$11:$B$199,MATCH($A138,'Annex 4 LDNO charges'!$A$11:$A$199,0))))</f>
        <v/>
      </c>
      <c r="C138" s="194">
        <f>IFERROR(INDEX('Annex 1 LV, HV and UMS charges'!$C$12:$C$43,MATCH($A138,'Annex 1 LV, HV and UMS charges'!$A$12:$A$43,0)),INDEX('Annex 4 LDNO charges'!$C$11:$C$199,MATCH($A138,'Annex 4 LDNO charges'!$A$11:$A$199,0)))</f>
        <v>0</v>
      </c>
      <c r="D138" s="177"/>
      <c r="E138" s="211">
        <v>0</v>
      </c>
    </row>
    <row r="139" spans="1:5" ht="27.75" customHeight="1" x14ac:dyDescent="0.25">
      <c r="A139" s="161" t="s">
        <v>511</v>
      </c>
      <c r="B139" s="193" t="str">
        <f>IFERROR(INDEX('Annex 1 LV, HV and UMS charges'!$B$12:$B$43,MATCH($A139,'Annex 1 LV, HV and UMS charges'!$A$12:$A$43,0)),IF(INDEX('Annex 4 LDNO charges'!$B$11:$B$199,MATCH($A139,'Annex 4 LDNO charges'!$A$11:$A$199,0))=0,"",INDEX('Annex 4 LDNO charges'!$B$11:$B$199,MATCH($A139,'Annex 4 LDNO charges'!$A$11:$A$199,0))))</f>
        <v/>
      </c>
      <c r="C139" s="194">
        <f>IFERROR(INDEX('Annex 1 LV, HV and UMS charges'!$C$12:$C$43,MATCH($A139,'Annex 1 LV, HV and UMS charges'!$A$12:$A$43,0)),INDEX('Annex 4 LDNO charges'!$C$11:$C$199,MATCH($A139,'Annex 4 LDNO charges'!$A$11:$A$199,0)))</f>
        <v>0</v>
      </c>
      <c r="D139" s="177"/>
      <c r="E139" s="211">
        <v>0</v>
      </c>
    </row>
    <row r="140" spans="1:5" ht="27.75" customHeight="1" x14ac:dyDescent="0.25">
      <c r="A140" s="161" t="s">
        <v>512</v>
      </c>
      <c r="B140" s="193" t="str">
        <f>IFERROR(INDEX('Annex 1 LV, HV and UMS charges'!$B$12:$B$43,MATCH($A140,'Annex 1 LV, HV and UMS charges'!$A$12:$A$43,0)),IF(INDEX('Annex 4 LDNO charges'!$B$11:$B$199,MATCH($A140,'Annex 4 LDNO charges'!$A$11:$A$199,0))=0,"",INDEX('Annex 4 LDNO charges'!$B$11:$B$199,MATCH($A140,'Annex 4 LDNO charges'!$A$11:$A$199,0))))</f>
        <v/>
      </c>
      <c r="C140" s="194">
        <f>IFERROR(INDEX('Annex 1 LV, HV and UMS charges'!$C$12:$C$43,MATCH($A140,'Annex 1 LV, HV and UMS charges'!$A$12:$A$43,0)),INDEX('Annex 4 LDNO charges'!$C$11:$C$199,MATCH($A140,'Annex 4 LDNO charges'!$A$11:$A$199,0)))</f>
        <v>0</v>
      </c>
      <c r="D140" s="177"/>
      <c r="E140" s="211">
        <v>0</v>
      </c>
    </row>
    <row r="141" spans="1:5" ht="27.75" customHeight="1" x14ac:dyDescent="0.25">
      <c r="A141" s="161" t="s">
        <v>513</v>
      </c>
      <c r="B141" s="193" t="str">
        <f>IFERROR(INDEX('Annex 1 LV, HV and UMS charges'!$B$12:$B$43,MATCH($A141,'Annex 1 LV, HV and UMS charges'!$A$12:$A$43,0)),IF(INDEX('Annex 4 LDNO charges'!$B$11:$B$199,MATCH($A141,'Annex 4 LDNO charges'!$A$11:$A$199,0))=0,"",INDEX('Annex 4 LDNO charges'!$B$11:$B$199,MATCH($A141,'Annex 4 LDNO charges'!$A$11:$A$199,0))))</f>
        <v>T4A</v>
      </c>
      <c r="C141" s="194">
        <f>IFERROR(INDEX('Annex 1 LV, HV and UMS charges'!$C$12:$C$43,MATCH($A141,'Annex 1 LV, HV and UMS charges'!$A$12:$A$43,0)),INDEX('Annex 4 LDNO charges'!$C$11:$C$199,MATCH($A141,'Annex 4 LDNO charges'!$A$11:$A$199,0)))</f>
        <v>0</v>
      </c>
      <c r="D141" s="177"/>
      <c r="E141" s="211">
        <v>0</v>
      </c>
    </row>
    <row r="142" spans="1:5" ht="27.75" customHeight="1" x14ac:dyDescent="0.25">
      <c r="A142" s="161" t="s">
        <v>619</v>
      </c>
      <c r="B142" s="193" t="str">
        <f>IFERROR(INDEX('Annex 1 LV, HV and UMS charges'!$B$12:$B$43,MATCH($A142,'Annex 1 LV, HV and UMS charges'!$A$12:$A$43,0)),IF(INDEX('Annex 4 LDNO charges'!$B$11:$B$199,MATCH($A142,'Annex 4 LDNO charges'!$A$11:$A$199,0))=0,"",INDEX('Annex 4 LDNO charges'!$B$11:$B$199,MATCH($A142,'Annex 4 LDNO charges'!$A$11:$A$199,0))))</f>
        <v/>
      </c>
      <c r="C142" s="194" t="str">
        <f>IFERROR(INDEX('Annex 1 LV, HV and UMS charges'!$C$12:$C$43,MATCH($A142,'Annex 1 LV, HV and UMS charges'!$A$12:$A$43,0)),INDEX('Annex 4 LDNO charges'!$C$11:$C$199,MATCH($A142,'Annex 4 LDNO charges'!$A$11:$A$199,0)))</f>
        <v>0, 1, 2</v>
      </c>
      <c r="D142" s="211">
        <v>0</v>
      </c>
      <c r="E142" s="211">
        <v>0</v>
      </c>
    </row>
    <row r="143" spans="1:5" ht="27.75" customHeight="1" x14ac:dyDescent="0.25">
      <c r="A143" s="161" t="s">
        <v>620</v>
      </c>
      <c r="B143" s="193" t="str">
        <f>IFERROR(INDEX('Annex 1 LV, HV and UMS charges'!$B$12:$B$43,MATCH($A143,'Annex 1 LV, HV and UMS charges'!$A$12:$A$43,0)),IF(INDEX('Annex 4 LDNO charges'!$B$11:$B$199,MATCH($A143,'Annex 4 LDNO charges'!$A$11:$A$199,0))=0,"",INDEX('Annex 4 LDNO charges'!$B$11:$B$199,MATCH($A143,'Annex 4 LDNO charges'!$A$11:$A$199,0))))</f>
        <v/>
      </c>
      <c r="C143" s="194" t="str">
        <f>IFERROR(INDEX('Annex 1 LV, HV and UMS charges'!$C$12:$C$43,MATCH($A143,'Annex 1 LV, HV and UMS charges'!$A$12:$A$43,0)),INDEX('Annex 4 LDNO charges'!$C$11:$C$199,MATCH($A143,'Annex 4 LDNO charges'!$A$11:$A$199,0)))</f>
        <v>0, 3, 4, 5-8</v>
      </c>
      <c r="D143" s="177"/>
      <c r="E143" s="211">
        <v>0</v>
      </c>
    </row>
    <row r="144" spans="1:5" ht="27.75" customHeight="1" x14ac:dyDescent="0.25">
      <c r="A144" s="161" t="s">
        <v>621</v>
      </c>
      <c r="B144" s="193" t="str">
        <f>IFERROR(INDEX('Annex 1 LV, HV and UMS charges'!$B$12:$B$43,MATCH($A144,'Annex 1 LV, HV and UMS charges'!$A$12:$A$43,0)),IF(INDEX('Annex 4 LDNO charges'!$B$11:$B$199,MATCH($A144,'Annex 4 LDNO charges'!$A$11:$A$199,0))=0,"",INDEX('Annex 4 LDNO charges'!$B$11:$B$199,MATCH($A144,'Annex 4 LDNO charges'!$A$11:$A$199,0))))</f>
        <v/>
      </c>
      <c r="C144" s="194" t="str">
        <f>IFERROR(INDEX('Annex 1 LV, HV and UMS charges'!$C$12:$C$43,MATCH($A144,'Annex 1 LV, HV and UMS charges'!$A$12:$A$43,0)),INDEX('Annex 4 LDNO charges'!$C$11:$C$199,MATCH($A144,'Annex 4 LDNO charges'!$A$11:$A$199,0)))</f>
        <v>0, 3, 4, 5-8</v>
      </c>
      <c r="D144" s="177"/>
      <c r="E144" s="211">
        <v>0</v>
      </c>
    </row>
    <row r="145" spans="1:5" ht="27.75" customHeight="1" x14ac:dyDescent="0.25">
      <c r="A145" s="161" t="s">
        <v>622</v>
      </c>
      <c r="B145" s="193" t="str">
        <f>IFERROR(INDEX('Annex 1 LV, HV and UMS charges'!$B$12:$B$43,MATCH($A145,'Annex 1 LV, HV and UMS charges'!$A$12:$A$43,0)),IF(INDEX('Annex 4 LDNO charges'!$B$11:$B$199,MATCH($A145,'Annex 4 LDNO charges'!$A$11:$A$199,0))=0,"",INDEX('Annex 4 LDNO charges'!$B$11:$B$199,MATCH($A145,'Annex 4 LDNO charges'!$A$11:$A$199,0))))</f>
        <v/>
      </c>
      <c r="C145" s="194" t="str">
        <f>IFERROR(INDEX('Annex 1 LV, HV and UMS charges'!$C$12:$C$43,MATCH($A145,'Annex 1 LV, HV and UMS charges'!$A$12:$A$43,0)),INDEX('Annex 4 LDNO charges'!$C$11:$C$199,MATCH($A145,'Annex 4 LDNO charges'!$A$11:$A$199,0)))</f>
        <v>0, 3, 4, 5-8</v>
      </c>
      <c r="D145" s="177"/>
      <c r="E145" s="211">
        <v>0</v>
      </c>
    </row>
    <row r="146" spans="1:5" ht="27.75" customHeight="1" x14ac:dyDescent="0.25">
      <c r="A146" s="161" t="s">
        <v>623</v>
      </c>
      <c r="B146" s="193" t="str">
        <f>IFERROR(INDEX('Annex 1 LV, HV and UMS charges'!$B$12:$B$43,MATCH($A146,'Annex 1 LV, HV and UMS charges'!$A$12:$A$43,0)),IF(INDEX('Annex 4 LDNO charges'!$B$11:$B$199,MATCH($A146,'Annex 4 LDNO charges'!$A$11:$A$199,0))=0,"",INDEX('Annex 4 LDNO charges'!$B$11:$B$199,MATCH($A146,'Annex 4 LDNO charges'!$A$11:$A$199,0))))</f>
        <v/>
      </c>
      <c r="C146" s="194" t="str">
        <f>IFERROR(INDEX('Annex 1 LV, HV and UMS charges'!$C$12:$C$43,MATCH($A146,'Annex 1 LV, HV and UMS charges'!$A$12:$A$43,0)),INDEX('Annex 4 LDNO charges'!$C$11:$C$199,MATCH($A146,'Annex 4 LDNO charges'!$A$11:$A$199,0)))</f>
        <v>0, 3, 4, 5-8</v>
      </c>
      <c r="D146" s="177"/>
      <c r="E146" s="211">
        <v>0</v>
      </c>
    </row>
    <row r="147" spans="1:5" ht="27.75" customHeight="1" x14ac:dyDescent="0.25">
      <c r="A147" s="161" t="s">
        <v>624</v>
      </c>
      <c r="B147" s="193" t="str">
        <f>IFERROR(INDEX('Annex 1 LV, HV and UMS charges'!$B$12:$B$43,MATCH($A147,'Annex 1 LV, HV and UMS charges'!$A$12:$A$43,0)),IF(INDEX('Annex 4 LDNO charges'!$B$11:$B$199,MATCH($A147,'Annex 4 LDNO charges'!$A$11:$A$199,0))=0,"",INDEX('Annex 4 LDNO charges'!$B$11:$B$199,MATCH($A147,'Annex 4 LDNO charges'!$A$11:$A$199,0))))</f>
        <v/>
      </c>
      <c r="C147" s="194" t="str">
        <f>IFERROR(INDEX('Annex 1 LV, HV and UMS charges'!$C$12:$C$43,MATCH($A147,'Annex 1 LV, HV and UMS charges'!$A$12:$A$43,0)),INDEX('Annex 4 LDNO charges'!$C$11:$C$199,MATCH($A147,'Annex 4 LDNO charges'!$A$11:$A$199,0)))</f>
        <v>0, 3, 4, 5-8</v>
      </c>
      <c r="D147" s="177"/>
      <c r="E147" s="211">
        <v>0</v>
      </c>
    </row>
    <row r="148" spans="1:5" ht="27.75" customHeight="1" x14ac:dyDescent="0.25">
      <c r="A148" s="161" t="s">
        <v>484</v>
      </c>
      <c r="B148" s="193" t="str">
        <f>IFERROR(INDEX('Annex 1 LV, HV and UMS charges'!$B$12:$B$43,MATCH($A148,'Annex 1 LV, HV and UMS charges'!$A$12:$A$43,0)),IF(INDEX('Annex 4 LDNO charges'!$B$11:$B$199,MATCH($A148,'Annex 4 LDNO charges'!$A$11:$A$199,0))=0,"",INDEX('Annex 4 LDNO charges'!$B$11:$B$199,MATCH($A148,'Annex 4 LDNO charges'!$A$11:$A$199,0))))</f>
        <v/>
      </c>
      <c r="C148" s="194">
        <f>IFERROR(INDEX('Annex 1 LV, HV and UMS charges'!$C$12:$C$43,MATCH($A148,'Annex 1 LV, HV and UMS charges'!$A$12:$A$43,0)),INDEX('Annex 4 LDNO charges'!$C$11:$C$199,MATCH($A148,'Annex 4 LDNO charges'!$A$11:$A$199,0)))</f>
        <v>0</v>
      </c>
      <c r="D148" s="177"/>
      <c r="E148" s="211">
        <v>0</v>
      </c>
    </row>
    <row r="149" spans="1:5" ht="27.75" customHeight="1" x14ac:dyDescent="0.25">
      <c r="A149" s="161" t="s">
        <v>485</v>
      </c>
      <c r="B149" s="193" t="str">
        <f>IFERROR(INDEX('Annex 1 LV, HV and UMS charges'!$B$12:$B$43,MATCH($A149,'Annex 1 LV, HV and UMS charges'!$A$12:$A$43,0)),IF(INDEX('Annex 4 LDNO charges'!$B$11:$B$199,MATCH($A149,'Annex 4 LDNO charges'!$A$11:$A$199,0))=0,"",INDEX('Annex 4 LDNO charges'!$B$11:$B$199,MATCH($A149,'Annex 4 LDNO charges'!$A$11:$A$199,0))))</f>
        <v/>
      </c>
      <c r="C149" s="194">
        <f>IFERROR(INDEX('Annex 1 LV, HV and UMS charges'!$C$12:$C$43,MATCH($A149,'Annex 1 LV, HV and UMS charges'!$A$12:$A$43,0)),INDEX('Annex 4 LDNO charges'!$C$11:$C$199,MATCH($A149,'Annex 4 LDNO charges'!$A$11:$A$199,0)))</f>
        <v>0</v>
      </c>
      <c r="D149" s="177"/>
      <c r="E149" s="211">
        <v>0</v>
      </c>
    </row>
    <row r="150" spans="1:5" ht="27.75" customHeight="1" x14ac:dyDescent="0.25">
      <c r="A150" s="161" t="s">
        <v>486</v>
      </c>
      <c r="B150" s="193" t="str">
        <f>IFERROR(INDEX('Annex 1 LV, HV and UMS charges'!$B$12:$B$43,MATCH($A150,'Annex 1 LV, HV and UMS charges'!$A$12:$A$43,0)),IF(INDEX('Annex 4 LDNO charges'!$B$11:$B$199,MATCH($A150,'Annex 4 LDNO charges'!$A$11:$A$199,0))=0,"",INDEX('Annex 4 LDNO charges'!$B$11:$B$199,MATCH($A150,'Annex 4 LDNO charges'!$A$11:$A$199,0))))</f>
        <v/>
      </c>
      <c r="C150" s="194">
        <f>IFERROR(INDEX('Annex 1 LV, HV and UMS charges'!$C$12:$C$43,MATCH($A150,'Annex 1 LV, HV and UMS charges'!$A$12:$A$43,0)),INDEX('Annex 4 LDNO charges'!$C$11:$C$199,MATCH($A150,'Annex 4 LDNO charges'!$A$11:$A$199,0)))</f>
        <v>0</v>
      </c>
      <c r="D150" s="177"/>
      <c r="E150" s="211">
        <v>0</v>
      </c>
    </row>
    <row r="151" spans="1:5" ht="27.75" customHeight="1" x14ac:dyDescent="0.25">
      <c r="A151" s="161" t="s">
        <v>487</v>
      </c>
      <c r="B151" s="193" t="str">
        <f>IFERROR(INDEX('Annex 1 LV, HV and UMS charges'!$B$12:$B$43,MATCH($A151,'Annex 1 LV, HV and UMS charges'!$A$12:$A$43,0)),IF(INDEX('Annex 4 LDNO charges'!$B$11:$B$199,MATCH($A151,'Annex 4 LDNO charges'!$A$11:$A$199,0))=0,"",INDEX('Annex 4 LDNO charges'!$B$11:$B$199,MATCH($A151,'Annex 4 LDNO charges'!$A$11:$A$199,0))))</f>
        <v/>
      </c>
      <c r="C151" s="194">
        <f>IFERROR(INDEX('Annex 1 LV, HV and UMS charges'!$C$12:$C$43,MATCH($A151,'Annex 1 LV, HV and UMS charges'!$A$12:$A$43,0)),INDEX('Annex 4 LDNO charges'!$C$11:$C$199,MATCH($A151,'Annex 4 LDNO charges'!$A$11:$A$199,0)))</f>
        <v>0</v>
      </c>
      <c r="D151" s="177"/>
      <c r="E151" s="211">
        <v>0</v>
      </c>
    </row>
    <row r="152" spans="1:5" ht="27.75" customHeight="1" x14ac:dyDescent="0.25">
      <c r="A152" s="161" t="s">
        <v>488</v>
      </c>
      <c r="B152" s="193" t="str">
        <f>IFERROR(INDEX('Annex 1 LV, HV and UMS charges'!$B$12:$B$43,MATCH($A152,'Annex 1 LV, HV and UMS charges'!$A$12:$A$43,0)),IF(INDEX('Annex 4 LDNO charges'!$B$11:$B$199,MATCH($A152,'Annex 4 LDNO charges'!$A$11:$A$199,0))=0,"",INDEX('Annex 4 LDNO charges'!$B$11:$B$199,MATCH($A152,'Annex 4 LDNO charges'!$A$11:$A$199,0))))</f>
        <v/>
      </c>
      <c r="C152" s="194">
        <f>IFERROR(INDEX('Annex 1 LV, HV and UMS charges'!$C$12:$C$43,MATCH($A152,'Annex 1 LV, HV and UMS charges'!$A$12:$A$43,0)),INDEX('Annex 4 LDNO charges'!$C$11:$C$199,MATCH($A152,'Annex 4 LDNO charges'!$A$11:$A$199,0)))</f>
        <v>0</v>
      </c>
      <c r="D152" s="177"/>
      <c r="E152" s="211">
        <v>0</v>
      </c>
    </row>
    <row r="153" spans="1:5" ht="27.75" customHeight="1" x14ac:dyDescent="0.25">
      <c r="A153" s="161" t="s">
        <v>489</v>
      </c>
      <c r="B153" s="193" t="str">
        <f>IFERROR(INDEX('Annex 1 LV, HV and UMS charges'!$B$12:$B$43,MATCH($A153,'Annex 1 LV, HV and UMS charges'!$A$12:$A$43,0)),IF(INDEX('Annex 4 LDNO charges'!$B$11:$B$199,MATCH($A153,'Annex 4 LDNO charges'!$A$11:$A$199,0))=0,"",INDEX('Annex 4 LDNO charges'!$B$11:$B$199,MATCH($A153,'Annex 4 LDNO charges'!$A$11:$A$199,0))))</f>
        <v/>
      </c>
      <c r="C153" s="194">
        <f>IFERROR(INDEX('Annex 1 LV, HV and UMS charges'!$C$12:$C$43,MATCH($A153,'Annex 1 LV, HV and UMS charges'!$A$12:$A$43,0)),INDEX('Annex 4 LDNO charges'!$C$11:$C$199,MATCH($A153,'Annex 4 LDNO charges'!$A$11:$A$199,0)))</f>
        <v>0</v>
      </c>
      <c r="D153" s="177"/>
      <c r="E153" s="211">
        <v>0</v>
      </c>
    </row>
    <row r="154" spans="1:5" ht="27.75" customHeight="1" x14ac:dyDescent="0.25">
      <c r="A154" s="161" t="s">
        <v>490</v>
      </c>
      <c r="B154" s="193" t="str">
        <f>IFERROR(INDEX('Annex 1 LV, HV and UMS charges'!$B$12:$B$43,MATCH($A154,'Annex 1 LV, HV and UMS charges'!$A$12:$A$43,0)),IF(INDEX('Annex 4 LDNO charges'!$B$11:$B$199,MATCH($A154,'Annex 4 LDNO charges'!$A$11:$A$199,0))=0,"",INDEX('Annex 4 LDNO charges'!$B$11:$B$199,MATCH($A154,'Annex 4 LDNO charges'!$A$11:$A$199,0))))</f>
        <v/>
      </c>
      <c r="C154" s="194">
        <f>IFERROR(INDEX('Annex 1 LV, HV and UMS charges'!$C$12:$C$43,MATCH($A154,'Annex 1 LV, HV and UMS charges'!$A$12:$A$43,0)),INDEX('Annex 4 LDNO charges'!$C$11:$C$199,MATCH($A154,'Annex 4 LDNO charges'!$A$11:$A$199,0)))</f>
        <v>0</v>
      </c>
      <c r="D154" s="177"/>
      <c r="E154" s="211">
        <v>0</v>
      </c>
    </row>
    <row r="155" spans="1:5" ht="27.75" customHeight="1" x14ac:dyDescent="0.25">
      <c r="A155" s="161" t="s">
        <v>491</v>
      </c>
      <c r="B155" s="193" t="str">
        <f>IFERROR(INDEX('Annex 1 LV, HV and UMS charges'!$B$12:$B$43,MATCH($A155,'Annex 1 LV, HV and UMS charges'!$A$12:$A$43,0)),IF(INDEX('Annex 4 LDNO charges'!$B$11:$B$199,MATCH($A155,'Annex 4 LDNO charges'!$A$11:$A$199,0))=0,"",INDEX('Annex 4 LDNO charges'!$B$11:$B$199,MATCH($A155,'Annex 4 LDNO charges'!$A$11:$A$199,0))))</f>
        <v/>
      </c>
      <c r="C155" s="194">
        <f>IFERROR(INDEX('Annex 1 LV, HV and UMS charges'!$C$12:$C$43,MATCH($A155,'Annex 1 LV, HV and UMS charges'!$A$12:$A$43,0)),INDEX('Annex 4 LDNO charges'!$C$11:$C$199,MATCH($A155,'Annex 4 LDNO charges'!$A$11:$A$199,0)))</f>
        <v>0</v>
      </c>
      <c r="D155" s="177"/>
      <c r="E155" s="211">
        <v>0</v>
      </c>
    </row>
    <row r="156" spans="1:5" ht="27.75" customHeight="1" x14ac:dyDescent="0.25">
      <c r="A156" s="161" t="s">
        <v>492</v>
      </c>
      <c r="B156" s="193" t="str">
        <f>IFERROR(INDEX('Annex 1 LV, HV and UMS charges'!$B$12:$B$43,MATCH($A156,'Annex 1 LV, HV and UMS charges'!$A$12:$A$43,0)),IF(INDEX('Annex 4 LDNO charges'!$B$11:$B$199,MATCH($A156,'Annex 4 LDNO charges'!$A$11:$A$199,0))=0,"",INDEX('Annex 4 LDNO charges'!$B$11:$B$199,MATCH($A156,'Annex 4 LDNO charges'!$A$11:$A$199,0))))</f>
        <v/>
      </c>
      <c r="C156" s="194">
        <f>IFERROR(INDEX('Annex 1 LV, HV and UMS charges'!$C$12:$C$43,MATCH($A156,'Annex 1 LV, HV and UMS charges'!$A$12:$A$43,0)),INDEX('Annex 4 LDNO charges'!$C$11:$C$199,MATCH($A156,'Annex 4 LDNO charges'!$A$11:$A$199,0)))</f>
        <v>0</v>
      </c>
      <c r="D156" s="177"/>
      <c r="E156" s="211">
        <v>0</v>
      </c>
    </row>
    <row r="157" spans="1:5" ht="27.75" customHeight="1" x14ac:dyDescent="0.25">
      <c r="A157" s="161" t="s">
        <v>493</v>
      </c>
      <c r="B157" s="193" t="str">
        <f>IFERROR(INDEX('Annex 1 LV, HV and UMS charges'!$B$12:$B$43,MATCH($A157,'Annex 1 LV, HV and UMS charges'!$A$12:$A$43,0)),IF(INDEX('Annex 4 LDNO charges'!$B$11:$B$199,MATCH($A157,'Annex 4 LDNO charges'!$A$11:$A$199,0))=0,"",INDEX('Annex 4 LDNO charges'!$B$11:$B$199,MATCH($A157,'Annex 4 LDNO charges'!$A$11:$A$199,0))))</f>
        <v/>
      </c>
      <c r="C157" s="194">
        <f>IFERROR(INDEX('Annex 1 LV, HV and UMS charges'!$C$12:$C$43,MATCH($A157,'Annex 1 LV, HV and UMS charges'!$A$12:$A$43,0)),INDEX('Annex 4 LDNO charges'!$C$11:$C$199,MATCH($A157,'Annex 4 LDNO charges'!$A$11:$A$199,0)))</f>
        <v>0</v>
      </c>
      <c r="D157" s="177"/>
      <c r="E157" s="211">
        <v>0</v>
      </c>
    </row>
    <row r="158" spans="1:5" ht="27.75" customHeight="1" x14ac:dyDescent="0.25">
      <c r="A158" s="161" t="s">
        <v>494</v>
      </c>
      <c r="B158" s="193" t="str">
        <f>IFERROR(INDEX('Annex 1 LV, HV and UMS charges'!$B$12:$B$43,MATCH($A158,'Annex 1 LV, HV and UMS charges'!$A$12:$A$43,0)),IF(INDEX('Annex 4 LDNO charges'!$B$11:$B$199,MATCH($A158,'Annex 4 LDNO charges'!$A$11:$A$199,0))=0,"",INDEX('Annex 4 LDNO charges'!$B$11:$B$199,MATCH($A158,'Annex 4 LDNO charges'!$A$11:$A$199,0))))</f>
        <v/>
      </c>
      <c r="C158" s="194">
        <f>IFERROR(INDEX('Annex 1 LV, HV and UMS charges'!$C$12:$C$43,MATCH($A158,'Annex 1 LV, HV and UMS charges'!$A$12:$A$43,0)),INDEX('Annex 4 LDNO charges'!$C$11:$C$199,MATCH($A158,'Annex 4 LDNO charges'!$A$11:$A$199,0)))</f>
        <v>0</v>
      </c>
      <c r="D158" s="177"/>
      <c r="E158" s="211">
        <v>0</v>
      </c>
    </row>
    <row r="159" spans="1:5" ht="27.75" customHeight="1" x14ac:dyDescent="0.25">
      <c r="A159" s="161" t="s">
        <v>495</v>
      </c>
      <c r="B159" s="193" t="str">
        <f>IFERROR(INDEX('Annex 1 LV, HV and UMS charges'!$B$12:$B$43,MATCH($A159,'Annex 1 LV, HV and UMS charges'!$A$12:$A$43,0)),IF(INDEX('Annex 4 LDNO charges'!$B$11:$B$199,MATCH($A159,'Annex 4 LDNO charges'!$A$11:$A$199,0))=0,"",INDEX('Annex 4 LDNO charges'!$B$11:$B$199,MATCH($A159,'Annex 4 LDNO charges'!$A$11:$A$199,0))))</f>
        <v/>
      </c>
      <c r="C159" s="194">
        <f>IFERROR(INDEX('Annex 1 LV, HV and UMS charges'!$C$12:$C$43,MATCH($A159,'Annex 1 LV, HV and UMS charges'!$A$12:$A$43,0)),INDEX('Annex 4 LDNO charges'!$C$11:$C$199,MATCH($A159,'Annex 4 LDNO charges'!$A$11:$A$199,0)))</f>
        <v>0</v>
      </c>
      <c r="D159" s="177"/>
      <c r="E159" s="211">
        <v>0</v>
      </c>
    </row>
    <row r="160" spans="1:5" ht="27.75" customHeight="1" x14ac:dyDescent="0.25">
      <c r="A160" s="161" t="s">
        <v>496</v>
      </c>
      <c r="B160" s="193" t="str">
        <f>IFERROR(INDEX('Annex 1 LV, HV and UMS charges'!$B$12:$B$43,MATCH($A160,'Annex 1 LV, HV and UMS charges'!$A$12:$A$43,0)),IF(INDEX('Annex 4 LDNO charges'!$B$11:$B$199,MATCH($A160,'Annex 4 LDNO charges'!$A$11:$A$199,0))=0,"",INDEX('Annex 4 LDNO charges'!$B$11:$B$199,MATCH($A160,'Annex 4 LDNO charges'!$A$11:$A$199,0))))</f>
        <v/>
      </c>
      <c r="C160" s="194">
        <f>IFERROR(INDEX('Annex 1 LV, HV and UMS charges'!$C$12:$C$43,MATCH($A160,'Annex 1 LV, HV and UMS charges'!$A$12:$A$43,0)),INDEX('Annex 4 LDNO charges'!$C$11:$C$199,MATCH($A160,'Annex 4 LDNO charges'!$A$11:$A$199,0)))</f>
        <v>0</v>
      </c>
      <c r="D160" s="177"/>
      <c r="E160" s="211">
        <v>0</v>
      </c>
    </row>
    <row r="161" spans="1:5" ht="27.75" customHeight="1" x14ac:dyDescent="0.25">
      <c r="A161" s="161" t="s">
        <v>497</v>
      </c>
      <c r="B161" s="193" t="str">
        <f>IFERROR(INDEX('Annex 1 LV, HV and UMS charges'!$B$12:$B$43,MATCH($A161,'Annex 1 LV, HV and UMS charges'!$A$12:$A$43,0)),IF(INDEX('Annex 4 LDNO charges'!$B$11:$B$199,MATCH($A161,'Annex 4 LDNO charges'!$A$11:$A$199,0))=0,"",INDEX('Annex 4 LDNO charges'!$B$11:$B$199,MATCH($A161,'Annex 4 LDNO charges'!$A$11:$A$199,0))))</f>
        <v/>
      </c>
      <c r="C161" s="194">
        <f>IFERROR(INDEX('Annex 1 LV, HV and UMS charges'!$C$12:$C$43,MATCH($A161,'Annex 1 LV, HV and UMS charges'!$A$12:$A$43,0)),INDEX('Annex 4 LDNO charges'!$C$11:$C$199,MATCH($A161,'Annex 4 LDNO charges'!$A$11:$A$199,0)))</f>
        <v>0</v>
      </c>
      <c r="D161" s="177"/>
      <c r="E161" s="211">
        <v>0</v>
      </c>
    </row>
    <row r="162" spans="1:5" ht="27.75" customHeight="1" x14ac:dyDescent="0.25">
      <c r="A162" s="161" t="s">
        <v>498</v>
      </c>
      <c r="B162" s="193" t="str">
        <f>IFERROR(INDEX('Annex 1 LV, HV and UMS charges'!$B$12:$B$43,MATCH($A162,'Annex 1 LV, HV and UMS charges'!$A$12:$A$43,0)),IF(INDEX('Annex 4 LDNO charges'!$B$11:$B$199,MATCH($A162,'Annex 4 LDNO charges'!$A$11:$A$199,0))=0,"",INDEX('Annex 4 LDNO charges'!$B$11:$B$199,MATCH($A162,'Annex 4 LDNO charges'!$A$11:$A$199,0))))</f>
        <v/>
      </c>
      <c r="C162" s="194">
        <f>IFERROR(INDEX('Annex 1 LV, HV and UMS charges'!$C$12:$C$43,MATCH($A162,'Annex 1 LV, HV and UMS charges'!$A$12:$A$43,0)),INDEX('Annex 4 LDNO charges'!$C$11:$C$199,MATCH($A162,'Annex 4 LDNO charges'!$A$11:$A$199,0)))</f>
        <v>0</v>
      </c>
      <c r="D162" s="177"/>
      <c r="E162" s="211">
        <v>0</v>
      </c>
    </row>
    <row r="163" spans="1:5" ht="27.75" customHeight="1" x14ac:dyDescent="0.25">
      <c r="A163" s="1" t="s">
        <v>663</v>
      </c>
      <c r="B163" s="1"/>
      <c r="C163" s="2"/>
    </row>
    <row r="164" spans="1:5" ht="27.75" customHeight="1" x14ac:dyDescent="0.25">
      <c r="A164" s="1" t="s">
        <v>664</v>
      </c>
      <c r="B164" s="1"/>
      <c r="C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83"/>
  <sheetViews>
    <sheetView zoomScale="80" zoomScaleNormal="80" zoomScaleSheetLayoutView="100" workbookViewId="0">
      <selection activeCell="A5" sqref="A5"/>
    </sheetView>
  </sheetViews>
  <sheetFormatPr defaultColWidth="9.109375" defaultRowHeight="27.75" customHeight="1" x14ac:dyDescent="0.25"/>
  <cols>
    <col min="1" max="1" width="29.88671875" style="1" customWidth="1"/>
    <col min="2" max="2" width="48.5546875" style="1" customWidth="1"/>
    <col min="3" max="4" width="23.6640625" style="2" customWidth="1"/>
    <col min="5" max="16384" width="9.109375" style="1"/>
  </cols>
  <sheetData>
    <row r="1" spans="1:4" ht="27.75" customHeight="1" x14ac:dyDescent="0.25">
      <c r="A1" s="12" t="s">
        <v>16</v>
      </c>
      <c r="B1" s="2"/>
      <c r="C1" s="1"/>
    </row>
    <row r="2" spans="1:4" s="10" customFormat="1" ht="22.5" customHeight="1" x14ac:dyDescent="0.25">
      <c r="A2" s="235" t="str">
        <f>Overview!B4&amp; " - Effective from "&amp;Overview!D4&amp;" - "&amp;Overview!E4&amp;" Nodal/Zonal charges"</f>
        <v>Eclipse Power Distribution Limited - GSP A - Effective from 1 April 2027 - Submitted Nodal/Zonal charges</v>
      </c>
      <c r="B2" s="236"/>
      <c r="C2" s="236"/>
      <c r="D2" s="237"/>
    </row>
    <row r="3" spans="1:4" s="10" customFormat="1" ht="9" customHeight="1" x14ac:dyDescent="0.25"/>
    <row r="4" spans="1:4" ht="60.75" customHeight="1" x14ac:dyDescent="0.25">
      <c r="A4" s="19" t="s">
        <v>45</v>
      </c>
      <c r="B4" s="19" t="s">
        <v>0</v>
      </c>
      <c r="C4" s="19" t="s">
        <v>29</v>
      </c>
      <c r="D4" s="19" t="s">
        <v>30</v>
      </c>
    </row>
    <row r="5" spans="1:4" ht="21.75" customHeight="1" x14ac:dyDescent="0.25">
      <c r="A5" s="6"/>
      <c r="B5" s="7"/>
      <c r="C5" s="191"/>
      <c r="D5" s="191"/>
    </row>
    <row r="6" spans="1:4" ht="21.75" customHeight="1" x14ac:dyDescent="0.25">
      <c r="A6" s="6"/>
      <c r="B6" s="7"/>
      <c r="C6" s="191"/>
      <c r="D6" s="191"/>
    </row>
    <row r="7" spans="1:4" ht="21.75" customHeight="1" x14ac:dyDescent="0.25">
      <c r="A7" s="6"/>
      <c r="B7" s="7"/>
      <c r="C7" s="191"/>
      <c r="D7" s="191"/>
    </row>
    <row r="8" spans="1:4" ht="21.75" customHeight="1" x14ac:dyDescent="0.25">
      <c r="A8" s="6"/>
      <c r="B8" s="7"/>
      <c r="C8" s="191"/>
      <c r="D8" s="191"/>
    </row>
    <row r="9" spans="1:4" ht="21.75" customHeight="1" x14ac:dyDescent="0.25">
      <c r="A9" s="6"/>
      <c r="B9" s="7"/>
      <c r="C9" s="191"/>
      <c r="D9" s="191"/>
    </row>
    <row r="10" spans="1:4" ht="21.75" customHeight="1" x14ac:dyDescent="0.25">
      <c r="A10" s="6"/>
      <c r="B10" s="7"/>
      <c r="C10" s="191"/>
      <c r="D10" s="191"/>
    </row>
    <row r="11" spans="1:4" ht="21.75" customHeight="1" x14ac:dyDescent="0.25">
      <c r="A11" s="6"/>
      <c r="B11" s="7"/>
      <c r="C11" s="191"/>
      <c r="D11" s="191"/>
    </row>
    <row r="12" spans="1:4" ht="21.75" customHeight="1" x14ac:dyDescent="0.25">
      <c r="A12" s="6"/>
      <c r="B12" s="7"/>
      <c r="C12" s="191"/>
      <c r="D12" s="191"/>
    </row>
    <row r="13" spans="1:4" ht="21.75" customHeight="1" x14ac:dyDescent="0.25">
      <c r="A13" s="6"/>
      <c r="B13" s="7"/>
      <c r="C13" s="191"/>
      <c r="D13" s="191"/>
    </row>
    <row r="14" spans="1:4" ht="21.75" customHeight="1" x14ac:dyDescent="0.25">
      <c r="A14" s="6"/>
      <c r="B14" s="7"/>
      <c r="C14" s="191"/>
      <c r="D14" s="191"/>
    </row>
    <row r="15" spans="1:4" ht="21.75" customHeight="1" x14ac:dyDescent="0.25">
      <c r="A15" s="6"/>
      <c r="B15" s="7"/>
      <c r="C15" s="191"/>
      <c r="D15" s="191"/>
    </row>
    <row r="16" spans="1:4" ht="21.75" customHeight="1" x14ac:dyDescent="0.25">
      <c r="A16" s="6"/>
      <c r="B16" s="7"/>
      <c r="C16" s="191"/>
      <c r="D16" s="191"/>
    </row>
    <row r="17" spans="1:4" ht="21.75" customHeight="1" x14ac:dyDescent="0.25">
      <c r="A17" s="6"/>
      <c r="B17" s="7"/>
      <c r="C17" s="191"/>
      <c r="D17" s="191"/>
    </row>
    <row r="18" spans="1:4" ht="21.75" customHeight="1" x14ac:dyDescent="0.25">
      <c r="A18" s="6"/>
      <c r="B18" s="7"/>
      <c r="C18" s="191"/>
      <c r="D18" s="191"/>
    </row>
    <row r="19" spans="1:4" ht="21.75" customHeight="1" x14ac:dyDescent="0.25">
      <c r="A19" s="6"/>
      <c r="B19" s="7"/>
      <c r="C19" s="191"/>
      <c r="D19" s="191"/>
    </row>
    <row r="20" spans="1:4" ht="21.75" customHeight="1" x14ac:dyDescent="0.25">
      <c r="A20" s="6"/>
      <c r="B20" s="7"/>
      <c r="C20" s="191"/>
      <c r="D20" s="191"/>
    </row>
    <row r="21" spans="1:4" ht="21.75" customHeight="1" x14ac:dyDescent="0.25">
      <c r="A21" s="6"/>
      <c r="B21" s="7"/>
      <c r="C21" s="191"/>
      <c r="D21" s="191"/>
    </row>
    <row r="22" spans="1:4" ht="21.75" customHeight="1" x14ac:dyDescent="0.25">
      <c r="A22" s="6"/>
      <c r="B22" s="7"/>
      <c r="C22" s="191"/>
      <c r="D22" s="191"/>
    </row>
    <row r="23" spans="1:4" ht="21.75" customHeight="1" x14ac:dyDescent="0.25">
      <c r="A23" s="6"/>
      <c r="B23" s="7"/>
      <c r="C23" s="191"/>
      <c r="D23" s="191"/>
    </row>
    <row r="24" spans="1:4" ht="21.75" customHeight="1" x14ac:dyDescent="0.25">
      <c r="A24" s="6"/>
      <c r="B24" s="7"/>
      <c r="C24" s="191"/>
      <c r="D24" s="191"/>
    </row>
    <row r="25" spans="1:4" ht="21.75" customHeight="1" x14ac:dyDescent="0.25">
      <c r="A25" s="6"/>
      <c r="B25" s="7"/>
      <c r="C25" s="191"/>
      <c r="D25" s="191"/>
    </row>
    <row r="26" spans="1:4" ht="21.75" customHeight="1" x14ac:dyDescent="0.25">
      <c r="A26" s="6"/>
      <c r="B26" s="7"/>
      <c r="C26" s="191"/>
      <c r="D26" s="191"/>
    </row>
    <row r="27" spans="1:4" ht="21.75" customHeight="1" x14ac:dyDescent="0.25">
      <c r="A27" s="6"/>
      <c r="B27" s="7"/>
      <c r="C27" s="191"/>
      <c r="D27" s="191"/>
    </row>
    <row r="28" spans="1:4" ht="21.75" customHeight="1" x14ac:dyDescent="0.25">
      <c r="A28" s="6"/>
      <c r="B28" s="7"/>
      <c r="C28" s="191"/>
      <c r="D28" s="191"/>
    </row>
    <row r="29" spans="1:4" ht="21.75" customHeight="1" x14ac:dyDescent="0.25">
      <c r="A29" s="6"/>
      <c r="B29" s="7"/>
      <c r="C29" s="191"/>
      <c r="D29" s="191"/>
    </row>
    <row r="30" spans="1:4" ht="21.75" customHeight="1" x14ac:dyDescent="0.25">
      <c r="A30" s="6"/>
      <c r="B30" s="7"/>
      <c r="C30" s="191"/>
      <c r="D30" s="191"/>
    </row>
    <row r="31" spans="1:4" ht="21.75" customHeight="1" x14ac:dyDescent="0.25">
      <c r="A31" s="6"/>
      <c r="B31" s="7"/>
      <c r="C31" s="191"/>
      <c r="D31" s="191"/>
    </row>
    <row r="32" spans="1:4" ht="21.75" customHeight="1" x14ac:dyDescent="0.25">
      <c r="A32" s="6"/>
      <c r="B32" s="7"/>
      <c r="C32" s="191"/>
      <c r="D32" s="191"/>
    </row>
    <row r="33" spans="1:4" ht="21.75" customHeight="1" x14ac:dyDescent="0.25">
      <c r="A33" s="6"/>
      <c r="B33" s="7"/>
      <c r="C33" s="191"/>
      <c r="D33" s="191"/>
    </row>
    <row r="34" spans="1:4" ht="21.75" customHeight="1" x14ac:dyDescent="0.25">
      <c r="A34" s="6"/>
      <c r="B34" s="7"/>
      <c r="C34" s="191"/>
      <c r="D34" s="191"/>
    </row>
    <row r="35" spans="1:4" ht="21.75" customHeight="1" x14ac:dyDescent="0.25">
      <c r="A35" s="6"/>
      <c r="B35" s="7"/>
      <c r="C35" s="191"/>
      <c r="D35" s="191"/>
    </row>
    <row r="36" spans="1:4" ht="21.75" customHeight="1" x14ac:dyDescent="0.25">
      <c r="A36" s="6"/>
      <c r="B36" s="7"/>
      <c r="C36" s="191"/>
      <c r="D36" s="191"/>
    </row>
    <row r="37" spans="1:4" ht="21.75" customHeight="1" x14ac:dyDescent="0.25">
      <c r="A37" s="6"/>
      <c r="B37" s="7"/>
      <c r="C37" s="191"/>
      <c r="D37" s="191"/>
    </row>
    <row r="38" spans="1:4" ht="21.75" customHeight="1" x14ac:dyDescent="0.25">
      <c r="A38" s="6"/>
      <c r="B38" s="7"/>
      <c r="C38" s="191"/>
      <c r="D38" s="191"/>
    </row>
    <row r="39" spans="1:4" ht="21.75" customHeight="1" x14ac:dyDescent="0.25">
      <c r="A39" s="6"/>
      <c r="B39" s="7"/>
      <c r="C39" s="191"/>
      <c r="D39" s="191"/>
    </row>
    <row r="40" spans="1:4" ht="21.75" customHeight="1" x14ac:dyDescent="0.25">
      <c r="A40" s="6"/>
      <c r="B40" s="7"/>
      <c r="C40" s="191"/>
      <c r="D40" s="191"/>
    </row>
    <row r="41" spans="1:4" ht="21.75" customHeight="1" x14ac:dyDescent="0.25">
      <c r="A41" s="6"/>
      <c r="B41" s="7"/>
      <c r="C41" s="191"/>
      <c r="D41" s="191"/>
    </row>
    <row r="42" spans="1:4" ht="21.75" customHeight="1" x14ac:dyDescent="0.25">
      <c r="A42" s="6"/>
      <c r="B42" s="7"/>
      <c r="C42" s="191"/>
      <c r="D42" s="191"/>
    </row>
    <row r="43" spans="1:4" ht="21.75" customHeight="1" x14ac:dyDescent="0.25">
      <c r="A43" s="6"/>
      <c r="B43" s="7"/>
      <c r="C43" s="191"/>
      <c r="D43" s="191"/>
    </row>
    <row r="44" spans="1:4" ht="21.75" customHeight="1" x14ac:dyDescent="0.25">
      <c r="A44" s="6"/>
      <c r="B44" s="7"/>
      <c r="C44" s="191"/>
      <c r="D44" s="191"/>
    </row>
    <row r="45" spans="1:4" ht="21.75" customHeight="1" x14ac:dyDescent="0.25">
      <c r="A45" s="6"/>
      <c r="B45" s="7"/>
      <c r="C45" s="191"/>
      <c r="D45" s="191"/>
    </row>
    <row r="46" spans="1:4" ht="21.75" customHeight="1" x14ac:dyDescent="0.25">
      <c r="A46" s="6"/>
      <c r="B46" s="7"/>
      <c r="C46" s="191"/>
      <c r="D46" s="191"/>
    </row>
    <row r="47" spans="1:4" ht="21.75" customHeight="1" x14ac:dyDescent="0.25">
      <c r="A47" s="6"/>
      <c r="B47" s="7"/>
      <c r="C47" s="191"/>
      <c r="D47" s="191"/>
    </row>
    <row r="48" spans="1:4" ht="21.75" customHeight="1" x14ac:dyDescent="0.25">
      <c r="A48" s="6"/>
      <c r="B48" s="7"/>
      <c r="C48" s="191"/>
      <c r="D48" s="191"/>
    </row>
    <row r="49" spans="1:4" ht="21.75" customHeight="1" x14ac:dyDescent="0.25">
      <c r="A49" s="6"/>
      <c r="B49" s="7"/>
      <c r="C49" s="191"/>
      <c r="D49" s="191"/>
    </row>
    <row r="50" spans="1:4" ht="21.75" customHeight="1" x14ac:dyDescent="0.25">
      <c r="A50" s="6"/>
      <c r="B50" s="7"/>
      <c r="C50" s="191"/>
      <c r="D50" s="191"/>
    </row>
    <row r="51" spans="1:4" ht="21.75" customHeight="1" x14ac:dyDescent="0.25">
      <c r="A51" s="6"/>
      <c r="B51" s="7"/>
      <c r="C51" s="191"/>
      <c r="D51" s="191"/>
    </row>
    <row r="52" spans="1:4" ht="21.75" customHeight="1" x14ac:dyDescent="0.25">
      <c r="A52" s="6"/>
      <c r="B52" s="7"/>
      <c r="C52" s="191"/>
      <c r="D52" s="191"/>
    </row>
    <row r="53" spans="1:4" ht="21.75" customHeight="1" x14ac:dyDescent="0.25">
      <c r="A53" s="6"/>
      <c r="B53" s="7"/>
      <c r="C53" s="191"/>
      <c r="D53" s="191"/>
    </row>
    <row r="54" spans="1:4" ht="21.75" customHeight="1" x14ac:dyDescent="0.25">
      <c r="A54" s="6"/>
      <c r="B54" s="7"/>
      <c r="C54" s="191"/>
      <c r="D54" s="191"/>
    </row>
    <row r="55" spans="1:4" ht="21.75" customHeight="1" x14ac:dyDescent="0.25">
      <c r="A55" s="6"/>
      <c r="B55" s="7"/>
      <c r="C55" s="191"/>
      <c r="D55" s="191"/>
    </row>
    <row r="56" spans="1:4" ht="21.75" customHeight="1" x14ac:dyDescent="0.25">
      <c r="A56" s="6"/>
      <c r="B56" s="7"/>
      <c r="C56" s="191"/>
      <c r="D56" s="191"/>
    </row>
    <row r="57" spans="1:4" ht="21.75" customHeight="1" x14ac:dyDescent="0.25">
      <c r="A57" s="6"/>
      <c r="B57" s="7"/>
      <c r="C57" s="191"/>
      <c r="D57" s="191"/>
    </row>
    <row r="58" spans="1:4" ht="21.75" customHeight="1" x14ac:dyDescent="0.25">
      <c r="A58" s="6"/>
      <c r="B58" s="7"/>
      <c r="C58" s="191"/>
      <c r="D58" s="191"/>
    </row>
    <row r="59" spans="1:4" ht="21.75" customHeight="1" x14ac:dyDescent="0.25">
      <c r="A59" s="6"/>
      <c r="B59" s="7"/>
      <c r="C59" s="191"/>
      <c r="D59" s="191"/>
    </row>
    <row r="60" spans="1:4" ht="21.75" customHeight="1" x14ac:dyDescent="0.25">
      <c r="A60" s="6"/>
      <c r="B60" s="7"/>
      <c r="C60" s="191"/>
      <c r="D60" s="191"/>
    </row>
    <row r="61" spans="1:4" ht="21.75" customHeight="1" x14ac:dyDescent="0.25">
      <c r="A61" s="6"/>
      <c r="B61" s="7"/>
      <c r="C61" s="191"/>
      <c r="D61" s="191"/>
    </row>
    <row r="62" spans="1:4" ht="21.75" customHeight="1" x14ac:dyDescent="0.25">
      <c r="A62" s="6"/>
      <c r="B62" s="7"/>
      <c r="C62" s="191"/>
      <c r="D62" s="191"/>
    </row>
    <row r="63" spans="1:4" ht="21.75" customHeight="1" x14ac:dyDescent="0.25">
      <c r="A63" s="6"/>
      <c r="B63" s="7"/>
      <c r="C63" s="191"/>
      <c r="D63" s="191"/>
    </row>
    <row r="64" spans="1:4" ht="21.75" customHeight="1" x14ac:dyDescent="0.25">
      <c r="A64" s="6"/>
      <c r="B64" s="7"/>
      <c r="C64" s="191"/>
      <c r="D64" s="191"/>
    </row>
    <row r="65" spans="1:4" ht="21.75" customHeight="1" x14ac:dyDescent="0.25">
      <c r="A65" s="6"/>
      <c r="B65" s="7"/>
      <c r="C65" s="191"/>
      <c r="D65" s="191"/>
    </row>
    <row r="66" spans="1:4" ht="21.75" customHeight="1" x14ac:dyDescent="0.25">
      <c r="A66" s="6"/>
      <c r="B66" s="7"/>
      <c r="C66" s="191"/>
      <c r="D66" s="191"/>
    </row>
    <row r="67" spans="1:4" ht="21.75" customHeight="1" x14ac:dyDescent="0.25">
      <c r="A67" s="6"/>
      <c r="B67" s="7"/>
      <c r="C67" s="191"/>
      <c r="D67" s="191"/>
    </row>
    <row r="68" spans="1:4" ht="21.75" customHeight="1" x14ac:dyDescent="0.25">
      <c r="A68" s="6"/>
      <c r="B68" s="7"/>
      <c r="C68" s="191"/>
      <c r="D68" s="191"/>
    </row>
    <row r="69" spans="1:4" ht="21.75" customHeight="1" x14ac:dyDescent="0.25">
      <c r="A69" s="6"/>
      <c r="B69" s="7"/>
      <c r="C69" s="191"/>
      <c r="D69" s="191"/>
    </row>
    <row r="70" spans="1:4" ht="21.75" customHeight="1" x14ac:dyDescent="0.25">
      <c r="A70" s="6"/>
      <c r="B70" s="7"/>
      <c r="C70" s="191"/>
      <c r="D70" s="191"/>
    </row>
    <row r="71" spans="1:4" ht="21.75" customHeight="1" x14ac:dyDescent="0.25">
      <c r="A71" s="6"/>
      <c r="B71" s="7"/>
      <c r="C71" s="191"/>
      <c r="D71" s="191"/>
    </row>
    <row r="72" spans="1:4" ht="21.75" customHeight="1" x14ac:dyDescent="0.25">
      <c r="A72" s="6"/>
      <c r="B72" s="7"/>
      <c r="C72" s="191"/>
      <c r="D72" s="191"/>
    </row>
    <row r="73" spans="1:4" ht="21.75" customHeight="1" x14ac:dyDescent="0.25">
      <c r="A73" s="6"/>
      <c r="B73" s="7"/>
      <c r="C73" s="191"/>
      <c r="D73" s="191"/>
    </row>
    <row r="74" spans="1:4" ht="21.75" customHeight="1" x14ac:dyDescent="0.25">
      <c r="A74" s="6"/>
      <c r="B74" s="7"/>
      <c r="C74" s="191"/>
      <c r="D74" s="191"/>
    </row>
    <row r="75" spans="1:4" ht="21.75" customHeight="1" x14ac:dyDescent="0.25">
      <c r="A75" s="6"/>
      <c r="B75" s="7"/>
      <c r="C75" s="191"/>
      <c r="D75" s="191"/>
    </row>
    <row r="76" spans="1:4" ht="21.75" customHeight="1" x14ac:dyDescent="0.25">
      <c r="A76" s="6"/>
      <c r="B76" s="7"/>
      <c r="C76" s="191"/>
      <c r="D76" s="191"/>
    </row>
    <row r="77" spans="1:4" ht="21.75" customHeight="1" x14ac:dyDescent="0.25">
      <c r="A77" s="6"/>
      <c r="B77" s="7"/>
      <c r="C77" s="191"/>
      <c r="D77" s="191"/>
    </row>
    <row r="78" spans="1:4" ht="21.75" customHeight="1" x14ac:dyDescent="0.25">
      <c r="A78" s="6"/>
      <c r="B78" s="7"/>
      <c r="C78" s="191"/>
      <c r="D78" s="191"/>
    </row>
    <row r="79" spans="1:4" ht="21.75" customHeight="1" x14ac:dyDescent="0.25">
      <c r="A79" s="6"/>
      <c r="B79" s="7"/>
      <c r="C79" s="191"/>
      <c r="D79" s="191"/>
    </row>
    <row r="80" spans="1:4" ht="21.75" customHeight="1" x14ac:dyDescent="0.25">
      <c r="A80" s="6"/>
      <c r="B80" s="7"/>
      <c r="C80" s="191"/>
      <c r="D80" s="191"/>
    </row>
    <row r="81" spans="1:4" ht="21.75" customHeight="1" x14ac:dyDescent="0.25">
      <c r="A81" s="6"/>
      <c r="B81" s="7"/>
      <c r="C81" s="191"/>
      <c r="D81" s="191"/>
    </row>
    <row r="82" spans="1:4" ht="21.75" customHeight="1" x14ac:dyDescent="0.25">
      <c r="A82" s="6"/>
      <c r="B82" s="7"/>
      <c r="C82" s="191"/>
      <c r="D82" s="191"/>
    </row>
    <row r="83" spans="1:4" ht="21.75" customHeight="1" x14ac:dyDescent="0.25">
      <c r="A83" s="6"/>
      <c r="B83" s="7"/>
      <c r="C83" s="191"/>
      <c r="D83" s="191"/>
    </row>
    <row r="84" spans="1:4" ht="21.75" customHeight="1" x14ac:dyDescent="0.25">
      <c r="A84" s="6"/>
      <c r="B84" s="7"/>
      <c r="C84" s="191"/>
      <c r="D84" s="191"/>
    </row>
    <row r="85" spans="1:4" ht="21.75" customHeight="1" x14ac:dyDescent="0.25">
      <c r="A85" s="6"/>
      <c r="B85" s="7"/>
      <c r="C85" s="191"/>
      <c r="D85" s="191"/>
    </row>
    <row r="86" spans="1:4" ht="21.75" customHeight="1" x14ac:dyDescent="0.25">
      <c r="A86" s="6"/>
      <c r="B86" s="7"/>
      <c r="C86" s="191"/>
      <c r="D86" s="191"/>
    </row>
    <row r="87" spans="1:4" ht="21.75" customHeight="1" x14ac:dyDescent="0.25">
      <c r="A87" s="6"/>
      <c r="B87" s="7"/>
      <c r="C87" s="191"/>
      <c r="D87" s="191"/>
    </row>
    <row r="88" spans="1:4" ht="21.75" customHeight="1" x14ac:dyDescent="0.25">
      <c r="A88" s="6"/>
      <c r="B88" s="7"/>
      <c r="C88" s="191"/>
      <c r="D88" s="191"/>
    </row>
    <row r="89" spans="1:4" ht="21.75" customHeight="1" x14ac:dyDescent="0.25">
      <c r="A89" s="6"/>
      <c r="B89" s="7"/>
      <c r="C89" s="191"/>
      <c r="D89" s="191"/>
    </row>
    <row r="90" spans="1:4" ht="21.75" customHeight="1" x14ac:dyDescent="0.25">
      <c r="A90" s="6"/>
      <c r="B90" s="7"/>
      <c r="C90" s="191"/>
      <c r="D90" s="191"/>
    </row>
    <row r="91" spans="1:4" ht="21.75" customHeight="1" x14ac:dyDescent="0.25">
      <c r="A91" s="6"/>
      <c r="B91" s="7"/>
      <c r="C91" s="191"/>
      <c r="D91" s="191"/>
    </row>
    <row r="92" spans="1:4" ht="21.75" customHeight="1" x14ac:dyDescent="0.25">
      <c r="A92" s="6"/>
      <c r="B92" s="7"/>
      <c r="C92" s="191"/>
      <c r="D92" s="191"/>
    </row>
    <row r="93" spans="1:4" ht="21.75" customHeight="1" x14ac:dyDescent="0.25">
      <c r="A93" s="6"/>
      <c r="B93" s="7"/>
      <c r="C93" s="191"/>
      <c r="D93" s="191"/>
    </row>
    <row r="94" spans="1:4" ht="21.75" customHeight="1" x14ac:dyDescent="0.25">
      <c r="A94" s="6"/>
      <c r="B94" s="7"/>
      <c r="C94" s="191"/>
      <c r="D94" s="191"/>
    </row>
    <row r="95" spans="1:4" ht="21.75" customHeight="1" x14ac:dyDescent="0.25">
      <c r="A95" s="6"/>
      <c r="B95" s="7"/>
      <c r="C95" s="191"/>
      <c r="D95" s="191"/>
    </row>
    <row r="96" spans="1:4" ht="21.75" customHeight="1" x14ac:dyDescent="0.25">
      <c r="A96" s="6"/>
      <c r="B96" s="7"/>
      <c r="C96" s="191"/>
      <c r="D96" s="191"/>
    </row>
    <row r="97" spans="1:4" ht="21.75" customHeight="1" x14ac:dyDescent="0.25">
      <c r="A97" s="6"/>
      <c r="B97" s="7"/>
      <c r="C97" s="191"/>
      <c r="D97" s="191"/>
    </row>
    <row r="98" spans="1:4" ht="21.75" customHeight="1" x14ac:dyDescent="0.25">
      <c r="A98" s="6"/>
      <c r="B98" s="7"/>
      <c r="C98" s="191"/>
      <c r="D98" s="191"/>
    </row>
    <row r="99" spans="1:4" ht="21.75" customHeight="1" x14ac:dyDescent="0.25">
      <c r="A99" s="6"/>
      <c r="B99" s="7"/>
      <c r="C99" s="191"/>
      <c r="D99" s="191"/>
    </row>
    <row r="100" spans="1:4" ht="21.75" customHeight="1" x14ac:dyDescent="0.25">
      <c r="A100" s="6"/>
      <c r="B100" s="7"/>
      <c r="C100" s="191"/>
      <c r="D100" s="191"/>
    </row>
    <row r="101" spans="1:4" ht="21.75" customHeight="1" x14ac:dyDescent="0.25">
      <c r="A101" s="6"/>
      <c r="B101" s="7"/>
      <c r="C101" s="191"/>
      <c r="D101" s="191"/>
    </row>
    <row r="102" spans="1:4" ht="21.75" customHeight="1" x14ac:dyDescent="0.25">
      <c r="A102" s="6"/>
      <c r="B102" s="7"/>
      <c r="C102" s="191"/>
      <c r="D102" s="191"/>
    </row>
    <row r="103" spans="1:4" ht="21.75" customHeight="1" x14ac:dyDescent="0.25">
      <c r="A103" s="6"/>
      <c r="B103" s="7"/>
      <c r="C103" s="191"/>
      <c r="D103" s="191"/>
    </row>
    <row r="104" spans="1:4" ht="21.75" customHeight="1" x14ac:dyDescent="0.25">
      <c r="A104" s="6"/>
      <c r="B104" s="7"/>
      <c r="C104" s="191"/>
      <c r="D104" s="191"/>
    </row>
    <row r="105" spans="1:4" ht="21.75" customHeight="1" x14ac:dyDescent="0.25">
      <c r="A105" s="6"/>
      <c r="B105" s="7"/>
      <c r="C105" s="191"/>
      <c r="D105" s="191"/>
    </row>
    <row r="106" spans="1:4" ht="21.75" customHeight="1" x14ac:dyDescent="0.25">
      <c r="A106" s="6"/>
      <c r="B106" s="7"/>
      <c r="C106" s="191"/>
      <c r="D106" s="191"/>
    </row>
    <row r="107" spans="1:4" ht="21.75" customHeight="1" x14ac:dyDescent="0.25">
      <c r="A107" s="6"/>
      <c r="B107" s="7"/>
      <c r="C107" s="191"/>
      <c r="D107" s="191"/>
    </row>
    <row r="108" spans="1:4" ht="21.75" customHeight="1" x14ac:dyDescent="0.25">
      <c r="A108" s="6"/>
      <c r="B108" s="7"/>
      <c r="C108" s="191"/>
      <c r="D108" s="191"/>
    </row>
    <row r="109" spans="1:4" ht="21.75" customHeight="1" x14ac:dyDescent="0.25">
      <c r="A109" s="6"/>
      <c r="B109" s="7"/>
      <c r="C109" s="191"/>
      <c r="D109" s="191"/>
    </row>
    <row r="110" spans="1:4" ht="21.75" customHeight="1" x14ac:dyDescent="0.25">
      <c r="A110" s="6"/>
      <c r="B110" s="7"/>
      <c r="C110" s="191"/>
      <c r="D110" s="191"/>
    </row>
    <row r="111" spans="1:4" ht="21.75" customHeight="1" x14ac:dyDescent="0.25">
      <c r="A111" s="6"/>
      <c r="B111" s="7"/>
      <c r="C111" s="191"/>
      <c r="D111" s="191"/>
    </row>
    <row r="112" spans="1:4" ht="21.75" customHeight="1" x14ac:dyDescent="0.25">
      <c r="A112" s="6"/>
      <c r="B112" s="7"/>
      <c r="C112" s="191"/>
      <c r="D112" s="191"/>
    </row>
    <row r="113" spans="1:4" ht="21.75" customHeight="1" x14ac:dyDescent="0.25">
      <c r="A113" s="6"/>
      <c r="B113" s="7"/>
      <c r="C113" s="191"/>
      <c r="D113" s="191"/>
    </row>
    <row r="114" spans="1:4" ht="21.75" customHeight="1" x14ac:dyDescent="0.25">
      <c r="A114" s="6"/>
      <c r="B114" s="7"/>
      <c r="C114" s="191"/>
      <c r="D114" s="191"/>
    </row>
    <row r="115" spans="1:4" ht="21.75" customHeight="1" x14ac:dyDescent="0.25">
      <c r="A115" s="6"/>
      <c r="B115" s="7"/>
      <c r="C115" s="191"/>
      <c r="D115" s="191"/>
    </row>
    <row r="116" spans="1:4" ht="21.75" customHeight="1" x14ac:dyDescent="0.25">
      <c r="A116" s="6"/>
      <c r="B116" s="7"/>
      <c r="C116" s="191"/>
      <c r="D116" s="191"/>
    </row>
    <row r="117" spans="1:4" ht="21.75" customHeight="1" x14ac:dyDescent="0.25">
      <c r="A117" s="6"/>
      <c r="B117" s="7"/>
      <c r="C117" s="191"/>
      <c r="D117" s="191"/>
    </row>
    <row r="118" spans="1:4" ht="21.75" customHeight="1" x14ac:dyDescent="0.25">
      <c r="A118" s="6"/>
      <c r="B118" s="7"/>
      <c r="C118" s="191"/>
      <c r="D118" s="191"/>
    </row>
    <row r="119" spans="1:4" ht="21.75" customHeight="1" x14ac:dyDescent="0.25">
      <c r="A119" s="6"/>
      <c r="B119" s="7"/>
      <c r="C119" s="191"/>
      <c r="D119" s="191"/>
    </row>
    <row r="120" spans="1:4" ht="21.75" customHeight="1" x14ac:dyDescent="0.25">
      <c r="A120" s="6"/>
      <c r="B120" s="7"/>
      <c r="C120" s="191"/>
      <c r="D120" s="191"/>
    </row>
    <row r="121" spans="1:4" ht="21.75" customHeight="1" x14ac:dyDescent="0.25">
      <c r="A121" s="6"/>
      <c r="B121" s="7"/>
      <c r="C121" s="191"/>
      <c r="D121" s="191"/>
    </row>
    <row r="122" spans="1:4" ht="21.75" customHeight="1" x14ac:dyDescent="0.25">
      <c r="A122" s="6"/>
      <c r="B122" s="7"/>
      <c r="C122" s="191"/>
      <c r="D122" s="191"/>
    </row>
    <row r="123" spans="1:4" ht="21.75" customHeight="1" x14ac:dyDescent="0.25">
      <c r="A123" s="6"/>
      <c r="B123" s="7"/>
      <c r="C123" s="191"/>
      <c r="D123" s="191"/>
    </row>
    <row r="124" spans="1:4" ht="21.75" customHeight="1" x14ac:dyDescent="0.25">
      <c r="A124" s="6"/>
      <c r="B124" s="7"/>
      <c r="C124" s="191"/>
      <c r="D124" s="191"/>
    </row>
    <row r="125" spans="1:4" ht="21.75" customHeight="1" x14ac:dyDescent="0.25">
      <c r="A125" s="6"/>
      <c r="B125" s="7"/>
      <c r="C125" s="191"/>
      <c r="D125" s="191"/>
    </row>
    <row r="126" spans="1:4" ht="21.75" customHeight="1" x14ac:dyDescent="0.25">
      <c r="A126" s="6"/>
      <c r="B126" s="7"/>
      <c r="C126" s="191"/>
      <c r="D126" s="191"/>
    </row>
    <row r="127" spans="1:4" ht="21.75" customHeight="1" x14ac:dyDescent="0.25">
      <c r="A127" s="6"/>
      <c r="B127" s="7"/>
      <c r="C127" s="191"/>
      <c r="D127" s="191"/>
    </row>
    <row r="128" spans="1:4" ht="21.75" customHeight="1" x14ac:dyDescent="0.25">
      <c r="A128" s="6"/>
      <c r="B128" s="7"/>
      <c r="C128" s="191"/>
      <c r="D128" s="191"/>
    </row>
    <row r="129" spans="1:4" ht="21.75" customHeight="1" x14ac:dyDescent="0.25">
      <c r="A129" s="6"/>
      <c r="B129" s="7"/>
      <c r="C129" s="191"/>
      <c r="D129" s="191"/>
    </row>
    <row r="130" spans="1:4" ht="21.75" customHeight="1" x14ac:dyDescent="0.25">
      <c r="A130" s="6"/>
      <c r="B130" s="7"/>
      <c r="C130" s="191"/>
      <c r="D130" s="191"/>
    </row>
    <row r="131" spans="1:4" ht="21.75" customHeight="1" x14ac:dyDescent="0.25">
      <c r="A131" s="6"/>
      <c r="B131" s="7"/>
      <c r="C131" s="191"/>
      <c r="D131" s="191"/>
    </row>
    <row r="132" spans="1:4" ht="21.75" customHeight="1" x14ac:dyDescent="0.25">
      <c r="A132" s="6"/>
      <c r="B132" s="7"/>
      <c r="C132" s="191"/>
      <c r="D132" s="191"/>
    </row>
    <row r="133" spans="1:4" ht="21.75" customHeight="1" x14ac:dyDescent="0.25">
      <c r="A133" s="6"/>
      <c r="B133" s="7"/>
      <c r="C133" s="191"/>
      <c r="D133" s="191"/>
    </row>
    <row r="134" spans="1:4" ht="21.75" customHeight="1" x14ac:dyDescent="0.25">
      <c r="A134" s="6"/>
      <c r="B134" s="7"/>
      <c r="C134" s="191"/>
      <c r="D134" s="191"/>
    </row>
    <row r="135" spans="1:4" ht="21.75" customHeight="1" x14ac:dyDescent="0.25">
      <c r="A135" s="6"/>
      <c r="B135" s="7"/>
      <c r="C135" s="191"/>
      <c r="D135" s="191"/>
    </row>
    <row r="136" spans="1:4" ht="21.75" customHeight="1" x14ac:dyDescent="0.25">
      <c r="A136" s="6"/>
      <c r="B136" s="7"/>
      <c r="C136" s="191"/>
      <c r="D136" s="191"/>
    </row>
    <row r="137" spans="1:4" ht="21.75" customHeight="1" x14ac:dyDescent="0.25">
      <c r="A137" s="6"/>
      <c r="B137" s="7"/>
      <c r="C137" s="191"/>
      <c r="D137" s="191"/>
    </row>
    <row r="138" spans="1:4" ht="21.75" customHeight="1" x14ac:dyDescent="0.25">
      <c r="A138" s="6"/>
      <c r="B138" s="7"/>
      <c r="C138" s="191"/>
      <c r="D138" s="191"/>
    </row>
    <row r="139" spans="1:4" ht="21.75" customHeight="1" x14ac:dyDescent="0.25">
      <c r="A139" s="6"/>
      <c r="B139" s="7"/>
      <c r="C139" s="191"/>
      <c r="D139" s="191"/>
    </row>
    <row r="140" spans="1:4" ht="21.75" customHeight="1" x14ac:dyDescent="0.25">
      <c r="A140" s="6"/>
      <c r="B140" s="7"/>
      <c r="C140" s="191"/>
      <c r="D140" s="191"/>
    </row>
    <row r="141" spans="1:4" ht="21.75" customHeight="1" x14ac:dyDescent="0.25">
      <c r="A141" s="6"/>
      <c r="B141" s="7"/>
      <c r="C141" s="191"/>
      <c r="D141" s="191"/>
    </row>
    <row r="142" spans="1:4" ht="21.75" customHeight="1" x14ac:dyDescent="0.25">
      <c r="A142" s="6"/>
      <c r="B142" s="7"/>
      <c r="C142" s="191"/>
      <c r="D142" s="191"/>
    </row>
    <row r="143" spans="1:4" ht="21.75" customHeight="1" x14ac:dyDescent="0.25">
      <c r="A143" s="6"/>
      <c r="B143" s="7"/>
      <c r="C143" s="191"/>
      <c r="D143" s="191"/>
    </row>
    <row r="144" spans="1:4" ht="21.75" customHeight="1" x14ac:dyDescent="0.25">
      <c r="A144" s="6"/>
      <c r="B144" s="7"/>
      <c r="C144" s="191"/>
      <c r="D144" s="191"/>
    </row>
    <row r="145" spans="1:4" ht="21.75" customHeight="1" x14ac:dyDescent="0.25">
      <c r="A145" s="6"/>
      <c r="B145" s="7"/>
      <c r="C145" s="191"/>
      <c r="D145" s="191"/>
    </row>
    <row r="146" spans="1:4" ht="21.75" customHeight="1" x14ac:dyDescent="0.25">
      <c r="A146" s="6"/>
      <c r="B146" s="7"/>
      <c r="C146" s="191"/>
      <c r="D146" s="191"/>
    </row>
    <row r="147" spans="1:4" ht="21.75" customHeight="1" x14ac:dyDescent="0.25">
      <c r="A147" s="6"/>
      <c r="B147" s="7"/>
      <c r="C147" s="191"/>
      <c r="D147" s="191"/>
    </row>
    <row r="148" spans="1:4" ht="21.75" customHeight="1" x14ac:dyDescent="0.25">
      <c r="A148" s="6"/>
      <c r="B148" s="7"/>
      <c r="C148" s="191"/>
      <c r="D148" s="191"/>
    </row>
    <row r="149" spans="1:4" ht="21.75" customHeight="1" x14ac:dyDescent="0.25">
      <c r="A149" s="6"/>
      <c r="B149" s="7"/>
      <c r="C149" s="191"/>
      <c r="D149" s="191"/>
    </row>
    <row r="150" spans="1:4" ht="21.75" customHeight="1" x14ac:dyDescent="0.25">
      <c r="A150" s="6"/>
      <c r="B150" s="7"/>
      <c r="C150" s="191"/>
      <c r="D150" s="191"/>
    </row>
    <row r="151" spans="1:4" ht="21.75" customHeight="1" x14ac:dyDescent="0.25">
      <c r="A151" s="6"/>
      <c r="B151" s="7"/>
      <c r="C151" s="191"/>
      <c r="D151" s="191"/>
    </row>
    <row r="152" spans="1:4" ht="21.75" customHeight="1" x14ac:dyDescent="0.25">
      <c r="A152" s="6"/>
      <c r="B152" s="7"/>
      <c r="C152" s="191"/>
      <c r="D152" s="191"/>
    </row>
    <row r="153" spans="1:4" ht="21.75" customHeight="1" x14ac:dyDescent="0.25">
      <c r="A153" s="6"/>
      <c r="B153" s="7"/>
      <c r="C153" s="191"/>
      <c r="D153" s="191"/>
    </row>
    <row r="154" spans="1:4" ht="21.75" customHeight="1" x14ac:dyDescent="0.25">
      <c r="A154" s="6"/>
      <c r="B154" s="7"/>
      <c r="C154" s="191"/>
      <c r="D154" s="191"/>
    </row>
    <row r="155" spans="1:4" ht="21.75" customHeight="1" x14ac:dyDescent="0.25">
      <c r="A155" s="6"/>
      <c r="B155" s="7"/>
      <c r="C155" s="191"/>
      <c r="D155" s="191"/>
    </row>
    <row r="156" spans="1:4" ht="21.75" customHeight="1" x14ac:dyDescent="0.25">
      <c r="A156" s="6"/>
      <c r="B156" s="7"/>
      <c r="C156" s="191"/>
      <c r="D156" s="191"/>
    </row>
    <row r="157" spans="1:4" ht="21.75" customHeight="1" x14ac:dyDescent="0.25">
      <c r="A157" s="6"/>
      <c r="B157" s="7"/>
      <c r="C157" s="191"/>
      <c r="D157" s="191"/>
    </row>
    <row r="158" spans="1:4" ht="21.75" customHeight="1" x14ac:dyDescent="0.25">
      <c r="A158" s="6"/>
      <c r="B158" s="7"/>
      <c r="C158" s="191"/>
      <c r="D158" s="191"/>
    </row>
    <row r="159" spans="1:4" ht="21.75" customHeight="1" x14ac:dyDescent="0.25">
      <c r="A159" s="6"/>
      <c r="B159" s="7"/>
      <c r="C159" s="191"/>
      <c r="D159" s="191"/>
    </row>
    <row r="160" spans="1:4" ht="21.75" customHeight="1" x14ac:dyDescent="0.25">
      <c r="A160" s="6"/>
      <c r="B160" s="7"/>
      <c r="C160" s="191"/>
      <c r="D160" s="191"/>
    </row>
    <row r="161" spans="1:4" ht="21.75" customHeight="1" x14ac:dyDescent="0.25">
      <c r="A161" s="6"/>
      <c r="B161" s="7"/>
      <c r="C161" s="191"/>
      <c r="D161" s="191"/>
    </row>
    <row r="162" spans="1:4" ht="21.75" customHeight="1" x14ac:dyDescent="0.25">
      <c r="A162" s="6"/>
      <c r="B162" s="7"/>
      <c r="C162" s="191"/>
      <c r="D162" s="191"/>
    </row>
    <row r="163" spans="1:4" ht="21.75" customHeight="1" x14ac:dyDescent="0.25">
      <c r="A163" s="6"/>
      <c r="B163" s="7"/>
      <c r="C163" s="191"/>
      <c r="D163" s="191"/>
    </row>
    <row r="164" spans="1:4" ht="21.75" customHeight="1" x14ac:dyDescent="0.25">
      <c r="A164" s="6"/>
      <c r="B164" s="7"/>
      <c r="C164" s="191"/>
      <c r="D164" s="191"/>
    </row>
    <row r="165" spans="1:4" ht="21.75" customHeight="1" x14ac:dyDescent="0.25">
      <c r="A165" s="6"/>
      <c r="B165" s="7"/>
      <c r="C165" s="191"/>
      <c r="D165" s="191"/>
    </row>
    <row r="166" spans="1:4" ht="21.75" customHeight="1" x14ac:dyDescent="0.25">
      <c r="A166" s="6"/>
      <c r="B166" s="7"/>
      <c r="C166" s="191"/>
      <c r="D166" s="191"/>
    </row>
    <row r="167" spans="1:4" ht="21.75" customHeight="1" x14ac:dyDescent="0.25">
      <c r="A167" s="6"/>
      <c r="B167" s="7"/>
      <c r="C167" s="191"/>
      <c r="D167" s="191"/>
    </row>
    <row r="168" spans="1:4" ht="21.75" customHeight="1" x14ac:dyDescent="0.25">
      <c r="A168" s="6"/>
      <c r="B168" s="7"/>
      <c r="C168" s="191"/>
      <c r="D168" s="191"/>
    </row>
    <row r="169" spans="1:4" ht="21.75" customHeight="1" x14ac:dyDescent="0.25">
      <c r="A169" s="6"/>
      <c r="B169" s="7"/>
      <c r="C169" s="191"/>
      <c r="D169" s="191"/>
    </row>
    <row r="170" spans="1:4" ht="21.75" customHeight="1" x14ac:dyDescent="0.25">
      <c r="A170" s="6"/>
      <c r="B170" s="7"/>
      <c r="C170" s="191"/>
      <c r="D170" s="191"/>
    </row>
    <row r="171" spans="1:4" ht="21.75" customHeight="1" x14ac:dyDescent="0.25">
      <c r="A171" s="6"/>
      <c r="B171" s="7"/>
      <c r="C171" s="191"/>
      <c r="D171" s="191"/>
    </row>
    <row r="172" spans="1:4" ht="21.75" customHeight="1" x14ac:dyDescent="0.25">
      <c r="A172" s="6"/>
      <c r="B172" s="7"/>
      <c r="C172" s="191"/>
      <c r="D172" s="191"/>
    </row>
    <row r="173" spans="1:4" ht="21.75" customHeight="1" x14ac:dyDescent="0.25">
      <c r="A173" s="6"/>
      <c r="B173" s="7"/>
      <c r="C173" s="191"/>
      <c r="D173" s="191"/>
    </row>
    <row r="174" spans="1:4" ht="21.75" customHeight="1" x14ac:dyDescent="0.25">
      <c r="A174" s="6"/>
      <c r="B174" s="7"/>
      <c r="C174" s="191"/>
      <c r="D174" s="191"/>
    </row>
    <row r="175" spans="1:4" ht="21.75" customHeight="1" x14ac:dyDescent="0.25">
      <c r="A175" s="6"/>
      <c r="B175" s="7"/>
      <c r="C175" s="191"/>
      <c r="D175" s="191"/>
    </row>
    <row r="176" spans="1:4" ht="21.75" customHeight="1" x14ac:dyDescent="0.25">
      <c r="A176" s="6"/>
      <c r="B176" s="7"/>
      <c r="C176" s="191"/>
      <c r="D176" s="191"/>
    </row>
    <row r="177" spans="1:4" ht="21.75" customHeight="1" x14ac:dyDescent="0.25">
      <c r="A177" s="6"/>
      <c r="B177" s="7"/>
      <c r="C177" s="191"/>
      <c r="D177" s="191"/>
    </row>
    <row r="178" spans="1:4" ht="21.75" customHeight="1" x14ac:dyDescent="0.25">
      <c r="A178" s="6"/>
      <c r="B178" s="7"/>
      <c r="C178" s="191"/>
      <c r="D178" s="191"/>
    </row>
    <row r="179" spans="1:4" ht="21.75" customHeight="1" x14ac:dyDescent="0.25">
      <c r="A179" s="6"/>
      <c r="B179" s="7"/>
      <c r="C179" s="191"/>
      <c r="D179" s="191"/>
    </row>
    <row r="180" spans="1:4" ht="21.75" customHeight="1" x14ac:dyDescent="0.25">
      <c r="A180" s="6"/>
      <c r="B180" s="7"/>
      <c r="C180" s="191"/>
      <c r="D180" s="191"/>
    </row>
    <row r="181" spans="1:4" ht="21.75" customHeight="1" x14ac:dyDescent="0.25">
      <c r="A181" s="6"/>
      <c r="B181" s="7"/>
      <c r="C181" s="191"/>
      <c r="D181" s="191"/>
    </row>
    <row r="182" spans="1:4" ht="21.75" customHeight="1" x14ac:dyDescent="0.25">
      <c r="A182" s="6"/>
      <c r="B182" s="7"/>
      <c r="C182" s="191"/>
      <c r="D182" s="191"/>
    </row>
    <row r="183" spans="1:4" ht="21.75" customHeight="1" x14ac:dyDescent="0.25">
      <c r="A183" s="6"/>
      <c r="B183" s="7"/>
      <c r="C183" s="191"/>
      <c r="D183" s="191"/>
    </row>
    <row r="184" spans="1:4" ht="21.75" customHeight="1" x14ac:dyDescent="0.25">
      <c r="A184" s="6"/>
      <c r="B184" s="7"/>
      <c r="C184" s="191"/>
      <c r="D184" s="191"/>
    </row>
    <row r="185" spans="1:4" ht="21.75" customHeight="1" x14ac:dyDescent="0.25">
      <c r="A185" s="6"/>
      <c r="B185" s="7"/>
      <c r="C185" s="191"/>
      <c r="D185" s="191"/>
    </row>
    <row r="186" spans="1:4" ht="21.75" customHeight="1" x14ac:dyDescent="0.25">
      <c r="A186" s="6"/>
      <c r="B186" s="7"/>
      <c r="C186" s="191"/>
      <c r="D186" s="191"/>
    </row>
    <row r="187" spans="1:4" ht="21.75" customHeight="1" x14ac:dyDescent="0.25">
      <c r="A187" s="6"/>
      <c r="B187" s="7"/>
      <c r="C187" s="191"/>
      <c r="D187" s="191"/>
    </row>
    <row r="188" spans="1:4" ht="21.75" customHeight="1" x14ac:dyDescent="0.25">
      <c r="A188" s="6"/>
      <c r="B188" s="7"/>
      <c r="C188" s="191"/>
      <c r="D188" s="191"/>
    </row>
    <row r="189" spans="1:4" ht="21.75" customHeight="1" x14ac:dyDescent="0.25">
      <c r="A189" s="6"/>
      <c r="B189" s="7"/>
      <c r="C189" s="191"/>
      <c r="D189" s="191"/>
    </row>
    <row r="190" spans="1:4" ht="21.75" customHeight="1" x14ac:dyDescent="0.25">
      <c r="A190" s="6"/>
      <c r="B190" s="7"/>
      <c r="C190" s="191"/>
      <c r="D190" s="191"/>
    </row>
    <row r="191" spans="1:4" ht="21.75" customHeight="1" x14ac:dyDescent="0.25">
      <c r="A191" s="6"/>
      <c r="B191" s="7"/>
      <c r="C191" s="191"/>
      <c r="D191" s="191"/>
    </row>
    <row r="192" spans="1:4" ht="21.75" customHeight="1" x14ac:dyDescent="0.25">
      <c r="A192" s="6"/>
      <c r="B192" s="7"/>
      <c r="C192" s="191"/>
      <c r="D192" s="191"/>
    </row>
    <row r="193" spans="1:4" ht="21.75" customHeight="1" x14ac:dyDescent="0.25">
      <c r="A193" s="6"/>
      <c r="B193" s="7"/>
      <c r="C193" s="191"/>
      <c r="D193" s="191"/>
    </row>
    <row r="194" spans="1:4" ht="21.75" customHeight="1" x14ac:dyDescent="0.25">
      <c r="A194" s="6"/>
      <c r="B194" s="7"/>
      <c r="C194" s="191"/>
      <c r="D194" s="191"/>
    </row>
    <row r="195" spans="1:4" ht="21.75" customHeight="1" x14ac:dyDescent="0.25">
      <c r="A195" s="6"/>
      <c r="B195" s="7"/>
      <c r="C195" s="191"/>
      <c r="D195" s="191"/>
    </row>
    <row r="196" spans="1:4" ht="21.75" customHeight="1" x14ac:dyDescent="0.25">
      <c r="A196" s="6"/>
      <c r="B196" s="7"/>
      <c r="C196" s="191"/>
      <c r="D196" s="191"/>
    </row>
    <row r="197" spans="1:4" ht="21.75" customHeight="1" x14ac:dyDescent="0.25">
      <c r="A197" s="6"/>
      <c r="B197" s="7"/>
      <c r="C197" s="191"/>
      <c r="D197" s="191"/>
    </row>
    <row r="198" spans="1:4" ht="21.75" customHeight="1" x14ac:dyDescent="0.25">
      <c r="A198" s="6"/>
      <c r="B198" s="7"/>
      <c r="C198" s="191"/>
      <c r="D198" s="191"/>
    </row>
    <row r="199" spans="1:4" ht="21.75" customHeight="1" x14ac:dyDescent="0.25">
      <c r="A199" s="6"/>
      <c r="B199" s="7"/>
      <c r="C199" s="191"/>
      <c r="D199" s="191"/>
    </row>
    <row r="200" spans="1:4" ht="21.75" customHeight="1" x14ac:dyDescent="0.25">
      <c r="A200" s="6"/>
      <c r="B200" s="7"/>
      <c r="C200" s="191"/>
      <c r="D200" s="191"/>
    </row>
    <row r="201" spans="1:4" ht="21.75" customHeight="1" x14ac:dyDescent="0.25">
      <c r="A201" s="6"/>
      <c r="B201" s="7"/>
      <c r="C201" s="191"/>
      <c r="D201" s="191"/>
    </row>
    <row r="202" spans="1:4" ht="21.75" customHeight="1" x14ac:dyDescent="0.25">
      <c r="A202" s="6"/>
      <c r="B202" s="7"/>
      <c r="C202" s="191"/>
      <c r="D202" s="191"/>
    </row>
    <row r="203" spans="1:4" ht="21.75" customHeight="1" x14ac:dyDescent="0.25">
      <c r="A203" s="6"/>
      <c r="B203" s="7"/>
      <c r="C203" s="191"/>
      <c r="D203" s="191"/>
    </row>
    <row r="204" spans="1:4" ht="21.75" customHeight="1" x14ac:dyDescent="0.25">
      <c r="A204" s="6"/>
      <c r="B204" s="7"/>
      <c r="C204" s="191"/>
      <c r="D204" s="191"/>
    </row>
    <row r="205" spans="1:4" ht="21.75" customHeight="1" x14ac:dyDescent="0.25">
      <c r="A205" s="6"/>
      <c r="B205" s="7"/>
      <c r="C205" s="191"/>
      <c r="D205" s="191"/>
    </row>
    <row r="206" spans="1:4" ht="21.75" customHeight="1" x14ac:dyDescent="0.25">
      <c r="A206" s="6"/>
      <c r="B206" s="7"/>
      <c r="C206" s="191"/>
      <c r="D206" s="191"/>
    </row>
    <row r="207" spans="1:4" ht="21.75" customHeight="1" x14ac:dyDescent="0.25">
      <c r="A207" s="6"/>
      <c r="B207" s="7"/>
      <c r="C207" s="191"/>
      <c r="D207" s="191"/>
    </row>
    <row r="208" spans="1:4" ht="21.75" customHeight="1" x14ac:dyDescent="0.25">
      <c r="A208" s="6"/>
      <c r="B208" s="7"/>
      <c r="C208" s="191"/>
      <c r="D208" s="191"/>
    </row>
    <row r="209" spans="1:4" ht="21.75" customHeight="1" x14ac:dyDescent="0.25">
      <c r="A209" s="6"/>
      <c r="B209" s="7"/>
      <c r="C209" s="191"/>
      <c r="D209" s="191"/>
    </row>
    <row r="210" spans="1:4" ht="21.75" customHeight="1" x14ac:dyDescent="0.25">
      <c r="A210" s="6"/>
      <c r="B210" s="7"/>
      <c r="C210" s="191"/>
      <c r="D210" s="191"/>
    </row>
    <row r="211" spans="1:4" ht="21.75" customHeight="1" x14ac:dyDescent="0.25">
      <c r="A211" s="6"/>
      <c r="B211" s="7"/>
      <c r="C211" s="191"/>
      <c r="D211" s="191"/>
    </row>
    <row r="212" spans="1:4" ht="21.75" customHeight="1" x14ac:dyDescent="0.25">
      <c r="A212" s="6"/>
      <c r="B212" s="7"/>
      <c r="C212" s="191"/>
      <c r="D212" s="191"/>
    </row>
    <row r="213" spans="1:4" ht="21.75" customHeight="1" x14ac:dyDescent="0.25">
      <c r="A213" s="6"/>
      <c r="B213" s="7"/>
      <c r="C213" s="191"/>
      <c r="D213" s="191"/>
    </row>
    <row r="214" spans="1:4" ht="21.75" customHeight="1" x14ac:dyDescent="0.25">
      <c r="A214" s="6"/>
      <c r="B214" s="7"/>
      <c r="C214" s="191"/>
      <c r="D214" s="191"/>
    </row>
    <row r="215" spans="1:4" ht="21.75" customHeight="1" x14ac:dyDescent="0.25">
      <c r="A215" s="6"/>
      <c r="B215" s="7"/>
      <c r="C215" s="191"/>
      <c r="D215" s="191"/>
    </row>
    <row r="216" spans="1:4" ht="21.75" customHeight="1" x14ac:dyDescent="0.25">
      <c r="A216" s="6"/>
      <c r="B216" s="7"/>
      <c r="C216" s="191"/>
      <c r="D216" s="191"/>
    </row>
    <row r="217" spans="1:4" ht="21.75" customHeight="1" x14ac:dyDescent="0.25">
      <c r="A217" s="6"/>
      <c r="B217" s="7"/>
      <c r="C217" s="191"/>
      <c r="D217" s="191"/>
    </row>
    <row r="218" spans="1:4" ht="21.75" customHeight="1" x14ac:dyDescent="0.25">
      <c r="A218" s="6"/>
      <c r="B218" s="7"/>
      <c r="C218" s="191"/>
      <c r="D218" s="191"/>
    </row>
    <row r="219" spans="1:4" ht="21.75" customHeight="1" x14ac:dyDescent="0.25">
      <c r="A219" s="6"/>
      <c r="B219" s="7"/>
      <c r="C219" s="191"/>
      <c r="D219" s="191"/>
    </row>
    <row r="220" spans="1:4" ht="21.75" customHeight="1" x14ac:dyDescent="0.25">
      <c r="A220" s="6"/>
      <c r="B220" s="7"/>
      <c r="C220" s="191"/>
      <c r="D220" s="191"/>
    </row>
    <row r="221" spans="1:4" ht="21.75" customHeight="1" x14ac:dyDescent="0.25">
      <c r="A221" s="6"/>
      <c r="B221" s="7"/>
      <c r="C221" s="191"/>
      <c r="D221" s="191"/>
    </row>
    <row r="222" spans="1:4" ht="21.75" customHeight="1" x14ac:dyDescent="0.25">
      <c r="A222" s="6"/>
      <c r="B222" s="7"/>
      <c r="C222" s="191"/>
      <c r="D222" s="191"/>
    </row>
    <row r="223" spans="1:4" ht="21.75" customHeight="1" x14ac:dyDescent="0.25">
      <c r="A223" s="6"/>
      <c r="B223" s="7"/>
      <c r="C223" s="191"/>
      <c r="D223" s="191"/>
    </row>
    <row r="224" spans="1:4" ht="21.75" customHeight="1" x14ac:dyDescent="0.25">
      <c r="A224" s="6"/>
      <c r="B224" s="7"/>
      <c r="C224" s="191"/>
      <c r="D224" s="191"/>
    </row>
    <row r="225" spans="1:4" ht="21.75" customHeight="1" x14ac:dyDescent="0.25">
      <c r="A225" s="6"/>
      <c r="B225" s="7"/>
      <c r="C225" s="191"/>
      <c r="D225" s="191"/>
    </row>
    <row r="226" spans="1:4" ht="21.75" customHeight="1" x14ac:dyDescent="0.25">
      <c r="A226" s="6"/>
      <c r="B226" s="7"/>
      <c r="C226" s="191"/>
      <c r="D226" s="191"/>
    </row>
    <row r="227" spans="1:4" ht="21.75" customHeight="1" x14ac:dyDescent="0.25">
      <c r="A227" s="6"/>
      <c r="B227" s="7"/>
      <c r="C227" s="191"/>
      <c r="D227" s="191"/>
    </row>
    <row r="228" spans="1:4" ht="21.75" customHeight="1" x14ac:dyDescent="0.25">
      <c r="A228" s="6"/>
      <c r="B228" s="7"/>
      <c r="C228" s="191"/>
      <c r="D228" s="191"/>
    </row>
    <row r="229" spans="1:4" ht="21.75" customHeight="1" x14ac:dyDescent="0.25">
      <c r="A229" s="6"/>
      <c r="B229" s="7"/>
      <c r="C229" s="191"/>
      <c r="D229" s="191"/>
    </row>
    <row r="230" spans="1:4" ht="21.75" customHeight="1" x14ac:dyDescent="0.25">
      <c r="A230" s="6"/>
      <c r="B230" s="7"/>
      <c r="C230" s="191"/>
      <c r="D230" s="191"/>
    </row>
    <row r="231" spans="1:4" ht="21.75" customHeight="1" x14ac:dyDescent="0.25">
      <c r="A231" s="6"/>
      <c r="B231" s="7"/>
      <c r="C231" s="191"/>
      <c r="D231" s="191"/>
    </row>
    <row r="232" spans="1:4" ht="21.75" customHeight="1" x14ac:dyDescent="0.25">
      <c r="A232" s="6"/>
      <c r="B232" s="7"/>
      <c r="C232" s="191"/>
      <c r="D232" s="191"/>
    </row>
    <row r="233" spans="1:4" ht="21.75" customHeight="1" x14ac:dyDescent="0.25">
      <c r="A233" s="6"/>
      <c r="B233" s="7"/>
      <c r="C233" s="191"/>
      <c r="D233" s="191"/>
    </row>
    <row r="234" spans="1:4" ht="21.75" customHeight="1" x14ac:dyDescent="0.25">
      <c r="A234" s="6"/>
      <c r="B234" s="7"/>
      <c r="C234" s="191"/>
      <c r="D234" s="191"/>
    </row>
    <row r="235" spans="1:4" ht="21.75" customHeight="1" x14ac:dyDescent="0.25">
      <c r="A235" s="6"/>
      <c r="B235" s="7"/>
      <c r="C235" s="191"/>
      <c r="D235" s="191"/>
    </row>
    <row r="236" spans="1:4" ht="21.75" customHeight="1" x14ac:dyDescent="0.25">
      <c r="A236" s="6"/>
      <c r="B236" s="7"/>
      <c r="C236" s="191"/>
      <c r="D236" s="191"/>
    </row>
    <row r="237" spans="1:4" ht="21.75" customHeight="1" x14ac:dyDescent="0.25">
      <c r="A237" s="6"/>
      <c r="B237" s="7"/>
      <c r="C237" s="191"/>
      <c r="D237" s="191"/>
    </row>
    <row r="238" spans="1:4" ht="21.75" customHeight="1" x14ac:dyDescent="0.25">
      <c r="A238" s="6"/>
      <c r="B238" s="7"/>
      <c r="C238" s="191"/>
      <c r="D238" s="191"/>
    </row>
    <row r="239" spans="1:4" ht="21.75" customHeight="1" x14ac:dyDescent="0.25">
      <c r="A239" s="6"/>
      <c r="B239" s="7"/>
      <c r="C239" s="191"/>
      <c r="D239" s="191"/>
    </row>
    <row r="240" spans="1:4" ht="21.75" customHeight="1" x14ac:dyDescent="0.25">
      <c r="A240" s="6"/>
      <c r="B240" s="7"/>
      <c r="C240" s="191"/>
      <c r="D240" s="191"/>
    </row>
    <row r="241" spans="1:4" ht="21.75" customHeight="1" x14ac:dyDescent="0.25">
      <c r="A241" s="6"/>
      <c r="B241" s="7"/>
      <c r="C241" s="191"/>
      <c r="D241" s="191"/>
    </row>
    <row r="242" spans="1:4" ht="21.75" customHeight="1" x14ac:dyDescent="0.25">
      <c r="A242" s="6"/>
      <c r="B242" s="7"/>
      <c r="C242" s="191"/>
      <c r="D242" s="191"/>
    </row>
    <row r="243" spans="1:4" ht="21.75" customHeight="1" x14ac:dyDescent="0.25">
      <c r="A243" s="6"/>
      <c r="B243" s="7"/>
      <c r="C243" s="191"/>
      <c r="D243" s="191"/>
    </row>
    <row r="244" spans="1:4" ht="21.75" customHeight="1" x14ac:dyDescent="0.25">
      <c r="A244" s="6"/>
      <c r="B244" s="7"/>
      <c r="C244" s="191"/>
      <c r="D244" s="191"/>
    </row>
    <row r="245" spans="1:4" ht="21.75" customHeight="1" x14ac:dyDescent="0.25">
      <c r="A245" s="6"/>
      <c r="B245" s="7"/>
      <c r="C245" s="191"/>
      <c r="D245" s="191"/>
    </row>
    <row r="246" spans="1:4" ht="21.75" customHeight="1" x14ac:dyDescent="0.25">
      <c r="A246" s="6"/>
      <c r="B246" s="7"/>
      <c r="C246" s="191"/>
      <c r="D246" s="191"/>
    </row>
    <row r="247" spans="1:4" ht="21.75" customHeight="1" x14ac:dyDescent="0.25">
      <c r="A247" s="6"/>
      <c r="B247" s="7"/>
      <c r="C247" s="191"/>
      <c r="D247" s="191"/>
    </row>
    <row r="248" spans="1:4" ht="21.75" customHeight="1" x14ac:dyDescent="0.25">
      <c r="A248" s="6"/>
      <c r="B248" s="7"/>
      <c r="C248" s="191"/>
      <c r="D248" s="191"/>
    </row>
    <row r="249" spans="1:4" ht="21.75" customHeight="1" x14ac:dyDescent="0.25">
      <c r="A249" s="6"/>
      <c r="B249" s="7"/>
      <c r="C249" s="191"/>
      <c r="D249" s="191"/>
    </row>
    <row r="250" spans="1:4" ht="21.75" customHeight="1" x14ac:dyDescent="0.25">
      <c r="A250" s="6"/>
      <c r="B250" s="7"/>
      <c r="C250" s="191"/>
      <c r="D250" s="191"/>
    </row>
    <row r="251" spans="1:4" ht="21.75" customHeight="1" x14ac:dyDescent="0.25">
      <c r="A251" s="6"/>
      <c r="B251" s="7"/>
      <c r="C251" s="191"/>
      <c r="D251" s="191"/>
    </row>
    <row r="252" spans="1:4" ht="21.75" customHeight="1" x14ac:dyDescent="0.25">
      <c r="A252" s="6"/>
      <c r="B252" s="7"/>
      <c r="C252" s="191"/>
      <c r="D252" s="191"/>
    </row>
    <row r="253" spans="1:4" ht="21.75" customHeight="1" x14ac:dyDescent="0.25">
      <c r="A253" s="6"/>
      <c r="B253" s="7"/>
      <c r="C253" s="191"/>
      <c r="D253" s="191"/>
    </row>
    <row r="254" spans="1:4" ht="21.75" customHeight="1" x14ac:dyDescent="0.25">
      <c r="A254" s="6"/>
      <c r="B254" s="7"/>
      <c r="C254" s="191"/>
      <c r="D254" s="191"/>
    </row>
    <row r="255" spans="1:4" ht="21.75" customHeight="1" x14ac:dyDescent="0.25">
      <c r="A255" s="6"/>
      <c r="B255" s="7"/>
      <c r="C255" s="191"/>
      <c r="D255" s="191"/>
    </row>
    <row r="256" spans="1:4" ht="21.75" customHeight="1" x14ac:dyDescent="0.25">
      <c r="A256" s="6"/>
      <c r="B256" s="7"/>
      <c r="C256" s="191"/>
      <c r="D256" s="191"/>
    </row>
    <row r="257" spans="1:4" ht="21.75" customHeight="1" x14ac:dyDescent="0.25">
      <c r="A257" s="6"/>
      <c r="B257" s="7"/>
      <c r="C257" s="191"/>
      <c r="D257" s="191"/>
    </row>
    <row r="258" spans="1:4" ht="21.75" customHeight="1" x14ac:dyDescent="0.25">
      <c r="A258" s="6"/>
      <c r="B258" s="7"/>
      <c r="C258" s="191"/>
      <c r="D258" s="191"/>
    </row>
    <row r="259" spans="1:4" ht="21.75" customHeight="1" x14ac:dyDescent="0.25">
      <c r="A259" s="6"/>
      <c r="B259" s="7"/>
      <c r="C259" s="191"/>
      <c r="D259" s="191"/>
    </row>
    <row r="260" spans="1:4" ht="21.75" customHeight="1" x14ac:dyDescent="0.25">
      <c r="A260" s="6"/>
      <c r="B260" s="7"/>
      <c r="C260" s="191"/>
      <c r="D260" s="191"/>
    </row>
    <row r="261" spans="1:4" ht="21.75" customHeight="1" x14ac:dyDescent="0.25">
      <c r="A261" s="6"/>
      <c r="B261" s="7"/>
      <c r="C261" s="191"/>
      <c r="D261" s="191"/>
    </row>
    <row r="262" spans="1:4" ht="21.75" customHeight="1" x14ac:dyDescent="0.25">
      <c r="A262" s="6"/>
      <c r="B262" s="7"/>
      <c r="C262" s="191"/>
      <c r="D262" s="191"/>
    </row>
    <row r="263" spans="1:4" ht="21.75" customHeight="1" x14ac:dyDescent="0.25">
      <c r="A263" s="6"/>
      <c r="B263" s="7"/>
      <c r="C263" s="191"/>
      <c r="D263" s="191"/>
    </row>
    <row r="264" spans="1:4" ht="21.75" customHeight="1" x14ac:dyDescent="0.25">
      <c r="A264" s="6"/>
      <c r="B264" s="7"/>
      <c r="C264" s="191"/>
      <c r="D264" s="191"/>
    </row>
    <row r="265" spans="1:4" ht="21.75" customHeight="1" x14ac:dyDescent="0.25">
      <c r="A265" s="6"/>
      <c r="B265" s="7"/>
      <c r="C265" s="191"/>
      <c r="D265" s="191"/>
    </row>
    <row r="266" spans="1:4" ht="21.75" customHeight="1" x14ac:dyDescent="0.25">
      <c r="A266" s="6"/>
      <c r="B266" s="7"/>
      <c r="C266" s="191"/>
      <c r="D266" s="191"/>
    </row>
    <row r="267" spans="1:4" ht="21.75" customHeight="1" x14ac:dyDescent="0.25">
      <c r="A267" s="6"/>
      <c r="B267" s="7"/>
      <c r="C267" s="191"/>
      <c r="D267" s="191"/>
    </row>
    <row r="268" spans="1:4" ht="21.75" customHeight="1" x14ac:dyDescent="0.25">
      <c r="A268" s="6"/>
      <c r="B268" s="7"/>
      <c r="C268" s="191"/>
      <c r="D268" s="191"/>
    </row>
    <row r="269" spans="1:4" ht="21.75" customHeight="1" x14ac:dyDescent="0.25">
      <c r="A269" s="6"/>
      <c r="B269" s="7"/>
      <c r="C269" s="191"/>
      <c r="D269" s="191"/>
    </row>
    <row r="270" spans="1:4" ht="21.75" customHeight="1" x14ac:dyDescent="0.25">
      <c r="A270" s="6"/>
      <c r="B270" s="7"/>
      <c r="C270" s="191"/>
      <c r="D270" s="191"/>
    </row>
    <row r="271" spans="1:4" ht="21.75" customHeight="1" x14ac:dyDescent="0.25">
      <c r="A271" s="6"/>
      <c r="B271" s="7"/>
      <c r="C271" s="191"/>
      <c r="D271" s="191"/>
    </row>
    <row r="272" spans="1:4" ht="21.75" customHeight="1" x14ac:dyDescent="0.25">
      <c r="A272" s="6"/>
      <c r="B272" s="7"/>
      <c r="C272" s="191"/>
      <c r="D272" s="191"/>
    </row>
    <row r="273" spans="1:4" ht="21.75" customHeight="1" x14ac:dyDescent="0.25">
      <c r="A273" s="6"/>
      <c r="B273" s="7"/>
      <c r="C273" s="191"/>
      <c r="D273" s="191"/>
    </row>
    <row r="274" spans="1:4" ht="21.75" customHeight="1" x14ac:dyDescent="0.25">
      <c r="A274" s="6"/>
      <c r="B274" s="7"/>
      <c r="C274" s="191"/>
      <c r="D274" s="191"/>
    </row>
    <row r="275" spans="1:4" ht="21.75" customHeight="1" x14ac:dyDescent="0.25">
      <c r="A275" s="6"/>
      <c r="B275" s="7"/>
      <c r="C275" s="191"/>
      <c r="D275" s="191"/>
    </row>
    <row r="276" spans="1:4" ht="21.75" customHeight="1" x14ac:dyDescent="0.25">
      <c r="A276" s="6"/>
      <c r="B276" s="7"/>
      <c r="C276" s="191"/>
      <c r="D276" s="191"/>
    </row>
    <row r="277" spans="1:4" ht="21.75" customHeight="1" x14ac:dyDescent="0.25">
      <c r="A277" s="6"/>
      <c r="B277" s="7"/>
      <c r="C277" s="191"/>
      <c r="D277" s="191"/>
    </row>
    <row r="278" spans="1:4" ht="21.75" customHeight="1" x14ac:dyDescent="0.25">
      <c r="A278" s="6"/>
      <c r="B278" s="7"/>
      <c r="C278" s="191"/>
      <c r="D278" s="191"/>
    </row>
    <row r="279" spans="1:4" ht="21.75" customHeight="1" x14ac:dyDescent="0.25">
      <c r="A279" s="6"/>
      <c r="B279" s="7"/>
      <c r="C279" s="191"/>
      <c r="D279" s="191"/>
    </row>
    <row r="280" spans="1:4" ht="21.75" customHeight="1" x14ac:dyDescent="0.25">
      <c r="A280" s="6"/>
      <c r="B280" s="7"/>
      <c r="C280" s="191"/>
      <c r="D280" s="191"/>
    </row>
    <row r="281" spans="1:4" ht="21.75" customHeight="1" x14ac:dyDescent="0.25">
      <c r="A281" s="6"/>
      <c r="B281" s="7"/>
      <c r="C281" s="191"/>
      <c r="D281" s="191"/>
    </row>
    <row r="282" spans="1:4" ht="21.75" customHeight="1" x14ac:dyDescent="0.25">
      <c r="A282" s="6"/>
      <c r="B282" s="7"/>
      <c r="C282" s="191"/>
      <c r="D282" s="191"/>
    </row>
    <row r="283" spans="1:4" ht="21.75" customHeight="1" x14ac:dyDescent="0.25">
      <c r="A283" s="6"/>
      <c r="B283" s="7"/>
      <c r="C283" s="191"/>
      <c r="D283" s="191"/>
    </row>
    <row r="284" spans="1:4" ht="21.75" customHeight="1" x14ac:dyDescent="0.25">
      <c r="A284" s="6"/>
      <c r="B284" s="7"/>
      <c r="C284" s="191"/>
      <c r="D284" s="191"/>
    </row>
    <row r="285" spans="1:4" ht="21.75" customHeight="1" x14ac:dyDescent="0.25">
      <c r="A285" s="6"/>
      <c r="B285" s="7"/>
      <c r="C285" s="191"/>
      <c r="D285" s="191"/>
    </row>
    <row r="286" spans="1:4" ht="21.75" customHeight="1" x14ac:dyDescent="0.25">
      <c r="A286" s="6"/>
      <c r="B286" s="7"/>
      <c r="C286" s="191"/>
      <c r="D286" s="191"/>
    </row>
    <row r="287" spans="1:4" ht="21.75" customHeight="1" x14ac:dyDescent="0.25">
      <c r="A287" s="6"/>
      <c r="B287" s="7"/>
      <c r="C287" s="191"/>
      <c r="D287" s="191"/>
    </row>
    <row r="288" spans="1:4" ht="21.75" customHeight="1" x14ac:dyDescent="0.25">
      <c r="A288" s="6"/>
      <c r="B288" s="7"/>
      <c r="C288" s="191"/>
      <c r="D288" s="191"/>
    </row>
    <row r="289" spans="1:4" ht="21.75" customHeight="1" x14ac:dyDescent="0.25">
      <c r="A289" s="6"/>
      <c r="B289" s="7"/>
      <c r="C289" s="191"/>
      <c r="D289" s="191"/>
    </row>
    <row r="290" spans="1:4" ht="21.75" customHeight="1" x14ac:dyDescent="0.25">
      <c r="A290" s="6"/>
      <c r="B290" s="7"/>
      <c r="C290" s="191"/>
      <c r="D290" s="191"/>
    </row>
    <row r="291" spans="1:4" ht="21.75" customHeight="1" x14ac:dyDescent="0.25">
      <c r="A291" s="6"/>
      <c r="B291" s="7"/>
      <c r="C291" s="191"/>
      <c r="D291" s="191"/>
    </row>
    <row r="292" spans="1:4" ht="21.75" customHeight="1" x14ac:dyDescent="0.25">
      <c r="A292" s="6"/>
      <c r="B292" s="7"/>
      <c r="C292" s="191"/>
      <c r="D292" s="191"/>
    </row>
    <row r="293" spans="1:4" ht="21.75" customHeight="1" x14ac:dyDescent="0.25">
      <c r="A293" s="6"/>
      <c r="B293" s="7"/>
      <c r="C293" s="191"/>
      <c r="D293" s="191"/>
    </row>
    <row r="294" spans="1:4" ht="21.75" customHeight="1" x14ac:dyDescent="0.25">
      <c r="A294" s="6"/>
      <c r="B294" s="7"/>
      <c r="C294" s="191"/>
      <c r="D294" s="191"/>
    </row>
    <row r="295" spans="1:4" ht="21.75" customHeight="1" x14ac:dyDescent="0.25">
      <c r="A295" s="6"/>
      <c r="B295" s="7"/>
      <c r="C295" s="191"/>
      <c r="D295" s="191"/>
    </row>
    <row r="296" spans="1:4" ht="21.75" customHeight="1" x14ac:dyDescent="0.25">
      <c r="A296" s="6"/>
      <c r="B296" s="7"/>
      <c r="C296" s="191"/>
      <c r="D296" s="191"/>
    </row>
    <row r="297" spans="1:4" ht="21.75" customHeight="1" x14ac:dyDescent="0.25">
      <c r="A297" s="6"/>
      <c r="B297" s="7"/>
      <c r="C297" s="191"/>
      <c r="D297" s="191"/>
    </row>
    <row r="298" spans="1:4" ht="21.75" customHeight="1" x14ac:dyDescent="0.25">
      <c r="A298" s="6"/>
      <c r="B298" s="7"/>
      <c r="C298" s="191"/>
      <c r="D298" s="191"/>
    </row>
    <row r="299" spans="1:4" ht="21.75" customHeight="1" x14ac:dyDescent="0.25">
      <c r="A299" s="6"/>
      <c r="B299" s="7"/>
      <c r="C299" s="191"/>
      <c r="D299" s="191"/>
    </row>
    <row r="300" spans="1:4" ht="21.75" customHeight="1" x14ac:dyDescent="0.25">
      <c r="A300" s="6"/>
      <c r="B300" s="7"/>
      <c r="C300" s="191"/>
      <c r="D300" s="191"/>
    </row>
    <row r="301" spans="1:4" ht="21.75" customHeight="1" x14ac:dyDescent="0.25">
      <c r="A301" s="6"/>
      <c r="B301" s="7"/>
      <c r="C301" s="191"/>
      <c r="D301" s="191"/>
    </row>
    <row r="302" spans="1:4" ht="21.75" customHeight="1" x14ac:dyDescent="0.25">
      <c r="A302" s="6"/>
      <c r="B302" s="7"/>
      <c r="C302" s="191"/>
      <c r="D302" s="191"/>
    </row>
    <row r="303" spans="1:4" ht="21.75" customHeight="1" x14ac:dyDescent="0.25">
      <c r="A303" s="6"/>
      <c r="B303" s="7"/>
      <c r="C303" s="191"/>
      <c r="D303" s="191"/>
    </row>
    <row r="304" spans="1:4" ht="21.75" customHeight="1" x14ac:dyDescent="0.25">
      <c r="A304" s="6"/>
      <c r="B304" s="7"/>
      <c r="C304" s="191"/>
      <c r="D304" s="191"/>
    </row>
    <row r="305" spans="1:4" ht="21.75" customHeight="1" x14ac:dyDescent="0.25">
      <c r="A305" s="6"/>
      <c r="B305" s="7"/>
      <c r="C305" s="191"/>
      <c r="D305" s="191"/>
    </row>
    <row r="306" spans="1:4" ht="21.75" customHeight="1" x14ac:dyDescent="0.25">
      <c r="A306" s="6"/>
      <c r="B306" s="7"/>
      <c r="C306" s="191"/>
      <c r="D306" s="191"/>
    </row>
    <row r="307" spans="1:4" ht="21.75" customHeight="1" x14ac:dyDescent="0.25">
      <c r="A307" s="6"/>
      <c r="B307" s="7"/>
      <c r="C307" s="191"/>
      <c r="D307" s="191"/>
    </row>
    <row r="308" spans="1:4" ht="21.75" customHeight="1" x14ac:dyDescent="0.25">
      <c r="A308" s="6"/>
      <c r="B308" s="7"/>
      <c r="C308" s="191"/>
      <c r="D308" s="191"/>
    </row>
    <row r="309" spans="1:4" ht="21.75" customHeight="1" x14ac:dyDescent="0.25">
      <c r="A309" s="6"/>
      <c r="B309" s="7"/>
      <c r="C309" s="191"/>
      <c r="D309" s="191"/>
    </row>
    <row r="310" spans="1:4" ht="21.75" customHeight="1" x14ac:dyDescent="0.25">
      <c r="A310" s="6"/>
      <c r="B310" s="7"/>
      <c r="C310" s="191"/>
      <c r="D310" s="191"/>
    </row>
    <row r="311" spans="1:4" ht="21.75" customHeight="1" x14ac:dyDescent="0.25">
      <c r="A311" s="6"/>
      <c r="B311" s="7"/>
      <c r="C311" s="191"/>
      <c r="D311" s="191"/>
    </row>
    <row r="312" spans="1:4" ht="21.75" customHeight="1" x14ac:dyDescent="0.25">
      <c r="A312" s="6"/>
      <c r="B312" s="7"/>
      <c r="C312" s="191"/>
      <c r="D312" s="191"/>
    </row>
    <row r="313" spans="1:4" ht="21.75" customHeight="1" x14ac:dyDescent="0.25">
      <c r="A313" s="6"/>
      <c r="B313" s="7"/>
      <c r="C313" s="191"/>
      <c r="D313" s="191"/>
    </row>
    <row r="314" spans="1:4" ht="21.75" customHeight="1" x14ac:dyDescent="0.25">
      <c r="A314" s="6"/>
      <c r="B314" s="7"/>
      <c r="C314" s="191"/>
      <c r="D314" s="191"/>
    </row>
    <row r="315" spans="1:4" ht="21.75" customHeight="1" x14ac:dyDescent="0.25">
      <c r="A315" s="6"/>
      <c r="B315" s="7"/>
      <c r="C315" s="191"/>
      <c r="D315" s="191"/>
    </row>
    <row r="316" spans="1:4" ht="21.75" customHeight="1" x14ac:dyDescent="0.25">
      <c r="A316" s="6"/>
      <c r="B316" s="7"/>
      <c r="C316" s="191"/>
      <c r="D316" s="191"/>
    </row>
    <row r="317" spans="1:4" ht="21.75" customHeight="1" x14ac:dyDescent="0.25">
      <c r="A317" s="6"/>
      <c r="B317" s="7"/>
      <c r="C317" s="191"/>
      <c r="D317" s="191"/>
    </row>
    <row r="318" spans="1:4" ht="21.75" customHeight="1" x14ac:dyDescent="0.25">
      <c r="A318" s="6"/>
      <c r="B318" s="7"/>
      <c r="C318" s="191"/>
      <c r="D318" s="191"/>
    </row>
    <row r="319" spans="1:4" ht="21.75" customHeight="1" x14ac:dyDescent="0.25">
      <c r="A319" s="6"/>
      <c r="B319" s="7"/>
      <c r="C319" s="191"/>
      <c r="D319" s="191"/>
    </row>
    <row r="320" spans="1:4" ht="21.75" customHeight="1" x14ac:dyDescent="0.25">
      <c r="A320" s="6"/>
      <c r="B320" s="7"/>
      <c r="C320" s="191"/>
      <c r="D320" s="191"/>
    </row>
    <row r="321" spans="1:4" ht="21.75" customHeight="1" x14ac:dyDescent="0.25">
      <c r="A321" s="6"/>
      <c r="B321" s="7"/>
      <c r="C321" s="191"/>
      <c r="D321" s="191"/>
    </row>
    <row r="322" spans="1:4" ht="21.75" customHeight="1" x14ac:dyDescent="0.25">
      <c r="A322" s="6"/>
      <c r="B322" s="7"/>
      <c r="C322" s="191"/>
      <c r="D322" s="191"/>
    </row>
    <row r="323" spans="1:4" ht="21.75" customHeight="1" x14ac:dyDescent="0.25">
      <c r="A323" s="6"/>
      <c r="B323" s="7"/>
      <c r="C323" s="191"/>
      <c r="D323" s="191"/>
    </row>
    <row r="324" spans="1:4" ht="21.75" customHeight="1" x14ac:dyDescent="0.25">
      <c r="A324" s="6"/>
      <c r="B324" s="7"/>
      <c r="C324" s="191"/>
      <c r="D324" s="191"/>
    </row>
    <row r="325" spans="1:4" ht="21.75" customHeight="1" x14ac:dyDescent="0.25">
      <c r="A325" s="6"/>
      <c r="B325" s="7"/>
      <c r="C325" s="191"/>
      <c r="D325" s="191"/>
    </row>
    <row r="326" spans="1:4" ht="21.75" customHeight="1" x14ac:dyDescent="0.25">
      <c r="A326" s="6"/>
      <c r="B326" s="7"/>
      <c r="C326" s="191"/>
      <c r="D326" s="191"/>
    </row>
    <row r="327" spans="1:4" ht="21.75" customHeight="1" x14ac:dyDescent="0.25">
      <c r="A327" s="6"/>
      <c r="B327" s="7"/>
      <c r="C327" s="191"/>
      <c r="D327" s="191"/>
    </row>
    <row r="328" spans="1:4" ht="21.75" customHeight="1" x14ac:dyDescent="0.25">
      <c r="A328" s="6"/>
      <c r="B328" s="7"/>
      <c r="C328" s="191"/>
      <c r="D328" s="191"/>
    </row>
    <row r="329" spans="1:4" ht="21.75" customHeight="1" x14ac:dyDescent="0.25">
      <c r="A329" s="6"/>
      <c r="B329" s="7"/>
      <c r="C329" s="191"/>
      <c r="D329" s="191"/>
    </row>
    <row r="330" spans="1:4" ht="21.75" customHeight="1" x14ac:dyDescent="0.25">
      <c r="A330" s="6"/>
      <c r="B330" s="7"/>
      <c r="C330" s="191"/>
      <c r="D330" s="191"/>
    </row>
    <row r="331" spans="1:4" ht="21.75" customHeight="1" x14ac:dyDescent="0.25">
      <c r="A331" s="6"/>
      <c r="B331" s="7"/>
      <c r="C331" s="191"/>
      <c r="D331" s="191"/>
    </row>
    <row r="332" spans="1:4" ht="21.75" customHeight="1" x14ac:dyDescent="0.25">
      <c r="A332" s="6"/>
      <c r="B332" s="7"/>
      <c r="C332" s="191"/>
      <c r="D332" s="191"/>
    </row>
    <row r="333" spans="1:4" ht="21.75" customHeight="1" x14ac:dyDescent="0.25">
      <c r="A333" s="6"/>
      <c r="B333" s="7"/>
      <c r="C333" s="191"/>
      <c r="D333" s="191"/>
    </row>
    <row r="334" spans="1:4" ht="21.75" customHeight="1" x14ac:dyDescent="0.25">
      <c r="A334" s="6"/>
      <c r="B334" s="7"/>
      <c r="C334" s="191"/>
      <c r="D334" s="191"/>
    </row>
    <row r="335" spans="1:4" ht="21.75" customHeight="1" x14ac:dyDescent="0.25">
      <c r="A335" s="6"/>
      <c r="B335" s="7"/>
      <c r="C335" s="191"/>
      <c r="D335" s="191"/>
    </row>
    <row r="336" spans="1:4" ht="21.75" customHeight="1" x14ac:dyDescent="0.25">
      <c r="A336" s="6"/>
      <c r="B336" s="7"/>
      <c r="C336" s="191"/>
      <c r="D336" s="191"/>
    </row>
    <row r="337" spans="1:4" ht="21.75" customHeight="1" x14ac:dyDescent="0.25">
      <c r="A337" s="6"/>
      <c r="B337" s="7"/>
      <c r="C337" s="191"/>
      <c r="D337" s="191"/>
    </row>
    <row r="338" spans="1:4" ht="21.75" customHeight="1" x14ac:dyDescent="0.25">
      <c r="A338" s="6"/>
      <c r="B338" s="7"/>
      <c r="C338" s="191"/>
      <c r="D338" s="191"/>
    </row>
    <row r="339" spans="1:4" ht="21.75" customHeight="1" x14ac:dyDescent="0.25">
      <c r="A339" s="6"/>
      <c r="B339" s="7"/>
      <c r="C339" s="191"/>
      <c r="D339" s="191"/>
    </row>
    <row r="340" spans="1:4" ht="21.75" customHeight="1" x14ac:dyDescent="0.25">
      <c r="A340" s="6"/>
      <c r="B340" s="7"/>
      <c r="C340" s="191"/>
      <c r="D340" s="191"/>
    </row>
    <row r="341" spans="1:4" ht="21.75" customHeight="1" x14ac:dyDescent="0.25">
      <c r="A341" s="6"/>
      <c r="B341" s="7"/>
      <c r="C341" s="191"/>
      <c r="D341" s="191"/>
    </row>
    <row r="342" spans="1:4" ht="21.75" customHeight="1" x14ac:dyDescent="0.25">
      <c r="A342" s="6"/>
      <c r="B342" s="7"/>
      <c r="C342" s="191"/>
      <c r="D342" s="191"/>
    </row>
    <row r="343" spans="1:4" ht="21.75" customHeight="1" x14ac:dyDescent="0.25">
      <c r="A343" s="6"/>
      <c r="B343" s="7"/>
      <c r="C343" s="191"/>
      <c r="D343" s="191"/>
    </row>
    <row r="344" spans="1:4" ht="21.75" customHeight="1" x14ac:dyDescent="0.25">
      <c r="A344" s="6"/>
      <c r="B344" s="7"/>
      <c r="C344" s="191"/>
      <c r="D344" s="191"/>
    </row>
    <row r="345" spans="1:4" ht="21.75" customHeight="1" x14ac:dyDescent="0.25">
      <c r="A345" s="6"/>
      <c r="B345" s="7"/>
      <c r="C345" s="191"/>
      <c r="D345" s="191"/>
    </row>
    <row r="346" spans="1:4" ht="21.75" customHeight="1" x14ac:dyDescent="0.25">
      <c r="A346" s="6"/>
      <c r="B346" s="7"/>
      <c r="C346" s="191"/>
      <c r="D346" s="191"/>
    </row>
    <row r="347" spans="1:4" ht="21.75" customHeight="1" x14ac:dyDescent="0.25">
      <c r="A347" s="6"/>
      <c r="B347" s="7"/>
      <c r="C347" s="191"/>
      <c r="D347" s="191"/>
    </row>
    <row r="348" spans="1:4" ht="21.75" customHeight="1" x14ac:dyDescent="0.25">
      <c r="A348" s="6"/>
      <c r="B348" s="7"/>
      <c r="C348" s="191"/>
      <c r="D348" s="191"/>
    </row>
    <row r="349" spans="1:4" ht="21.75" customHeight="1" x14ac:dyDescent="0.25">
      <c r="A349" s="6"/>
      <c r="B349" s="7"/>
      <c r="C349" s="191"/>
      <c r="D349" s="191"/>
    </row>
    <row r="350" spans="1:4" ht="21.75" customHeight="1" x14ac:dyDescent="0.25">
      <c r="A350" s="6"/>
      <c r="B350" s="7"/>
      <c r="C350" s="191"/>
      <c r="D350" s="191"/>
    </row>
    <row r="351" spans="1:4" ht="21.75" customHeight="1" x14ac:dyDescent="0.25">
      <c r="A351" s="6"/>
      <c r="B351" s="7"/>
      <c r="C351" s="191"/>
      <c r="D351" s="191"/>
    </row>
    <row r="352" spans="1:4" ht="21.75" customHeight="1" x14ac:dyDescent="0.25">
      <c r="A352" s="6"/>
      <c r="B352" s="7"/>
      <c r="C352" s="191"/>
      <c r="D352" s="191"/>
    </row>
    <row r="353" spans="1:4" ht="21.75" customHeight="1" x14ac:dyDescent="0.25">
      <c r="A353" s="6"/>
      <c r="B353" s="7"/>
      <c r="C353" s="191"/>
      <c r="D353" s="191"/>
    </row>
    <row r="354" spans="1:4" ht="21.75" customHeight="1" x14ac:dyDescent="0.25">
      <c r="A354" s="6"/>
      <c r="B354" s="7"/>
      <c r="C354" s="191"/>
      <c r="D354" s="191"/>
    </row>
    <row r="355" spans="1:4" ht="21.75" customHeight="1" x14ac:dyDescent="0.25">
      <c r="A355" s="6"/>
      <c r="B355" s="7"/>
      <c r="C355" s="191"/>
      <c r="D355" s="191"/>
    </row>
    <row r="356" spans="1:4" ht="21.75" customHeight="1" x14ac:dyDescent="0.25">
      <c r="A356" s="6"/>
      <c r="B356" s="7"/>
      <c r="C356" s="191"/>
      <c r="D356" s="191"/>
    </row>
    <row r="357" spans="1:4" ht="21.75" customHeight="1" x14ac:dyDescent="0.25">
      <c r="A357" s="6"/>
      <c r="B357" s="7"/>
      <c r="C357" s="191"/>
      <c r="D357" s="191"/>
    </row>
    <row r="358" spans="1:4" ht="21.75" customHeight="1" x14ac:dyDescent="0.25">
      <c r="A358" s="6"/>
      <c r="B358" s="7"/>
      <c r="C358" s="191"/>
      <c r="D358" s="191"/>
    </row>
    <row r="359" spans="1:4" ht="21.75" customHeight="1" x14ac:dyDescent="0.25">
      <c r="A359" s="6"/>
      <c r="B359" s="7"/>
      <c r="C359" s="191"/>
      <c r="D359" s="191"/>
    </row>
    <row r="360" spans="1:4" ht="21.75" customHeight="1" x14ac:dyDescent="0.25">
      <c r="A360" s="6"/>
      <c r="B360" s="7"/>
      <c r="C360" s="191"/>
      <c r="D360" s="191"/>
    </row>
    <row r="361" spans="1:4" ht="21.75" customHeight="1" x14ac:dyDescent="0.25">
      <c r="A361" s="6"/>
      <c r="B361" s="7"/>
      <c r="C361" s="191"/>
      <c r="D361" s="191"/>
    </row>
    <row r="362" spans="1:4" ht="21.75" customHeight="1" x14ac:dyDescent="0.25">
      <c r="A362" s="6"/>
      <c r="B362" s="7"/>
      <c r="C362" s="191"/>
      <c r="D362" s="191"/>
    </row>
    <row r="363" spans="1:4" ht="21.75" customHeight="1" x14ac:dyDescent="0.25">
      <c r="A363" s="6"/>
      <c r="B363" s="7"/>
      <c r="C363" s="191"/>
      <c r="D363" s="191"/>
    </row>
    <row r="364" spans="1:4" ht="21.75" customHeight="1" x14ac:dyDescent="0.25">
      <c r="A364" s="6"/>
      <c r="B364" s="7"/>
      <c r="C364" s="191"/>
      <c r="D364" s="191"/>
    </row>
    <row r="365" spans="1:4" ht="21.75" customHeight="1" x14ac:dyDescent="0.25">
      <c r="A365" s="6"/>
      <c r="B365" s="7"/>
      <c r="C365" s="191"/>
      <c r="D365" s="191"/>
    </row>
    <row r="366" spans="1:4" ht="21.75" customHeight="1" x14ac:dyDescent="0.25">
      <c r="A366" s="6"/>
      <c r="B366" s="7"/>
      <c r="C366" s="191"/>
      <c r="D366" s="191"/>
    </row>
    <row r="367" spans="1:4" ht="21.75" customHeight="1" x14ac:dyDescent="0.25">
      <c r="A367" s="6"/>
      <c r="B367" s="7"/>
      <c r="C367" s="191"/>
      <c r="D367" s="191"/>
    </row>
    <row r="368" spans="1:4" ht="21.75" customHeight="1" x14ac:dyDescent="0.25">
      <c r="A368" s="6"/>
      <c r="B368" s="7"/>
      <c r="C368" s="191"/>
      <c r="D368" s="191"/>
    </row>
    <row r="369" spans="1:4" ht="21.75" customHeight="1" x14ac:dyDescent="0.25">
      <c r="A369" s="6"/>
      <c r="B369" s="7"/>
      <c r="C369" s="191"/>
      <c r="D369" s="191"/>
    </row>
    <row r="370" spans="1:4" ht="21.75" customHeight="1" x14ac:dyDescent="0.25">
      <c r="A370" s="6"/>
      <c r="B370" s="7"/>
      <c r="C370" s="191"/>
      <c r="D370" s="191"/>
    </row>
    <row r="371" spans="1:4" ht="21.75" customHeight="1" x14ac:dyDescent="0.25">
      <c r="A371" s="6"/>
      <c r="B371" s="7"/>
      <c r="C371" s="191"/>
      <c r="D371" s="191"/>
    </row>
    <row r="372" spans="1:4" ht="21.75" customHeight="1" x14ac:dyDescent="0.25">
      <c r="A372" s="6"/>
      <c r="B372" s="7"/>
      <c r="C372" s="191"/>
      <c r="D372" s="191"/>
    </row>
    <row r="373" spans="1:4" ht="21.75" customHeight="1" x14ac:dyDescent="0.25">
      <c r="A373" s="6"/>
      <c r="B373" s="7"/>
      <c r="C373" s="191"/>
      <c r="D373" s="191"/>
    </row>
    <row r="374" spans="1:4" ht="21.75" customHeight="1" x14ac:dyDescent="0.25">
      <c r="A374" s="6"/>
      <c r="B374" s="7"/>
      <c r="C374" s="191"/>
      <c r="D374" s="191"/>
    </row>
    <row r="375" spans="1:4" ht="21.75" customHeight="1" x14ac:dyDescent="0.25">
      <c r="A375" s="6"/>
      <c r="B375" s="7"/>
      <c r="C375" s="191"/>
      <c r="D375" s="191"/>
    </row>
    <row r="376" spans="1:4" ht="21.75" customHeight="1" x14ac:dyDescent="0.25">
      <c r="A376" s="6"/>
      <c r="B376" s="7"/>
      <c r="C376" s="191"/>
      <c r="D376" s="191"/>
    </row>
    <row r="377" spans="1:4" ht="21.75" customHeight="1" x14ac:dyDescent="0.25">
      <c r="A377" s="6"/>
      <c r="B377" s="7"/>
      <c r="C377" s="191"/>
      <c r="D377" s="191"/>
    </row>
    <row r="378" spans="1:4" ht="21.75" customHeight="1" x14ac:dyDescent="0.25">
      <c r="A378" s="6"/>
      <c r="B378" s="7"/>
      <c r="C378" s="191"/>
      <c r="D378" s="191"/>
    </row>
    <row r="379" spans="1:4" ht="21.75" customHeight="1" x14ac:dyDescent="0.25">
      <c r="A379" s="6"/>
      <c r="B379" s="7"/>
      <c r="C379" s="191"/>
      <c r="D379" s="191"/>
    </row>
    <row r="380" spans="1:4" ht="21.75" customHeight="1" x14ac:dyDescent="0.25">
      <c r="A380" s="6"/>
      <c r="B380" s="7"/>
      <c r="C380" s="191"/>
      <c r="D380" s="191"/>
    </row>
    <row r="381" spans="1:4" ht="21.75" customHeight="1" x14ac:dyDescent="0.25">
      <c r="A381" s="6"/>
      <c r="B381" s="7"/>
      <c r="C381" s="191"/>
      <c r="D381" s="191"/>
    </row>
    <row r="382" spans="1:4" ht="21.75" customHeight="1" x14ac:dyDescent="0.25">
      <c r="A382" s="6"/>
      <c r="B382" s="7"/>
      <c r="C382" s="191"/>
      <c r="D382" s="191"/>
    </row>
    <row r="383" spans="1:4" ht="21.75" customHeight="1" x14ac:dyDescent="0.25">
      <c r="A383" s="6"/>
      <c r="B383" s="7"/>
      <c r="C383" s="191"/>
      <c r="D383" s="191"/>
    </row>
    <row r="384" spans="1:4" ht="21.75" customHeight="1" x14ac:dyDescent="0.25">
      <c r="A384" s="6"/>
      <c r="B384" s="7"/>
      <c r="C384" s="191"/>
      <c r="D384" s="191"/>
    </row>
    <row r="385" spans="1:4" ht="21.75" customHeight="1" x14ac:dyDescent="0.25">
      <c r="A385" s="6"/>
      <c r="B385" s="7"/>
      <c r="C385" s="191"/>
      <c r="D385" s="191"/>
    </row>
    <row r="386" spans="1:4" ht="21.75" customHeight="1" x14ac:dyDescent="0.25">
      <c r="A386" s="6"/>
      <c r="B386" s="7"/>
      <c r="C386" s="191"/>
      <c r="D386" s="191"/>
    </row>
    <row r="387" spans="1:4" ht="21.75" customHeight="1" x14ac:dyDescent="0.25">
      <c r="A387" s="6"/>
      <c r="B387" s="7"/>
      <c r="C387" s="191"/>
      <c r="D387" s="191"/>
    </row>
    <row r="388" spans="1:4" ht="21.75" customHeight="1" x14ac:dyDescent="0.25">
      <c r="A388" s="6"/>
      <c r="B388" s="7"/>
      <c r="C388" s="191"/>
      <c r="D388" s="191"/>
    </row>
    <row r="389" spans="1:4" ht="21.75" customHeight="1" x14ac:dyDescent="0.25">
      <c r="A389" s="6"/>
      <c r="B389" s="7"/>
      <c r="C389" s="191"/>
      <c r="D389" s="191"/>
    </row>
    <row r="390" spans="1:4" ht="21.75" customHeight="1" x14ac:dyDescent="0.25">
      <c r="A390" s="6"/>
      <c r="B390" s="7"/>
      <c r="C390" s="191"/>
      <c r="D390" s="191"/>
    </row>
    <row r="391" spans="1:4" ht="21.75" customHeight="1" x14ac:dyDescent="0.25">
      <c r="A391" s="6"/>
      <c r="B391" s="7"/>
      <c r="C391" s="191"/>
      <c r="D391" s="191"/>
    </row>
    <row r="392" spans="1:4" ht="21.75" customHeight="1" x14ac:dyDescent="0.25">
      <c r="A392" s="6"/>
      <c r="B392" s="7"/>
      <c r="C392" s="191"/>
      <c r="D392" s="191"/>
    </row>
    <row r="393" spans="1:4" ht="21.75" customHeight="1" x14ac:dyDescent="0.25">
      <c r="A393" s="6"/>
      <c r="B393" s="7"/>
      <c r="C393" s="191"/>
      <c r="D393" s="191"/>
    </row>
    <row r="394" spans="1:4" ht="21.75" customHeight="1" x14ac:dyDescent="0.25">
      <c r="A394" s="6"/>
      <c r="B394" s="7"/>
      <c r="C394" s="191"/>
      <c r="D394" s="191"/>
    </row>
    <row r="395" spans="1:4" ht="21.75" customHeight="1" x14ac:dyDescent="0.25">
      <c r="A395" s="6"/>
      <c r="B395" s="7"/>
      <c r="C395" s="191"/>
      <c r="D395" s="191"/>
    </row>
    <row r="396" spans="1:4" ht="21.75" customHeight="1" x14ac:dyDescent="0.25">
      <c r="A396" s="6"/>
      <c r="B396" s="7"/>
      <c r="C396" s="191"/>
      <c r="D396" s="191"/>
    </row>
    <row r="397" spans="1:4" ht="21.75" customHeight="1" x14ac:dyDescent="0.25">
      <c r="A397" s="6"/>
      <c r="B397" s="7"/>
      <c r="C397" s="191"/>
      <c r="D397" s="191"/>
    </row>
    <row r="398" spans="1:4" ht="21.75" customHeight="1" x14ac:dyDescent="0.25">
      <c r="A398" s="6"/>
      <c r="B398" s="7"/>
      <c r="C398" s="191"/>
      <c r="D398" s="191"/>
    </row>
    <row r="399" spans="1:4" ht="21.75" customHeight="1" x14ac:dyDescent="0.25">
      <c r="A399" s="6"/>
      <c r="B399" s="7"/>
      <c r="C399" s="191"/>
      <c r="D399" s="191"/>
    </row>
    <row r="400" spans="1:4" ht="21.75" customHeight="1" x14ac:dyDescent="0.25">
      <c r="A400" s="6"/>
      <c r="B400" s="7"/>
      <c r="C400" s="191"/>
      <c r="D400" s="191"/>
    </row>
    <row r="401" spans="1:4" ht="21.75" customHeight="1" x14ac:dyDescent="0.25">
      <c r="A401" s="6"/>
      <c r="B401" s="7"/>
      <c r="C401" s="191"/>
      <c r="D401" s="191"/>
    </row>
    <row r="402" spans="1:4" ht="21.75" customHeight="1" x14ac:dyDescent="0.25">
      <c r="A402" s="6"/>
      <c r="B402" s="7"/>
      <c r="C402" s="191"/>
      <c r="D402" s="191"/>
    </row>
    <row r="403" spans="1:4" ht="21.75" customHeight="1" x14ac:dyDescent="0.25">
      <c r="A403" s="6"/>
      <c r="B403" s="7"/>
      <c r="C403" s="191"/>
      <c r="D403" s="191"/>
    </row>
    <row r="404" spans="1:4" ht="21.75" customHeight="1" x14ac:dyDescent="0.25">
      <c r="A404" s="6"/>
      <c r="B404" s="7"/>
      <c r="C404" s="191"/>
      <c r="D404" s="191"/>
    </row>
    <row r="405" spans="1:4" ht="21.75" customHeight="1" x14ac:dyDescent="0.25">
      <c r="A405" s="6"/>
      <c r="B405" s="7"/>
      <c r="C405" s="191"/>
      <c r="D405" s="191"/>
    </row>
    <row r="406" spans="1:4" ht="21.75" customHeight="1" x14ac:dyDescent="0.25">
      <c r="A406" s="6"/>
      <c r="B406" s="7"/>
      <c r="C406" s="191"/>
      <c r="D406" s="191"/>
    </row>
    <row r="407" spans="1:4" ht="21.75" customHeight="1" x14ac:dyDescent="0.25">
      <c r="A407" s="6"/>
      <c r="B407" s="7"/>
      <c r="C407" s="191"/>
      <c r="D407" s="191"/>
    </row>
    <row r="408" spans="1:4" ht="21.75" customHeight="1" x14ac:dyDescent="0.25">
      <c r="A408" s="6"/>
      <c r="B408" s="7"/>
      <c r="C408" s="191"/>
      <c r="D408" s="191"/>
    </row>
    <row r="409" spans="1:4" ht="21.75" customHeight="1" x14ac:dyDescent="0.25">
      <c r="A409" s="6"/>
      <c r="B409" s="7"/>
      <c r="C409" s="191"/>
      <c r="D409" s="191"/>
    </row>
    <row r="410" spans="1:4" ht="21.75" customHeight="1" x14ac:dyDescent="0.25">
      <c r="A410" s="6"/>
      <c r="B410" s="7"/>
      <c r="C410" s="191"/>
      <c r="D410" s="191"/>
    </row>
    <row r="411" spans="1:4" ht="21.75" customHeight="1" x14ac:dyDescent="0.25">
      <c r="A411" s="6"/>
      <c r="B411" s="7"/>
      <c r="C411" s="191"/>
      <c r="D411" s="191"/>
    </row>
    <row r="412" spans="1:4" ht="21.75" customHeight="1" x14ac:dyDescent="0.25">
      <c r="A412" s="6"/>
      <c r="B412" s="7"/>
      <c r="C412" s="191"/>
      <c r="D412" s="191"/>
    </row>
    <row r="413" spans="1:4" ht="21.75" customHeight="1" x14ac:dyDescent="0.25">
      <c r="A413" s="6"/>
      <c r="B413" s="7"/>
      <c r="C413" s="191"/>
      <c r="D413" s="191"/>
    </row>
    <row r="414" spans="1:4" ht="21.75" customHeight="1" x14ac:dyDescent="0.25">
      <c r="A414" s="6"/>
      <c r="B414" s="7"/>
      <c r="C414" s="191"/>
      <c r="D414" s="191"/>
    </row>
    <row r="415" spans="1:4" ht="21.75" customHeight="1" x14ac:dyDescent="0.25">
      <c r="A415" s="6"/>
      <c r="B415" s="7"/>
      <c r="C415" s="191"/>
      <c r="D415" s="191"/>
    </row>
    <row r="416" spans="1:4" ht="21.75" customHeight="1" x14ac:dyDescent="0.25">
      <c r="A416" s="6"/>
      <c r="B416" s="7"/>
      <c r="C416" s="191"/>
      <c r="D416" s="191"/>
    </row>
    <row r="417" spans="1:4" ht="21.75" customHeight="1" x14ac:dyDescent="0.25">
      <c r="A417" s="6"/>
      <c r="B417" s="7"/>
      <c r="C417" s="191"/>
      <c r="D417" s="191"/>
    </row>
    <row r="418" spans="1:4" ht="21.75" customHeight="1" x14ac:dyDescent="0.25">
      <c r="A418" s="6"/>
      <c r="B418" s="7"/>
      <c r="C418" s="191"/>
      <c r="D418" s="191"/>
    </row>
    <row r="419" spans="1:4" ht="21.75" customHeight="1" x14ac:dyDescent="0.25">
      <c r="A419" s="6"/>
      <c r="B419" s="7"/>
      <c r="C419" s="191"/>
      <c r="D419" s="191"/>
    </row>
    <row r="420" spans="1:4" ht="21.75" customHeight="1" x14ac:dyDescent="0.25">
      <c r="A420" s="6"/>
      <c r="B420" s="7"/>
      <c r="C420" s="191"/>
      <c r="D420" s="191"/>
    </row>
    <row r="421" spans="1:4" ht="21.75" customHeight="1" x14ac:dyDescent="0.25">
      <c r="A421" s="6"/>
      <c r="B421" s="7"/>
      <c r="C421" s="191"/>
      <c r="D421" s="191"/>
    </row>
    <row r="422" spans="1:4" ht="21.75" customHeight="1" x14ac:dyDescent="0.25">
      <c r="A422" s="6"/>
      <c r="B422" s="7"/>
      <c r="C422" s="191"/>
      <c r="D422" s="191"/>
    </row>
    <row r="423" spans="1:4" ht="21.75" customHeight="1" x14ac:dyDescent="0.25">
      <c r="A423" s="6"/>
      <c r="B423" s="7"/>
      <c r="C423" s="191"/>
      <c r="D423" s="191"/>
    </row>
    <row r="424" spans="1:4" ht="21.75" customHeight="1" x14ac:dyDescent="0.25">
      <c r="A424" s="6"/>
      <c r="B424" s="7"/>
      <c r="C424" s="191"/>
      <c r="D424" s="191"/>
    </row>
    <row r="425" spans="1:4" ht="21.75" customHeight="1" x14ac:dyDescent="0.25">
      <c r="A425" s="6"/>
      <c r="B425" s="7"/>
      <c r="C425" s="191"/>
      <c r="D425" s="191"/>
    </row>
    <row r="426" spans="1:4" ht="21.75" customHeight="1" x14ac:dyDescent="0.25">
      <c r="A426" s="6"/>
      <c r="B426" s="7"/>
      <c r="C426" s="191"/>
      <c r="D426" s="191"/>
    </row>
    <row r="427" spans="1:4" ht="21.75" customHeight="1" x14ac:dyDescent="0.25">
      <c r="A427" s="6"/>
      <c r="B427" s="7"/>
      <c r="C427" s="191"/>
      <c r="D427" s="191"/>
    </row>
    <row r="428" spans="1:4" ht="21.75" customHeight="1" x14ac:dyDescent="0.25">
      <c r="A428" s="6"/>
      <c r="B428" s="7"/>
      <c r="C428" s="191"/>
      <c r="D428" s="191"/>
    </row>
    <row r="429" spans="1:4" ht="21.75" customHeight="1" x14ac:dyDescent="0.25">
      <c r="A429" s="6"/>
      <c r="B429" s="7"/>
      <c r="C429" s="191"/>
      <c r="D429" s="191"/>
    </row>
    <row r="430" spans="1:4" ht="21.75" customHeight="1" x14ac:dyDescent="0.25">
      <c r="A430" s="6"/>
      <c r="B430" s="7"/>
      <c r="C430" s="191"/>
      <c r="D430" s="191"/>
    </row>
    <row r="431" spans="1:4" ht="21.75" customHeight="1" x14ac:dyDescent="0.25">
      <c r="A431" s="6"/>
      <c r="B431" s="7"/>
      <c r="C431" s="191"/>
      <c r="D431" s="191"/>
    </row>
    <row r="432" spans="1:4" ht="21.75" customHeight="1" x14ac:dyDescent="0.25">
      <c r="A432" s="6"/>
      <c r="B432" s="7"/>
      <c r="C432" s="191"/>
      <c r="D432" s="191"/>
    </row>
    <row r="433" spans="1:4" ht="21.75" customHeight="1" x14ac:dyDescent="0.25">
      <c r="A433" s="6"/>
      <c r="B433" s="7"/>
      <c r="C433" s="191"/>
      <c r="D433" s="191"/>
    </row>
    <row r="434" spans="1:4" ht="21.75" customHeight="1" x14ac:dyDescent="0.25">
      <c r="A434" s="6"/>
      <c r="B434" s="7"/>
      <c r="C434" s="191"/>
      <c r="D434" s="191"/>
    </row>
    <row r="435" spans="1:4" ht="21.75" customHeight="1" x14ac:dyDescent="0.25">
      <c r="A435" s="6"/>
      <c r="B435" s="7"/>
      <c r="C435" s="191"/>
      <c r="D435" s="191"/>
    </row>
    <row r="436" spans="1:4" ht="21.75" customHeight="1" x14ac:dyDescent="0.25">
      <c r="A436" s="6"/>
      <c r="B436" s="7"/>
      <c r="C436" s="191"/>
      <c r="D436" s="191"/>
    </row>
    <row r="437" spans="1:4" ht="21.75" customHeight="1" x14ac:dyDescent="0.25">
      <c r="A437" s="6"/>
      <c r="B437" s="7"/>
      <c r="C437" s="191"/>
      <c r="D437" s="191"/>
    </row>
    <row r="438" spans="1:4" ht="21.75" customHeight="1" x14ac:dyDescent="0.25">
      <c r="A438" s="6"/>
      <c r="B438" s="7"/>
      <c r="C438" s="191"/>
      <c r="D438" s="191"/>
    </row>
    <row r="439" spans="1:4" ht="21.75" customHeight="1" x14ac:dyDescent="0.25">
      <c r="A439" s="6"/>
      <c r="B439" s="7"/>
      <c r="C439" s="191"/>
      <c r="D439" s="191"/>
    </row>
    <row r="440" spans="1:4" ht="21.75" customHeight="1" x14ac:dyDescent="0.25">
      <c r="A440" s="6"/>
      <c r="B440" s="7"/>
      <c r="C440" s="191"/>
      <c r="D440" s="191"/>
    </row>
    <row r="441" spans="1:4" ht="21.75" customHeight="1" x14ac:dyDescent="0.25">
      <c r="A441" s="6"/>
      <c r="B441" s="7"/>
      <c r="C441" s="191"/>
      <c r="D441" s="191"/>
    </row>
    <row r="442" spans="1:4" ht="21.75" customHeight="1" x14ac:dyDescent="0.25">
      <c r="A442" s="6"/>
      <c r="B442" s="7"/>
      <c r="C442" s="191"/>
      <c r="D442" s="191"/>
    </row>
    <row r="443" spans="1:4" ht="21.75" customHeight="1" x14ac:dyDescent="0.25">
      <c r="A443" s="6"/>
      <c r="B443" s="7"/>
      <c r="C443" s="191"/>
      <c r="D443" s="191"/>
    </row>
    <row r="444" spans="1:4" ht="21.75" customHeight="1" x14ac:dyDescent="0.25">
      <c r="A444" s="6"/>
      <c r="B444" s="7"/>
      <c r="C444" s="191"/>
      <c r="D444" s="191"/>
    </row>
    <row r="445" spans="1:4" ht="21.75" customHeight="1" x14ac:dyDescent="0.25">
      <c r="A445" s="6"/>
      <c r="B445" s="7"/>
      <c r="C445" s="191"/>
      <c r="D445" s="191"/>
    </row>
    <row r="446" spans="1:4" ht="21.75" customHeight="1" x14ac:dyDescent="0.25">
      <c r="A446" s="6"/>
      <c r="B446" s="7"/>
      <c r="C446" s="191"/>
      <c r="D446" s="191"/>
    </row>
    <row r="447" spans="1:4" ht="21.75" customHeight="1" x14ac:dyDescent="0.25">
      <c r="A447" s="6"/>
      <c r="B447" s="7"/>
      <c r="C447" s="191"/>
      <c r="D447" s="191"/>
    </row>
    <row r="448" spans="1:4" ht="21.75" customHeight="1" x14ac:dyDescent="0.25">
      <c r="A448" s="6"/>
      <c r="B448" s="7"/>
      <c r="C448" s="191"/>
      <c r="D448" s="191"/>
    </row>
    <row r="449" spans="1:4" ht="21.75" customHeight="1" x14ac:dyDescent="0.25">
      <c r="A449" s="6"/>
      <c r="B449" s="7"/>
      <c r="C449" s="191"/>
      <c r="D449" s="191"/>
    </row>
    <row r="450" spans="1:4" ht="21.75" customHeight="1" x14ac:dyDescent="0.25">
      <c r="A450" s="6"/>
      <c r="B450" s="7"/>
      <c r="C450" s="191"/>
      <c r="D450" s="191"/>
    </row>
    <row r="451" spans="1:4" ht="21.75" customHeight="1" x14ac:dyDescent="0.25">
      <c r="A451" s="6"/>
      <c r="B451" s="7"/>
      <c r="C451" s="191"/>
      <c r="D451" s="191"/>
    </row>
    <row r="452" spans="1:4" ht="21.75" customHeight="1" x14ac:dyDescent="0.25">
      <c r="A452" s="6"/>
      <c r="B452" s="7"/>
      <c r="C452" s="191"/>
      <c r="D452" s="191"/>
    </row>
    <row r="453" spans="1:4" ht="21.75" customHeight="1" x14ac:dyDescent="0.25">
      <c r="A453" s="6"/>
      <c r="B453" s="7"/>
      <c r="C453" s="191"/>
      <c r="D453" s="191"/>
    </row>
    <row r="454" spans="1:4" ht="21.75" customHeight="1" x14ac:dyDescent="0.25">
      <c r="A454" s="6"/>
      <c r="B454" s="7"/>
      <c r="C454" s="191"/>
      <c r="D454" s="191"/>
    </row>
    <row r="455" spans="1:4" ht="21.75" customHeight="1" x14ac:dyDescent="0.25">
      <c r="A455" s="6"/>
      <c r="B455" s="7"/>
      <c r="C455" s="191"/>
      <c r="D455" s="191"/>
    </row>
    <row r="456" spans="1:4" ht="21.75" customHeight="1" x14ac:dyDescent="0.25">
      <c r="A456" s="6"/>
      <c r="B456" s="7"/>
      <c r="C456" s="191"/>
      <c r="D456" s="191"/>
    </row>
    <row r="457" spans="1:4" ht="21.75" customHeight="1" x14ac:dyDescent="0.25">
      <c r="A457" s="6"/>
      <c r="B457" s="7"/>
      <c r="C457" s="191"/>
      <c r="D457" s="191"/>
    </row>
    <row r="458" spans="1:4" ht="21.75" customHeight="1" x14ac:dyDescent="0.25">
      <c r="A458" s="6"/>
      <c r="B458" s="7"/>
      <c r="C458" s="191"/>
      <c r="D458" s="191"/>
    </row>
    <row r="459" spans="1:4" ht="21.75" customHeight="1" x14ac:dyDescent="0.25">
      <c r="A459" s="6"/>
      <c r="B459" s="7"/>
      <c r="C459" s="191"/>
      <c r="D459" s="191"/>
    </row>
    <row r="460" spans="1:4" ht="21.75" customHeight="1" x14ac:dyDescent="0.25">
      <c r="A460" s="6"/>
      <c r="B460" s="7"/>
      <c r="C460" s="191"/>
      <c r="D460" s="191"/>
    </row>
    <row r="461" spans="1:4" ht="21.75" customHeight="1" x14ac:dyDescent="0.25">
      <c r="A461" s="6"/>
      <c r="B461" s="7"/>
      <c r="C461" s="191"/>
      <c r="D461" s="191"/>
    </row>
    <row r="462" spans="1:4" ht="21.75" customHeight="1" x14ac:dyDescent="0.25">
      <c r="A462" s="6"/>
      <c r="B462" s="7"/>
      <c r="C462" s="191"/>
      <c r="D462" s="191"/>
    </row>
    <row r="463" spans="1:4" ht="21.75" customHeight="1" x14ac:dyDescent="0.25">
      <c r="A463" s="6"/>
      <c r="B463" s="7"/>
      <c r="C463" s="191"/>
      <c r="D463" s="191"/>
    </row>
    <row r="464" spans="1:4" ht="21.75" customHeight="1" x14ac:dyDescent="0.25">
      <c r="A464" s="6"/>
      <c r="B464" s="7"/>
      <c r="C464" s="191"/>
      <c r="D464" s="191"/>
    </row>
    <row r="465" spans="1:4" ht="21.75" customHeight="1" x14ac:dyDescent="0.25">
      <c r="A465" s="6"/>
      <c r="B465" s="7"/>
      <c r="C465" s="191"/>
      <c r="D465" s="191"/>
    </row>
    <row r="466" spans="1:4" ht="21.75" customHeight="1" x14ac:dyDescent="0.25">
      <c r="A466" s="6"/>
      <c r="B466" s="7"/>
      <c r="C466" s="191"/>
      <c r="D466" s="191"/>
    </row>
    <row r="467" spans="1:4" ht="21.75" customHeight="1" x14ac:dyDescent="0.25">
      <c r="A467" s="6"/>
      <c r="B467" s="7"/>
      <c r="C467" s="191"/>
      <c r="D467" s="191"/>
    </row>
    <row r="468" spans="1:4" ht="21.75" customHeight="1" x14ac:dyDescent="0.25">
      <c r="A468" s="6"/>
      <c r="B468" s="7"/>
      <c r="C468" s="191"/>
      <c r="D468" s="191"/>
    </row>
    <row r="469" spans="1:4" ht="21.75" customHeight="1" x14ac:dyDescent="0.25">
      <c r="A469" s="6"/>
      <c r="B469" s="7"/>
      <c r="C469" s="191"/>
      <c r="D469" s="191"/>
    </row>
    <row r="470" spans="1:4" ht="21.75" customHeight="1" x14ac:dyDescent="0.25">
      <c r="A470" s="6"/>
      <c r="B470" s="7"/>
      <c r="C470" s="191"/>
      <c r="D470" s="191"/>
    </row>
    <row r="471" spans="1:4" ht="21.75" customHeight="1" x14ac:dyDescent="0.25">
      <c r="A471" s="6"/>
      <c r="B471" s="7"/>
      <c r="C471" s="191"/>
      <c r="D471" s="191"/>
    </row>
    <row r="472" spans="1:4" ht="21.75" customHeight="1" x14ac:dyDescent="0.25">
      <c r="A472" s="6"/>
      <c r="B472" s="7"/>
      <c r="C472" s="191"/>
      <c r="D472" s="191"/>
    </row>
    <row r="473" spans="1:4" ht="21.75" customHeight="1" x14ac:dyDescent="0.25">
      <c r="A473" s="6"/>
      <c r="B473" s="7"/>
      <c r="C473" s="191"/>
      <c r="D473" s="191"/>
    </row>
    <row r="474" spans="1:4" ht="21.75" customHeight="1" x14ac:dyDescent="0.25">
      <c r="A474" s="6"/>
      <c r="B474" s="7"/>
      <c r="C474" s="191"/>
      <c r="D474" s="191"/>
    </row>
    <row r="475" spans="1:4" ht="21.75" customHeight="1" x14ac:dyDescent="0.25">
      <c r="A475" s="6"/>
      <c r="B475" s="7"/>
      <c r="C475" s="191"/>
      <c r="D475" s="191"/>
    </row>
    <row r="476" spans="1:4" ht="21.75" customHeight="1" x14ac:dyDescent="0.25">
      <c r="A476" s="6"/>
      <c r="B476" s="7"/>
      <c r="C476" s="191"/>
      <c r="D476" s="191"/>
    </row>
    <row r="477" spans="1:4" ht="21.75" customHeight="1" x14ac:dyDescent="0.25">
      <c r="A477" s="6"/>
      <c r="B477" s="7"/>
      <c r="C477" s="191"/>
      <c r="D477" s="191"/>
    </row>
    <row r="478" spans="1:4" ht="21.75" customHeight="1" x14ac:dyDescent="0.25">
      <c r="A478" s="6"/>
      <c r="B478" s="7"/>
      <c r="C478" s="191"/>
      <c r="D478" s="191"/>
    </row>
    <row r="479" spans="1:4" ht="21.75" customHeight="1" x14ac:dyDescent="0.25">
      <c r="A479" s="6"/>
      <c r="B479" s="7"/>
      <c r="C479" s="191"/>
      <c r="D479" s="191"/>
    </row>
    <row r="480" spans="1:4" ht="21.75" customHeight="1" x14ac:dyDescent="0.25">
      <c r="A480" s="6"/>
      <c r="B480" s="7"/>
      <c r="C480" s="191"/>
      <c r="D480" s="191"/>
    </row>
    <row r="481" spans="1:4" ht="21.75" customHeight="1" x14ac:dyDescent="0.25">
      <c r="A481" s="6"/>
      <c r="B481" s="7"/>
      <c r="C481" s="191"/>
      <c r="D481" s="191"/>
    </row>
    <row r="482" spans="1:4" ht="21.75" customHeight="1" x14ac:dyDescent="0.25">
      <c r="A482" s="6"/>
      <c r="B482" s="7"/>
      <c r="C482" s="191"/>
      <c r="D482" s="191"/>
    </row>
    <row r="483" spans="1:4" ht="21.75" customHeight="1" x14ac:dyDescent="0.25">
      <c r="A483" s="6"/>
      <c r="B483" s="7"/>
      <c r="C483" s="191"/>
      <c r="D483" s="191"/>
    </row>
    <row r="484" spans="1:4" ht="21.75" customHeight="1" x14ac:dyDescent="0.25">
      <c r="A484" s="6"/>
      <c r="B484" s="7"/>
      <c r="C484" s="191"/>
      <c r="D484" s="191"/>
    </row>
    <row r="485" spans="1:4" ht="21.75" customHeight="1" x14ac:dyDescent="0.25">
      <c r="A485" s="6"/>
      <c r="B485" s="7"/>
      <c r="C485" s="191"/>
      <c r="D485" s="191"/>
    </row>
    <row r="486" spans="1:4" ht="21.75" customHeight="1" x14ac:dyDescent="0.25">
      <c r="A486" s="6"/>
      <c r="B486" s="7"/>
      <c r="C486" s="191"/>
      <c r="D486" s="191"/>
    </row>
    <row r="487" spans="1:4" ht="21.75" customHeight="1" x14ac:dyDescent="0.25">
      <c r="A487" s="6"/>
      <c r="B487" s="7"/>
      <c r="C487" s="191"/>
      <c r="D487" s="191"/>
    </row>
    <row r="488" spans="1:4" ht="21.75" customHeight="1" x14ac:dyDescent="0.25">
      <c r="A488" s="6"/>
      <c r="B488" s="7"/>
      <c r="C488" s="191"/>
      <c r="D488" s="191"/>
    </row>
    <row r="489" spans="1:4" ht="21.75" customHeight="1" x14ac:dyDescent="0.25">
      <c r="A489" s="6"/>
      <c r="B489" s="7"/>
      <c r="C489" s="191"/>
      <c r="D489" s="191"/>
    </row>
    <row r="490" spans="1:4" ht="21.75" customHeight="1" x14ac:dyDescent="0.25">
      <c r="A490" s="6"/>
      <c r="B490" s="7"/>
      <c r="C490" s="191"/>
      <c r="D490" s="191"/>
    </row>
    <row r="491" spans="1:4" ht="21.75" customHeight="1" x14ac:dyDescent="0.25">
      <c r="A491" s="6"/>
      <c r="B491" s="7"/>
      <c r="C491" s="191"/>
      <c r="D491" s="191"/>
    </row>
    <row r="492" spans="1:4" ht="21.75" customHeight="1" x14ac:dyDescent="0.25">
      <c r="A492" s="6"/>
      <c r="B492" s="7"/>
      <c r="C492" s="191"/>
      <c r="D492" s="191"/>
    </row>
    <row r="493" spans="1:4" ht="21.75" customHeight="1" x14ac:dyDescent="0.25">
      <c r="A493" s="6"/>
      <c r="B493" s="7"/>
      <c r="C493" s="191"/>
      <c r="D493" s="191"/>
    </row>
    <row r="494" spans="1:4" ht="21.75" customHeight="1" x14ac:dyDescent="0.25">
      <c r="A494" s="6"/>
      <c r="B494" s="7"/>
      <c r="C494" s="191"/>
      <c r="D494" s="191"/>
    </row>
    <row r="495" spans="1:4" ht="21.75" customHeight="1" x14ac:dyDescent="0.25">
      <c r="A495" s="6"/>
      <c r="B495" s="7"/>
      <c r="C495" s="191"/>
      <c r="D495" s="191"/>
    </row>
    <row r="496" spans="1:4" ht="21.75" customHeight="1" x14ac:dyDescent="0.25">
      <c r="A496" s="6"/>
      <c r="B496" s="7"/>
      <c r="C496" s="191"/>
      <c r="D496" s="191"/>
    </row>
    <row r="497" spans="1:4" ht="21.75" customHeight="1" x14ac:dyDescent="0.25">
      <c r="A497" s="6"/>
      <c r="B497" s="7"/>
      <c r="C497" s="191"/>
      <c r="D497" s="191"/>
    </row>
    <row r="498" spans="1:4" ht="21.75" customHeight="1" x14ac:dyDescent="0.25">
      <c r="A498" s="6"/>
      <c r="B498" s="7"/>
      <c r="C498" s="191"/>
      <c r="D498" s="191"/>
    </row>
    <row r="499" spans="1:4" ht="21.75" customHeight="1" x14ac:dyDescent="0.25">
      <c r="A499" s="6"/>
      <c r="B499" s="7"/>
      <c r="C499" s="191"/>
      <c r="D499" s="191"/>
    </row>
    <row r="500" spans="1:4" ht="21.75" customHeight="1" x14ac:dyDescent="0.25">
      <c r="A500" s="6"/>
      <c r="B500" s="7"/>
      <c r="C500" s="191"/>
      <c r="D500" s="191"/>
    </row>
    <row r="501" spans="1:4" ht="21.75" customHeight="1" x14ac:dyDescent="0.25">
      <c r="A501" s="6"/>
      <c r="B501" s="7"/>
      <c r="C501" s="191"/>
      <c r="D501" s="191"/>
    </row>
    <row r="502" spans="1:4" ht="21.75" customHeight="1" x14ac:dyDescent="0.25">
      <c r="A502" s="6"/>
      <c r="B502" s="7"/>
      <c r="C502" s="191"/>
      <c r="D502" s="191"/>
    </row>
    <row r="503" spans="1:4" ht="21.75" customHeight="1" x14ac:dyDescent="0.25">
      <c r="A503" s="6"/>
      <c r="B503" s="7"/>
      <c r="C503" s="191"/>
      <c r="D503" s="191"/>
    </row>
    <row r="504" spans="1:4" ht="21.75" customHeight="1" x14ac:dyDescent="0.25">
      <c r="A504" s="6"/>
      <c r="B504" s="7"/>
      <c r="C504" s="191"/>
      <c r="D504" s="191"/>
    </row>
    <row r="505" spans="1:4" ht="21.75" customHeight="1" x14ac:dyDescent="0.25">
      <c r="A505" s="6"/>
      <c r="B505" s="7"/>
      <c r="C505" s="191"/>
      <c r="D505" s="191"/>
    </row>
    <row r="506" spans="1:4" ht="21.75" customHeight="1" x14ac:dyDescent="0.25">
      <c r="A506" s="6"/>
      <c r="B506" s="7"/>
      <c r="C506" s="191"/>
      <c r="D506" s="191"/>
    </row>
    <row r="507" spans="1:4" ht="21.75" customHeight="1" x14ac:dyDescent="0.25">
      <c r="A507" s="6"/>
      <c r="B507" s="7"/>
      <c r="C507" s="191"/>
      <c r="D507" s="191"/>
    </row>
    <row r="508" spans="1:4" ht="21.75" customHeight="1" x14ac:dyDescent="0.25">
      <c r="A508" s="6"/>
      <c r="B508" s="7"/>
      <c r="C508" s="191"/>
      <c r="D508" s="191"/>
    </row>
    <row r="509" spans="1:4" ht="21.75" customHeight="1" x14ac:dyDescent="0.25">
      <c r="A509" s="6"/>
      <c r="B509" s="7"/>
      <c r="C509" s="191"/>
      <c r="D509" s="191"/>
    </row>
    <row r="510" spans="1:4" ht="21.75" customHeight="1" x14ac:dyDescent="0.25">
      <c r="A510" s="6"/>
      <c r="B510" s="7"/>
      <c r="C510" s="191"/>
      <c r="D510" s="191"/>
    </row>
    <row r="511" spans="1:4" ht="21.75" customHeight="1" x14ac:dyDescent="0.25">
      <c r="A511" s="6"/>
      <c r="B511" s="7"/>
      <c r="C511" s="191"/>
      <c r="D511" s="191"/>
    </row>
    <row r="512" spans="1:4" ht="21.75" customHeight="1" x14ac:dyDescent="0.25">
      <c r="A512" s="6"/>
      <c r="B512" s="7"/>
      <c r="C512" s="191"/>
      <c r="D512" s="191"/>
    </row>
    <row r="513" spans="1:4" ht="21.75" customHeight="1" x14ac:dyDescent="0.25">
      <c r="A513" s="6"/>
      <c r="B513" s="7"/>
      <c r="C513" s="191"/>
      <c r="D513" s="191"/>
    </row>
    <row r="514" spans="1:4" ht="21.75" customHeight="1" x14ac:dyDescent="0.25">
      <c r="A514" s="6"/>
      <c r="B514" s="7"/>
      <c r="C514" s="191"/>
      <c r="D514" s="191"/>
    </row>
    <row r="515" spans="1:4" ht="21.75" customHeight="1" x14ac:dyDescent="0.25">
      <c r="A515" s="6"/>
      <c r="B515" s="7"/>
      <c r="C515" s="191"/>
      <c r="D515" s="191"/>
    </row>
    <row r="516" spans="1:4" ht="21.75" customHeight="1" x14ac:dyDescent="0.25">
      <c r="A516" s="6"/>
      <c r="B516" s="7"/>
      <c r="C516" s="191"/>
      <c r="D516" s="191"/>
    </row>
    <row r="517" spans="1:4" ht="21.75" customHeight="1" x14ac:dyDescent="0.25">
      <c r="A517" s="6"/>
      <c r="B517" s="7"/>
      <c r="C517" s="191"/>
      <c r="D517" s="191"/>
    </row>
    <row r="518" spans="1:4" ht="21.75" customHeight="1" x14ac:dyDescent="0.25">
      <c r="A518" s="6"/>
      <c r="B518" s="7"/>
      <c r="C518" s="191"/>
      <c r="D518" s="191"/>
    </row>
    <row r="519" spans="1:4" ht="21.75" customHeight="1" x14ac:dyDescent="0.25">
      <c r="A519" s="6"/>
      <c r="B519" s="7"/>
      <c r="C519" s="191"/>
      <c r="D519" s="191"/>
    </row>
    <row r="520" spans="1:4" ht="21.75" customHeight="1" x14ac:dyDescent="0.25">
      <c r="A520" s="6"/>
      <c r="B520" s="7"/>
      <c r="C520" s="191"/>
      <c r="D520" s="191"/>
    </row>
    <row r="521" spans="1:4" ht="21.75" customHeight="1" x14ac:dyDescent="0.25">
      <c r="A521" s="6"/>
      <c r="B521" s="7"/>
      <c r="C521" s="191"/>
      <c r="D521" s="191"/>
    </row>
    <row r="522" spans="1:4" ht="21.75" customHeight="1" x14ac:dyDescent="0.25">
      <c r="A522" s="6"/>
      <c r="B522" s="7"/>
      <c r="C522" s="191"/>
      <c r="D522" s="191"/>
    </row>
    <row r="523" spans="1:4" ht="21.75" customHeight="1" x14ac:dyDescent="0.25">
      <c r="A523" s="6"/>
      <c r="B523" s="7"/>
      <c r="C523" s="191"/>
      <c r="D523" s="191"/>
    </row>
    <row r="524" spans="1:4" ht="21.75" customHeight="1" x14ac:dyDescent="0.25">
      <c r="A524" s="6"/>
      <c r="B524" s="7"/>
      <c r="C524" s="191"/>
      <c r="D524" s="191"/>
    </row>
    <row r="525" spans="1:4" ht="21.75" customHeight="1" x14ac:dyDescent="0.25">
      <c r="A525" s="6"/>
      <c r="B525" s="7"/>
      <c r="C525" s="191"/>
      <c r="D525" s="191"/>
    </row>
    <row r="526" spans="1:4" ht="21.75" customHeight="1" x14ac:dyDescent="0.25">
      <c r="A526" s="6"/>
      <c r="B526" s="7"/>
      <c r="C526" s="191"/>
      <c r="D526" s="191"/>
    </row>
    <row r="527" spans="1:4" ht="21.75" customHeight="1" x14ac:dyDescent="0.25">
      <c r="A527" s="6"/>
      <c r="B527" s="7"/>
      <c r="C527" s="191"/>
      <c r="D527" s="191"/>
    </row>
    <row r="528" spans="1:4" ht="21.75" customHeight="1" x14ac:dyDescent="0.25">
      <c r="A528" s="6"/>
      <c r="B528" s="7"/>
      <c r="C528" s="191"/>
      <c r="D528" s="191"/>
    </row>
    <row r="529" spans="1:4" ht="21.75" customHeight="1" x14ac:dyDescent="0.25">
      <c r="A529" s="6"/>
      <c r="B529" s="7"/>
      <c r="C529" s="191"/>
      <c r="D529" s="191"/>
    </row>
    <row r="530" spans="1:4" ht="21.75" customHeight="1" x14ac:dyDescent="0.25">
      <c r="A530" s="6"/>
      <c r="B530" s="7"/>
      <c r="C530" s="191"/>
      <c r="D530" s="191"/>
    </row>
    <row r="531" spans="1:4" ht="21.75" customHeight="1" x14ac:dyDescent="0.25">
      <c r="A531" s="6"/>
      <c r="B531" s="7"/>
      <c r="C531" s="191"/>
      <c r="D531" s="191"/>
    </row>
    <row r="532" spans="1:4" ht="21.75" customHeight="1" x14ac:dyDescent="0.25">
      <c r="A532" s="6"/>
      <c r="B532" s="7"/>
      <c r="C532" s="191"/>
      <c r="D532" s="191"/>
    </row>
    <row r="533" spans="1:4" ht="21.75" customHeight="1" x14ac:dyDescent="0.25">
      <c r="A533" s="6"/>
      <c r="B533" s="7"/>
      <c r="C533" s="191"/>
      <c r="D533" s="191"/>
    </row>
    <row r="534" spans="1:4" ht="21.75" customHeight="1" x14ac:dyDescent="0.25">
      <c r="A534" s="6"/>
      <c r="B534" s="7"/>
      <c r="C534" s="191"/>
      <c r="D534" s="191"/>
    </row>
    <row r="535" spans="1:4" ht="21.75" customHeight="1" x14ac:dyDescent="0.25">
      <c r="A535" s="6"/>
      <c r="B535" s="7"/>
      <c r="C535" s="191"/>
      <c r="D535" s="191"/>
    </row>
    <row r="536" spans="1:4" ht="21.75" customHeight="1" x14ac:dyDescent="0.25">
      <c r="A536" s="6"/>
      <c r="B536" s="7"/>
      <c r="C536" s="191"/>
      <c r="D536" s="191"/>
    </row>
    <row r="537" spans="1:4" ht="21.75" customHeight="1" x14ac:dyDescent="0.25">
      <c r="A537" s="6"/>
      <c r="B537" s="7"/>
      <c r="C537" s="191"/>
      <c r="D537" s="191"/>
    </row>
    <row r="538" spans="1:4" ht="21.75" customHeight="1" x14ac:dyDescent="0.25">
      <c r="A538" s="6"/>
      <c r="B538" s="7"/>
      <c r="C538" s="191"/>
      <c r="D538" s="191"/>
    </row>
    <row r="539" spans="1:4" ht="21.75" customHeight="1" x14ac:dyDescent="0.25">
      <c r="A539" s="6"/>
      <c r="B539" s="7"/>
      <c r="C539" s="191"/>
      <c r="D539" s="191"/>
    </row>
    <row r="540" spans="1:4" ht="21.75" customHeight="1" x14ac:dyDescent="0.25">
      <c r="A540" s="6"/>
      <c r="B540" s="7"/>
      <c r="C540" s="191"/>
      <c r="D540" s="191"/>
    </row>
    <row r="541" spans="1:4" ht="21.75" customHeight="1" x14ac:dyDescent="0.25">
      <c r="A541" s="6"/>
      <c r="B541" s="7"/>
      <c r="C541" s="191"/>
      <c r="D541" s="191"/>
    </row>
    <row r="542" spans="1:4" ht="21.75" customHeight="1" x14ac:dyDescent="0.25">
      <c r="A542" s="6"/>
      <c r="B542" s="7"/>
      <c r="C542" s="191"/>
      <c r="D542" s="191"/>
    </row>
    <row r="543" spans="1:4" ht="21.75" customHeight="1" x14ac:dyDescent="0.25">
      <c r="A543" s="6"/>
      <c r="B543" s="7"/>
      <c r="C543" s="191"/>
      <c r="D543" s="191"/>
    </row>
    <row r="544" spans="1:4" ht="21.75" customHeight="1" x14ac:dyDescent="0.25">
      <c r="A544" s="6"/>
      <c r="B544" s="7"/>
      <c r="C544" s="191"/>
      <c r="D544" s="191"/>
    </row>
    <row r="545" spans="1:4" ht="21.75" customHeight="1" x14ac:dyDescent="0.25">
      <c r="A545" s="6"/>
      <c r="B545" s="7"/>
      <c r="C545" s="191"/>
      <c r="D545" s="191"/>
    </row>
    <row r="546" spans="1:4" ht="21.75" customHeight="1" x14ac:dyDescent="0.25">
      <c r="A546" s="6"/>
      <c r="B546" s="7"/>
      <c r="C546" s="191"/>
      <c r="D546" s="191"/>
    </row>
    <row r="547" spans="1:4" ht="21.75" customHeight="1" x14ac:dyDescent="0.25">
      <c r="A547" s="6"/>
      <c r="B547" s="7"/>
      <c r="C547" s="191"/>
      <c r="D547" s="191"/>
    </row>
    <row r="548" spans="1:4" ht="21.75" customHeight="1" x14ac:dyDescent="0.25">
      <c r="A548" s="6"/>
      <c r="B548" s="7"/>
      <c r="C548" s="191"/>
      <c r="D548" s="191"/>
    </row>
    <row r="549" spans="1:4" ht="21.75" customHeight="1" x14ac:dyDescent="0.25">
      <c r="A549" s="6"/>
      <c r="B549" s="7"/>
      <c r="C549" s="191"/>
      <c r="D549" s="191"/>
    </row>
    <row r="550" spans="1:4" ht="21.75" customHeight="1" x14ac:dyDescent="0.25">
      <c r="A550" s="6"/>
      <c r="B550" s="7"/>
      <c r="C550" s="191"/>
      <c r="D550" s="191"/>
    </row>
    <row r="551" spans="1:4" ht="21.75" customHeight="1" x14ac:dyDescent="0.25">
      <c r="A551" s="6"/>
      <c r="B551" s="7"/>
      <c r="C551" s="191"/>
      <c r="D551" s="191"/>
    </row>
    <row r="552" spans="1:4" ht="21.75" customHeight="1" x14ac:dyDescent="0.25">
      <c r="A552" s="6"/>
      <c r="B552" s="7"/>
      <c r="C552" s="191"/>
      <c r="D552" s="191"/>
    </row>
    <row r="553" spans="1:4" ht="21.75" customHeight="1" x14ac:dyDescent="0.25">
      <c r="A553" s="6"/>
      <c r="B553" s="7"/>
      <c r="C553" s="191"/>
      <c r="D553" s="191"/>
    </row>
    <row r="554" spans="1:4" ht="21.75" customHeight="1" x14ac:dyDescent="0.25">
      <c r="A554" s="6"/>
      <c r="B554" s="7"/>
      <c r="C554" s="191"/>
      <c r="D554" s="191"/>
    </row>
    <row r="555" spans="1:4" ht="21.75" customHeight="1" x14ac:dyDescent="0.25">
      <c r="A555" s="6"/>
      <c r="B555" s="7"/>
      <c r="C555" s="191"/>
      <c r="D555" s="191"/>
    </row>
    <row r="556" spans="1:4" ht="21.75" customHeight="1" x14ac:dyDescent="0.25">
      <c r="A556" s="6"/>
      <c r="B556" s="7"/>
      <c r="C556" s="191"/>
      <c r="D556" s="191"/>
    </row>
    <row r="557" spans="1:4" ht="21.75" customHeight="1" x14ac:dyDescent="0.25">
      <c r="A557" s="6"/>
      <c r="B557" s="7"/>
      <c r="C557" s="191"/>
      <c r="D557" s="191"/>
    </row>
    <row r="558" spans="1:4" ht="21.75" customHeight="1" x14ac:dyDescent="0.25">
      <c r="A558" s="6"/>
      <c r="B558" s="7"/>
      <c r="C558" s="191"/>
      <c r="D558" s="191"/>
    </row>
    <row r="559" spans="1:4" ht="21.75" customHeight="1" x14ac:dyDescent="0.25">
      <c r="A559" s="6"/>
      <c r="B559" s="7"/>
      <c r="C559" s="191"/>
      <c r="D559" s="191"/>
    </row>
    <row r="560" spans="1:4" ht="21.75" customHeight="1" x14ac:dyDescent="0.25">
      <c r="A560" s="6"/>
      <c r="B560" s="7"/>
      <c r="C560" s="191"/>
      <c r="D560" s="191"/>
    </row>
    <row r="561" spans="1:4" ht="21.75" customHeight="1" x14ac:dyDescent="0.25">
      <c r="A561" s="6"/>
      <c r="B561" s="7"/>
      <c r="C561" s="191"/>
      <c r="D561" s="191"/>
    </row>
    <row r="562" spans="1:4" ht="21.75" customHeight="1" x14ac:dyDescent="0.25">
      <c r="A562" s="6"/>
      <c r="B562" s="7"/>
      <c r="C562" s="191"/>
      <c r="D562" s="191"/>
    </row>
    <row r="563" spans="1:4" ht="21.75" customHeight="1" x14ac:dyDescent="0.25">
      <c r="A563" s="6"/>
      <c r="B563" s="7"/>
      <c r="C563" s="191"/>
      <c r="D563" s="191"/>
    </row>
    <row r="564" spans="1:4" ht="21.75" customHeight="1" x14ac:dyDescent="0.25">
      <c r="A564" s="6"/>
      <c r="B564" s="7"/>
      <c r="C564" s="191"/>
      <c r="D564" s="191"/>
    </row>
    <row r="565" spans="1:4" ht="21.75" customHeight="1" x14ac:dyDescent="0.25">
      <c r="A565" s="6"/>
      <c r="B565" s="7"/>
      <c r="C565" s="191"/>
      <c r="D565" s="191"/>
    </row>
    <row r="566" spans="1:4" ht="21.75" customHeight="1" x14ac:dyDescent="0.25">
      <c r="A566" s="6"/>
      <c r="B566" s="7"/>
      <c r="C566" s="191"/>
      <c r="D566" s="191"/>
    </row>
    <row r="567" spans="1:4" ht="21.75" customHeight="1" x14ac:dyDescent="0.25">
      <c r="A567" s="6"/>
      <c r="B567" s="7"/>
      <c r="C567" s="191"/>
      <c r="D567" s="191"/>
    </row>
    <row r="568" spans="1:4" ht="21.75" customHeight="1" x14ac:dyDescent="0.25">
      <c r="A568" s="6"/>
      <c r="B568" s="7"/>
      <c r="C568" s="191"/>
      <c r="D568" s="191"/>
    </row>
    <row r="569" spans="1:4" ht="21.75" customHeight="1" x14ac:dyDescent="0.25">
      <c r="A569" s="6"/>
      <c r="B569" s="7"/>
      <c r="C569" s="191"/>
      <c r="D569" s="191"/>
    </row>
    <row r="570" spans="1:4" ht="21.75" customHeight="1" x14ac:dyDescent="0.25">
      <c r="A570" s="6"/>
      <c r="B570" s="7"/>
      <c r="C570" s="191"/>
      <c r="D570" s="191"/>
    </row>
    <row r="571" spans="1:4" ht="21.75" customHeight="1" x14ac:dyDescent="0.25">
      <c r="A571" s="6"/>
      <c r="B571" s="7"/>
      <c r="C571" s="191"/>
      <c r="D571" s="191"/>
    </row>
    <row r="572" spans="1:4" ht="21.75" customHeight="1" x14ac:dyDescent="0.25">
      <c r="A572" s="6"/>
      <c r="B572" s="7"/>
      <c r="C572" s="191"/>
      <c r="D572" s="191"/>
    </row>
    <row r="573" spans="1:4" ht="21.75" customHeight="1" x14ac:dyDescent="0.25">
      <c r="A573" s="6"/>
      <c r="B573" s="7"/>
      <c r="C573" s="191"/>
      <c r="D573" s="191"/>
    </row>
    <row r="574" spans="1:4" ht="21.75" customHeight="1" x14ac:dyDescent="0.25">
      <c r="A574" s="6"/>
      <c r="B574" s="7"/>
      <c r="C574" s="191"/>
      <c r="D574" s="191"/>
    </row>
    <row r="575" spans="1:4" ht="21.75" customHeight="1" x14ac:dyDescent="0.25">
      <c r="A575" s="6"/>
      <c r="B575" s="7"/>
      <c r="C575" s="191"/>
      <c r="D575" s="191"/>
    </row>
    <row r="576" spans="1:4" ht="21.75" customHeight="1" x14ac:dyDescent="0.25">
      <c r="A576" s="6"/>
      <c r="B576" s="7"/>
      <c r="C576" s="191"/>
      <c r="D576" s="191"/>
    </row>
    <row r="577" spans="1:4" ht="21.75" customHeight="1" x14ac:dyDescent="0.25">
      <c r="A577" s="6"/>
      <c r="B577" s="7"/>
      <c r="C577" s="191"/>
      <c r="D577" s="191"/>
    </row>
    <row r="578" spans="1:4" ht="21.75" customHeight="1" x14ac:dyDescent="0.25">
      <c r="A578" s="6"/>
      <c r="B578" s="7"/>
      <c r="C578" s="191"/>
      <c r="D578" s="191"/>
    </row>
    <row r="579" spans="1:4" ht="21.75" customHeight="1" x14ac:dyDescent="0.25">
      <c r="A579" s="6"/>
      <c r="B579" s="7"/>
      <c r="C579" s="191"/>
      <c r="D579" s="191"/>
    </row>
    <row r="580" spans="1:4" ht="21.75" customHeight="1" x14ac:dyDescent="0.25">
      <c r="A580" s="6"/>
      <c r="B580" s="7"/>
      <c r="C580" s="191"/>
      <c r="D580" s="191"/>
    </row>
    <row r="581" spans="1:4" ht="21.75" customHeight="1" x14ac:dyDescent="0.25">
      <c r="A581" s="6"/>
      <c r="B581" s="7"/>
      <c r="C581" s="191"/>
      <c r="D581" s="191"/>
    </row>
    <row r="582" spans="1:4" ht="21.75" customHeight="1" x14ac:dyDescent="0.25">
      <c r="A582" s="6"/>
      <c r="B582" s="7"/>
      <c r="C582" s="191"/>
      <c r="D582" s="191"/>
    </row>
    <row r="583" spans="1:4" ht="21.75" customHeight="1" x14ac:dyDescent="0.25">
      <c r="A583" s="6"/>
      <c r="B583" s="7"/>
      <c r="C583" s="191"/>
      <c r="D583" s="191"/>
    </row>
    <row r="584" spans="1:4" ht="21.75" customHeight="1" x14ac:dyDescent="0.25">
      <c r="A584" s="6"/>
      <c r="B584" s="7"/>
      <c r="C584" s="191"/>
      <c r="D584" s="191"/>
    </row>
    <row r="585" spans="1:4" ht="21.75" customHeight="1" x14ac:dyDescent="0.25">
      <c r="A585" s="6"/>
      <c r="B585" s="7"/>
      <c r="C585" s="191"/>
      <c r="D585" s="191"/>
    </row>
    <row r="586" spans="1:4" ht="21.75" customHeight="1" x14ac:dyDescent="0.25">
      <c r="A586" s="6"/>
      <c r="B586" s="7"/>
      <c r="C586" s="191"/>
      <c r="D586" s="191"/>
    </row>
    <row r="587" spans="1:4" ht="21.75" customHeight="1" x14ac:dyDescent="0.25">
      <c r="A587" s="6"/>
      <c r="B587" s="7"/>
      <c r="C587" s="191"/>
      <c r="D587" s="191"/>
    </row>
    <row r="588" spans="1:4" ht="21.75" customHeight="1" x14ac:dyDescent="0.25">
      <c r="A588" s="6"/>
      <c r="B588" s="7"/>
      <c r="C588" s="191"/>
      <c r="D588" s="191"/>
    </row>
    <row r="589" spans="1:4" ht="21.75" customHeight="1" x14ac:dyDescent="0.25">
      <c r="A589" s="6"/>
      <c r="B589" s="7"/>
      <c r="C589" s="191"/>
      <c r="D589" s="191"/>
    </row>
    <row r="590" spans="1:4" ht="21.75" customHeight="1" x14ac:dyDescent="0.25">
      <c r="A590" s="6"/>
      <c r="B590" s="7"/>
      <c r="C590" s="191"/>
      <c r="D590" s="191"/>
    </row>
    <row r="591" spans="1:4" ht="21.75" customHeight="1" x14ac:dyDescent="0.25">
      <c r="A591" s="6"/>
      <c r="B591" s="7"/>
      <c r="C591" s="191"/>
      <c r="D591" s="191"/>
    </row>
    <row r="592" spans="1:4" ht="21.75" customHeight="1" x14ac:dyDescent="0.25">
      <c r="A592" s="6"/>
      <c r="B592" s="7"/>
      <c r="C592" s="191"/>
      <c r="D592" s="191"/>
    </row>
    <row r="593" spans="1:4" ht="21.75" customHeight="1" x14ac:dyDescent="0.25">
      <c r="A593" s="6"/>
      <c r="B593" s="7"/>
      <c r="C593" s="191"/>
      <c r="D593" s="191"/>
    </row>
    <row r="594" spans="1:4" ht="21.75" customHeight="1" x14ac:dyDescent="0.25">
      <c r="A594" s="6"/>
      <c r="B594" s="7"/>
      <c r="C594" s="191"/>
      <c r="D594" s="191"/>
    </row>
    <row r="595" spans="1:4" ht="21.75" customHeight="1" x14ac:dyDescent="0.25">
      <c r="A595" s="6"/>
      <c r="B595" s="7"/>
      <c r="C595" s="191"/>
      <c r="D595" s="191"/>
    </row>
    <row r="596" spans="1:4" ht="21.75" customHeight="1" x14ac:dyDescent="0.25">
      <c r="A596" s="6"/>
      <c r="B596" s="7"/>
      <c r="C596" s="191"/>
      <c r="D596" s="191"/>
    </row>
    <row r="597" spans="1:4" ht="21.75" customHeight="1" x14ac:dyDescent="0.25">
      <c r="A597" s="6"/>
      <c r="B597" s="7"/>
      <c r="C597" s="191"/>
      <c r="D597" s="191"/>
    </row>
    <row r="598" spans="1:4" ht="21.75" customHeight="1" x14ac:dyDescent="0.25">
      <c r="A598" s="6"/>
      <c r="B598" s="7"/>
      <c r="C598" s="191"/>
      <c r="D598" s="191"/>
    </row>
    <row r="599" spans="1:4" ht="21.75" customHeight="1" x14ac:dyDescent="0.25">
      <c r="A599" s="6"/>
      <c r="B599" s="7"/>
      <c r="C599" s="191"/>
      <c r="D599" s="191"/>
    </row>
    <row r="600" spans="1:4" ht="21.75" customHeight="1" x14ac:dyDescent="0.25">
      <c r="A600" s="6"/>
      <c r="B600" s="7"/>
      <c r="C600" s="191"/>
      <c r="D600" s="191"/>
    </row>
    <row r="601" spans="1:4" ht="21.75" customHeight="1" x14ac:dyDescent="0.25">
      <c r="A601" s="6"/>
      <c r="B601" s="7"/>
      <c r="C601" s="191"/>
      <c r="D601" s="191"/>
    </row>
    <row r="602" spans="1:4" ht="21.75" customHeight="1" x14ac:dyDescent="0.25">
      <c r="A602" s="6"/>
      <c r="B602" s="7"/>
      <c r="C602" s="191"/>
      <c r="D602" s="191"/>
    </row>
    <row r="603" spans="1:4" ht="21.75" customHeight="1" x14ac:dyDescent="0.25">
      <c r="A603" s="6"/>
      <c r="B603" s="7"/>
      <c r="C603" s="191"/>
      <c r="D603" s="191"/>
    </row>
    <row r="604" spans="1:4" ht="21.75" customHeight="1" x14ac:dyDescent="0.25">
      <c r="A604" s="6"/>
      <c r="B604" s="7"/>
      <c r="C604" s="191"/>
      <c r="D604" s="191"/>
    </row>
    <row r="605" spans="1:4" ht="21.75" customHeight="1" x14ac:dyDescent="0.25">
      <c r="A605" s="6"/>
      <c r="B605" s="7"/>
      <c r="C605" s="191"/>
      <c r="D605" s="191"/>
    </row>
    <row r="606" spans="1:4" ht="21.75" customHeight="1" x14ac:dyDescent="0.25">
      <c r="A606" s="6"/>
      <c r="B606" s="7"/>
      <c r="C606" s="191"/>
      <c r="D606" s="191"/>
    </row>
    <row r="607" spans="1:4" ht="21.75" customHeight="1" x14ac:dyDescent="0.25">
      <c r="A607" s="6"/>
      <c r="B607" s="7"/>
      <c r="C607" s="191"/>
      <c r="D607" s="191"/>
    </row>
    <row r="608" spans="1:4" ht="21.75" customHeight="1" x14ac:dyDescent="0.25">
      <c r="A608" s="6"/>
      <c r="B608" s="7"/>
      <c r="C608" s="191"/>
      <c r="D608" s="191"/>
    </row>
    <row r="609" spans="1:4" ht="21.75" customHeight="1" x14ac:dyDescent="0.25">
      <c r="A609" s="6"/>
      <c r="B609" s="7"/>
      <c r="C609" s="191"/>
      <c r="D609" s="191"/>
    </row>
    <row r="610" spans="1:4" ht="21.75" customHeight="1" x14ac:dyDescent="0.25">
      <c r="A610" s="6"/>
      <c r="B610" s="7"/>
      <c r="C610" s="191"/>
      <c r="D610" s="191"/>
    </row>
    <row r="611" spans="1:4" ht="21.75" customHeight="1" x14ac:dyDescent="0.25">
      <c r="A611" s="6"/>
      <c r="B611" s="7"/>
      <c r="C611" s="191"/>
      <c r="D611" s="191"/>
    </row>
    <row r="612" spans="1:4" ht="21.75" customHeight="1" x14ac:dyDescent="0.25">
      <c r="A612" s="6"/>
      <c r="B612" s="7"/>
      <c r="C612" s="191"/>
      <c r="D612" s="191"/>
    </row>
    <row r="613" spans="1:4" ht="21.75" customHeight="1" x14ac:dyDescent="0.25">
      <c r="A613" s="6"/>
      <c r="B613" s="7"/>
      <c r="C613" s="191"/>
      <c r="D613" s="191"/>
    </row>
    <row r="614" spans="1:4" ht="21.75" customHeight="1" x14ac:dyDescent="0.25">
      <c r="A614" s="6"/>
      <c r="B614" s="7"/>
      <c r="C614" s="191"/>
      <c r="D614" s="191"/>
    </row>
    <row r="615" spans="1:4" ht="21.75" customHeight="1" x14ac:dyDescent="0.25">
      <c r="A615" s="6"/>
      <c r="B615" s="7"/>
      <c r="C615" s="191"/>
      <c r="D615" s="191"/>
    </row>
    <row r="616" spans="1:4" ht="21.75" customHeight="1" x14ac:dyDescent="0.25">
      <c r="A616" s="6"/>
      <c r="B616" s="7"/>
      <c r="C616" s="191"/>
      <c r="D616" s="191"/>
    </row>
    <row r="617" spans="1:4" ht="21.75" customHeight="1" x14ac:dyDescent="0.25">
      <c r="A617" s="6"/>
      <c r="B617" s="7"/>
      <c r="C617" s="191"/>
      <c r="D617" s="191"/>
    </row>
    <row r="618" spans="1:4" ht="21.75" customHeight="1" x14ac:dyDescent="0.25">
      <c r="A618" s="6"/>
      <c r="B618" s="7"/>
      <c r="C618" s="191"/>
      <c r="D618" s="191"/>
    </row>
    <row r="619" spans="1:4" ht="21.75" customHeight="1" x14ac:dyDescent="0.25">
      <c r="A619" s="6"/>
      <c r="B619" s="7"/>
      <c r="C619" s="191"/>
      <c r="D619" s="191"/>
    </row>
    <row r="620" spans="1:4" ht="21.75" customHeight="1" x14ac:dyDescent="0.25">
      <c r="A620" s="6"/>
      <c r="B620" s="7"/>
      <c r="C620" s="191"/>
      <c r="D620" s="191"/>
    </row>
    <row r="621" spans="1:4" ht="21.75" customHeight="1" x14ac:dyDescent="0.25">
      <c r="A621" s="6"/>
      <c r="B621" s="7"/>
      <c r="C621" s="191"/>
      <c r="D621" s="191"/>
    </row>
    <row r="622" spans="1:4" ht="21.75" customHeight="1" x14ac:dyDescent="0.25">
      <c r="A622" s="6"/>
      <c r="B622" s="7"/>
      <c r="C622" s="191"/>
      <c r="D622" s="191"/>
    </row>
    <row r="623" spans="1:4" ht="21.75" customHeight="1" x14ac:dyDescent="0.25">
      <c r="A623" s="6"/>
      <c r="B623" s="7"/>
      <c r="C623" s="191"/>
      <c r="D623" s="191"/>
    </row>
    <row r="624" spans="1:4" ht="21.75" customHeight="1" x14ac:dyDescent="0.25">
      <c r="A624" s="6"/>
      <c r="B624" s="7"/>
      <c r="C624" s="191"/>
      <c r="D624" s="191"/>
    </row>
    <row r="625" spans="1:4" ht="21.75" customHeight="1" x14ac:dyDescent="0.25">
      <c r="A625" s="6"/>
      <c r="B625" s="7"/>
      <c r="C625" s="191"/>
      <c r="D625" s="191"/>
    </row>
    <row r="626" spans="1:4" ht="21.75" customHeight="1" x14ac:dyDescent="0.25">
      <c r="A626" s="6"/>
      <c r="B626" s="7"/>
      <c r="C626" s="191"/>
      <c r="D626" s="191"/>
    </row>
    <row r="627" spans="1:4" ht="21.75" customHeight="1" x14ac:dyDescent="0.25">
      <c r="A627" s="6"/>
      <c r="B627" s="7"/>
      <c r="C627" s="191"/>
      <c r="D627" s="191"/>
    </row>
    <row r="628" spans="1:4" ht="21.75" customHeight="1" x14ac:dyDescent="0.25">
      <c r="A628" s="6"/>
      <c r="B628" s="7"/>
      <c r="C628" s="191"/>
      <c r="D628" s="191"/>
    </row>
    <row r="629" spans="1:4" ht="21.75" customHeight="1" x14ac:dyDescent="0.25">
      <c r="A629" s="6"/>
      <c r="B629" s="7"/>
      <c r="C629" s="191"/>
      <c r="D629" s="191"/>
    </row>
    <row r="630" spans="1:4" ht="21.75" customHeight="1" x14ac:dyDescent="0.25">
      <c r="A630" s="6"/>
      <c r="B630" s="7"/>
      <c r="C630" s="191"/>
      <c r="D630" s="191"/>
    </row>
    <row r="631" spans="1:4" ht="21.75" customHeight="1" x14ac:dyDescent="0.25">
      <c r="A631" s="6"/>
      <c r="B631" s="7"/>
      <c r="C631" s="191"/>
      <c r="D631" s="191"/>
    </row>
    <row r="632" spans="1:4" ht="21.75" customHeight="1" x14ac:dyDescent="0.25">
      <c r="A632" s="6"/>
      <c r="B632" s="7"/>
      <c r="C632" s="191"/>
      <c r="D632" s="191"/>
    </row>
    <row r="633" spans="1:4" ht="21.75" customHeight="1" x14ac:dyDescent="0.25">
      <c r="A633" s="6"/>
      <c r="B633" s="7"/>
      <c r="C633" s="191"/>
      <c r="D633" s="191"/>
    </row>
    <row r="634" spans="1:4" ht="21.75" customHeight="1" x14ac:dyDescent="0.25">
      <c r="A634" s="6"/>
      <c r="B634" s="7"/>
      <c r="C634" s="191"/>
      <c r="D634" s="191"/>
    </row>
    <row r="635" spans="1:4" ht="21.75" customHeight="1" x14ac:dyDescent="0.25">
      <c r="A635" s="6"/>
      <c r="B635" s="7"/>
      <c r="C635" s="191"/>
      <c r="D635" s="191"/>
    </row>
    <row r="636" spans="1:4" ht="21.75" customHeight="1" x14ac:dyDescent="0.25">
      <c r="A636" s="6"/>
      <c r="B636" s="7"/>
      <c r="C636" s="191"/>
      <c r="D636" s="191"/>
    </row>
    <row r="637" spans="1:4" ht="21.75" customHeight="1" x14ac:dyDescent="0.25">
      <c r="A637" s="6"/>
      <c r="B637" s="7"/>
      <c r="C637" s="191"/>
      <c r="D637" s="191"/>
    </row>
    <row r="638" spans="1:4" ht="21.75" customHeight="1" x14ac:dyDescent="0.25">
      <c r="A638" s="6"/>
      <c r="B638" s="7"/>
      <c r="C638" s="191"/>
      <c r="D638" s="191"/>
    </row>
    <row r="639" spans="1:4" ht="21.75" customHeight="1" x14ac:dyDescent="0.25">
      <c r="A639" s="6"/>
      <c r="B639" s="7"/>
      <c r="C639" s="191"/>
      <c r="D639" s="191"/>
    </row>
    <row r="640" spans="1:4" ht="21.75" customHeight="1" x14ac:dyDescent="0.25">
      <c r="A640" s="6"/>
      <c r="B640" s="7"/>
      <c r="C640" s="191"/>
      <c r="D640" s="191"/>
    </row>
    <row r="641" spans="1:4" ht="21.75" customHeight="1" x14ac:dyDescent="0.25">
      <c r="A641" s="6"/>
      <c r="B641" s="7"/>
      <c r="C641" s="191"/>
      <c r="D641" s="191"/>
    </row>
    <row r="642" spans="1:4" ht="21.75" customHeight="1" x14ac:dyDescent="0.25">
      <c r="A642" s="6"/>
      <c r="B642" s="7"/>
      <c r="C642" s="191"/>
      <c r="D642" s="191"/>
    </row>
    <row r="643" spans="1:4" ht="21.75" customHeight="1" x14ac:dyDescent="0.25">
      <c r="A643" s="6"/>
      <c r="B643" s="7"/>
      <c r="C643" s="191"/>
      <c r="D643" s="191"/>
    </row>
    <row r="644" spans="1:4" ht="21.75" customHeight="1" x14ac:dyDescent="0.25">
      <c r="A644" s="6"/>
      <c r="B644" s="7"/>
      <c r="C644" s="191"/>
      <c r="D644" s="191"/>
    </row>
    <row r="645" spans="1:4" ht="21.75" customHeight="1" x14ac:dyDescent="0.25">
      <c r="A645" s="6"/>
      <c r="B645" s="7"/>
      <c r="C645" s="191"/>
      <c r="D645" s="191"/>
    </row>
    <row r="646" spans="1:4" ht="21.75" customHeight="1" x14ac:dyDescent="0.25">
      <c r="A646" s="6"/>
      <c r="B646" s="7"/>
      <c r="C646" s="191"/>
      <c r="D646" s="191"/>
    </row>
    <row r="647" spans="1:4" ht="21.75" customHeight="1" x14ac:dyDescent="0.25">
      <c r="A647" s="6"/>
      <c r="B647" s="7"/>
      <c r="C647" s="191"/>
      <c r="D647" s="191"/>
    </row>
    <row r="648" spans="1:4" ht="21.75" customHeight="1" x14ac:dyDescent="0.25">
      <c r="A648" s="6"/>
      <c r="B648" s="7"/>
      <c r="C648" s="191"/>
      <c r="D648" s="191"/>
    </row>
    <row r="649" spans="1:4" ht="21.75" customHeight="1" x14ac:dyDescent="0.25">
      <c r="A649" s="6"/>
      <c r="B649" s="7"/>
      <c r="C649" s="191"/>
      <c r="D649" s="191"/>
    </row>
    <row r="650" spans="1:4" ht="21.75" customHeight="1" x14ac:dyDescent="0.25">
      <c r="A650" s="6"/>
      <c r="B650" s="7"/>
      <c r="C650" s="191"/>
      <c r="D650" s="191"/>
    </row>
    <row r="651" spans="1:4" ht="21.75" customHeight="1" x14ac:dyDescent="0.25">
      <c r="A651" s="6"/>
      <c r="B651" s="7"/>
      <c r="C651" s="191"/>
      <c r="D651" s="191"/>
    </row>
    <row r="652" spans="1:4" ht="21.75" customHeight="1" x14ac:dyDescent="0.25">
      <c r="A652" s="6"/>
      <c r="B652" s="7"/>
      <c r="C652" s="191"/>
      <c r="D652" s="191"/>
    </row>
    <row r="653" spans="1:4" ht="21.75" customHeight="1" x14ac:dyDescent="0.25">
      <c r="A653" s="6"/>
      <c r="B653" s="7"/>
      <c r="C653" s="191"/>
      <c r="D653" s="191"/>
    </row>
    <row r="654" spans="1:4" ht="21.75" customHeight="1" x14ac:dyDescent="0.25">
      <c r="A654" s="6"/>
      <c r="B654" s="7"/>
      <c r="C654" s="191"/>
      <c r="D654" s="191"/>
    </row>
    <row r="655" spans="1:4" ht="21.75" customHeight="1" x14ac:dyDescent="0.25">
      <c r="A655" s="6"/>
      <c r="B655" s="7"/>
      <c r="C655" s="191"/>
      <c r="D655" s="191"/>
    </row>
    <row r="656" spans="1:4" ht="21.75" customHeight="1" x14ac:dyDescent="0.25">
      <c r="A656" s="6"/>
      <c r="B656" s="7"/>
      <c r="C656" s="191"/>
      <c r="D656" s="191"/>
    </row>
    <row r="657" spans="1:4" ht="21.75" customHeight="1" x14ac:dyDescent="0.25">
      <c r="A657" s="6"/>
      <c r="B657" s="7"/>
      <c r="C657" s="191"/>
      <c r="D657" s="191"/>
    </row>
    <row r="658" spans="1:4" ht="21.75" customHeight="1" x14ac:dyDescent="0.25">
      <c r="A658" s="6"/>
      <c r="B658" s="7"/>
      <c r="C658" s="191"/>
      <c r="D658" s="191"/>
    </row>
    <row r="659" spans="1:4" ht="21.75" customHeight="1" x14ac:dyDescent="0.25">
      <c r="A659" s="6"/>
      <c r="B659" s="7"/>
      <c r="C659" s="191"/>
      <c r="D659" s="191"/>
    </row>
    <row r="660" spans="1:4" ht="21.75" customHeight="1" x14ac:dyDescent="0.25">
      <c r="A660" s="6"/>
      <c r="B660" s="7"/>
      <c r="C660" s="191"/>
      <c r="D660" s="191"/>
    </row>
    <row r="661" spans="1:4" ht="21.75" customHeight="1" x14ac:dyDescent="0.25">
      <c r="A661" s="6"/>
      <c r="B661" s="7"/>
      <c r="C661" s="191"/>
      <c r="D661" s="191"/>
    </row>
    <row r="662" spans="1:4" ht="21.75" customHeight="1" x14ac:dyDescent="0.25">
      <c r="A662" s="6"/>
      <c r="B662" s="7"/>
      <c r="C662" s="191"/>
      <c r="D662" s="191"/>
    </row>
    <row r="663" spans="1:4" ht="21.75" customHeight="1" x14ac:dyDescent="0.25">
      <c r="A663" s="6"/>
      <c r="B663" s="7"/>
      <c r="C663" s="191"/>
      <c r="D663" s="191"/>
    </row>
    <row r="664" spans="1:4" ht="21.75" customHeight="1" x14ac:dyDescent="0.25">
      <c r="A664" s="6"/>
      <c r="B664" s="7"/>
      <c r="C664" s="191"/>
      <c r="D664" s="191"/>
    </row>
    <row r="665" spans="1:4" ht="21.75" customHeight="1" x14ac:dyDescent="0.25">
      <c r="A665" s="6"/>
      <c r="B665" s="7"/>
      <c r="C665" s="191"/>
      <c r="D665" s="191"/>
    </row>
    <row r="666" spans="1:4" ht="21.75" customHeight="1" x14ac:dyDescent="0.25">
      <c r="A666" s="6"/>
      <c r="B666" s="7"/>
      <c r="C666" s="191"/>
      <c r="D666" s="191"/>
    </row>
    <row r="667" spans="1:4" ht="21.75" customHeight="1" x14ac:dyDescent="0.25">
      <c r="A667" s="6"/>
      <c r="B667" s="7"/>
      <c r="C667" s="191"/>
      <c r="D667" s="191"/>
    </row>
    <row r="668" spans="1:4" ht="21.75" customHeight="1" x14ac:dyDescent="0.25">
      <c r="A668" s="6"/>
      <c r="B668" s="7"/>
      <c r="C668" s="191"/>
      <c r="D668" s="191"/>
    </row>
    <row r="669" spans="1:4" ht="21.75" customHeight="1" x14ac:dyDescent="0.25">
      <c r="A669" s="6"/>
      <c r="B669" s="7"/>
      <c r="C669" s="191"/>
      <c r="D669" s="191"/>
    </row>
    <row r="670" spans="1:4" ht="21.75" customHeight="1" x14ac:dyDescent="0.25">
      <c r="A670" s="6"/>
      <c r="B670" s="7"/>
      <c r="C670" s="191"/>
      <c r="D670" s="191"/>
    </row>
    <row r="671" spans="1:4" ht="21.75" customHeight="1" x14ac:dyDescent="0.25">
      <c r="A671" s="6"/>
      <c r="B671" s="7"/>
      <c r="C671" s="191"/>
      <c r="D671" s="191"/>
    </row>
    <row r="672" spans="1:4" ht="21.75" customHeight="1" x14ac:dyDescent="0.25">
      <c r="A672" s="6"/>
      <c r="B672" s="7"/>
      <c r="C672" s="191"/>
      <c r="D672" s="191"/>
    </row>
    <row r="673" spans="1:4" ht="21.75" customHeight="1" x14ac:dyDescent="0.25">
      <c r="A673" s="6"/>
      <c r="B673" s="7"/>
      <c r="C673" s="191"/>
      <c r="D673" s="191"/>
    </row>
    <row r="674" spans="1:4" ht="21.75" customHeight="1" x14ac:dyDescent="0.25">
      <c r="A674" s="6"/>
      <c r="B674" s="7"/>
      <c r="C674" s="191"/>
      <c r="D674" s="191"/>
    </row>
    <row r="675" spans="1:4" ht="21.75" customHeight="1" x14ac:dyDescent="0.25">
      <c r="A675" s="6"/>
      <c r="B675" s="7"/>
      <c r="C675" s="191"/>
      <c r="D675" s="191"/>
    </row>
    <row r="676" spans="1:4" ht="21.75" customHeight="1" x14ac:dyDescent="0.25">
      <c r="A676" s="6"/>
      <c r="B676" s="7"/>
      <c r="C676" s="191"/>
      <c r="D676" s="191"/>
    </row>
    <row r="677" spans="1:4" ht="21.75" customHeight="1" x14ac:dyDescent="0.25">
      <c r="A677" s="6"/>
      <c r="B677" s="7"/>
      <c r="C677" s="191"/>
      <c r="D677" s="191"/>
    </row>
    <row r="678" spans="1:4" ht="21.75" customHeight="1" x14ac:dyDescent="0.25">
      <c r="A678" s="6"/>
      <c r="B678" s="7"/>
      <c r="C678" s="191"/>
      <c r="D678" s="191"/>
    </row>
    <row r="679" spans="1:4" ht="21.75" customHeight="1" x14ac:dyDescent="0.25">
      <c r="A679" s="6"/>
      <c r="B679" s="7"/>
      <c r="C679" s="191"/>
      <c r="D679" s="191"/>
    </row>
    <row r="680" spans="1:4" ht="21.75" customHeight="1" x14ac:dyDescent="0.25">
      <c r="A680" s="6"/>
      <c r="B680" s="7"/>
      <c r="C680" s="191"/>
      <c r="D680" s="191"/>
    </row>
    <row r="681" spans="1:4" ht="21.75" customHeight="1" x14ac:dyDescent="0.25">
      <c r="A681" s="6"/>
      <c r="B681" s="7"/>
      <c r="C681" s="191"/>
      <c r="D681" s="191"/>
    </row>
    <row r="682" spans="1:4" ht="21.75" customHeight="1" x14ac:dyDescent="0.25">
      <c r="A682" s="6"/>
      <c r="B682" s="7"/>
      <c r="C682" s="191"/>
      <c r="D682" s="191"/>
    </row>
    <row r="683" spans="1:4" ht="21.75" customHeight="1" x14ac:dyDescent="0.25">
      <c r="A683" s="6"/>
      <c r="B683" s="7"/>
      <c r="C683" s="191"/>
      <c r="D683" s="191"/>
    </row>
    <row r="684" spans="1:4" ht="21.75" customHeight="1" x14ac:dyDescent="0.25">
      <c r="A684" s="6"/>
      <c r="B684" s="7"/>
      <c r="C684" s="191"/>
      <c r="D684" s="191"/>
    </row>
    <row r="685" spans="1:4" ht="21.75" customHeight="1" x14ac:dyDescent="0.25">
      <c r="A685" s="6"/>
      <c r="B685" s="7"/>
      <c r="C685" s="191"/>
      <c r="D685" s="191"/>
    </row>
    <row r="686" spans="1:4" ht="21.75" customHeight="1" x14ac:dyDescent="0.25">
      <c r="A686" s="6"/>
      <c r="B686" s="7"/>
      <c r="C686" s="191"/>
      <c r="D686" s="191"/>
    </row>
    <row r="687" spans="1:4" ht="21.75" customHeight="1" x14ac:dyDescent="0.25">
      <c r="A687" s="6"/>
      <c r="B687" s="7"/>
      <c r="C687" s="191"/>
      <c r="D687" s="191"/>
    </row>
    <row r="688" spans="1:4" ht="21.75" customHeight="1" x14ac:dyDescent="0.25">
      <c r="A688" s="6"/>
      <c r="B688" s="7"/>
      <c r="C688" s="191"/>
      <c r="D688" s="191"/>
    </row>
    <row r="689" spans="1:4" ht="21.75" customHeight="1" x14ac:dyDescent="0.25">
      <c r="A689" s="6"/>
      <c r="B689" s="7"/>
      <c r="C689" s="191"/>
      <c r="D689" s="191"/>
    </row>
    <row r="690" spans="1:4" ht="21.75" customHeight="1" x14ac:dyDescent="0.25">
      <c r="A690" s="6"/>
      <c r="B690" s="7"/>
      <c r="C690" s="191"/>
      <c r="D690" s="191"/>
    </row>
    <row r="691" spans="1:4" ht="21.75" customHeight="1" x14ac:dyDescent="0.25">
      <c r="A691" s="6"/>
      <c r="B691" s="7"/>
      <c r="C691" s="191"/>
      <c r="D691" s="191"/>
    </row>
    <row r="692" spans="1:4" ht="21.75" customHeight="1" x14ac:dyDescent="0.25">
      <c r="A692" s="6"/>
      <c r="B692" s="7"/>
      <c r="C692" s="191"/>
      <c r="D692" s="191"/>
    </row>
    <row r="693" spans="1:4" ht="21.75" customHeight="1" x14ac:dyDescent="0.25">
      <c r="A693" s="6"/>
      <c r="B693" s="7"/>
      <c r="C693" s="191"/>
      <c r="D693" s="191"/>
    </row>
    <row r="694" spans="1:4" ht="21.75" customHeight="1" x14ac:dyDescent="0.25">
      <c r="A694" s="6"/>
      <c r="B694" s="7"/>
      <c r="C694" s="191"/>
      <c r="D694" s="191"/>
    </row>
    <row r="695" spans="1:4" ht="21.75" customHeight="1" x14ac:dyDescent="0.25">
      <c r="A695" s="6"/>
      <c r="B695" s="7"/>
      <c r="C695" s="191"/>
      <c r="D695" s="191"/>
    </row>
    <row r="696" spans="1:4" ht="21.75" customHeight="1" x14ac:dyDescent="0.25">
      <c r="A696" s="6"/>
      <c r="B696" s="7"/>
      <c r="C696" s="191"/>
      <c r="D696" s="191"/>
    </row>
    <row r="697" spans="1:4" ht="21.75" customHeight="1" x14ac:dyDescent="0.25">
      <c r="A697" s="6"/>
      <c r="B697" s="7"/>
      <c r="C697" s="191"/>
      <c r="D697" s="191"/>
    </row>
    <row r="698" spans="1:4" ht="21.75" customHeight="1" x14ac:dyDescent="0.25">
      <c r="A698" s="6"/>
      <c r="B698" s="7"/>
      <c r="C698" s="191"/>
      <c r="D698" s="191"/>
    </row>
    <row r="699" spans="1:4" ht="21.75" customHeight="1" x14ac:dyDescent="0.25">
      <c r="A699" s="6"/>
      <c r="B699" s="7"/>
      <c r="C699" s="191"/>
      <c r="D699" s="191"/>
    </row>
    <row r="700" spans="1:4" ht="21.75" customHeight="1" x14ac:dyDescent="0.25">
      <c r="A700" s="6"/>
      <c r="B700" s="7"/>
      <c r="C700" s="191"/>
      <c r="D700" s="191"/>
    </row>
    <row r="701" spans="1:4" ht="21.75" customHeight="1" x14ac:dyDescent="0.25">
      <c r="A701" s="6"/>
      <c r="B701" s="7"/>
      <c r="C701" s="191"/>
      <c r="D701" s="191"/>
    </row>
    <row r="702" spans="1:4" ht="21.75" customHeight="1" x14ac:dyDescent="0.25">
      <c r="A702" s="6"/>
      <c r="B702" s="7"/>
      <c r="C702" s="191"/>
      <c r="D702" s="191"/>
    </row>
    <row r="703" spans="1:4" ht="21.75" customHeight="1" x14ac:dyDescent="0.25">
      <c r="A703" s="6"/>
      <c r="B703" s="7"/>
      <c r="C703" s="191"/>
      <c r="D703" s="191"/>
    </row>
    <row r="704" spans="1:4" ht="21.75" customHeight="1" x14ac:dyDescent="0.25">
      <c r="A704" s="6"/>
      <c r="B704" s="7"/>
      <c r="C704" s="191"/>
      <c r="D704" s="191"/>
    </row>
    <row r="705" spans="1:4" ht="21.75" customHeight="1" x14ac:dyDescent="0.25">
      <c r="A705" s="6"/>
      <c r="B705" s="7"/>
      <c r="C705" s="191"/>
      <c r="D705" s="191"/>
    </row>
    <row r="706" spans="1:4" ht="21.75" customHeight="1" x14ac:dyDescent="0.25">
      <c r="A706" s="6"/>
      <c r="B706" s="7"/>
      <c r="C706" s="191"/>
      <c r="D706" s="191"/>
    </row>
    <row r="707" spans="1:4" ht="21.75" customHeight="1" x14ac:dyDescent="0.25">
      <c r="A707" s="6"/>
      <c r="B707" s="7"/>
      <c r="C707" s="191"/>
      <c r="D707" s="191"/>
    </row>
    <row r="708" spans="1:4" ht="21.75" customHeight="1" x14ac:dyDescent="0.25">
      <c r="A708" s="6"/>
      <c r="B708" s="7"/>
      <c r="C708" s="191"/>
      <c r="D708" s="191"/>
    </row>
    <row r="709" spans="1:4" ht="21.75" customHeight="1" x14ac:dyDescent="0.25">
      <c r="A709" s="6"/>
      <c r="B709" s="7"/>
      <c r="C709" s="191"/>
      <c r="D709" s="191"/>
    </row>
    <row r="710" spans="1:4" ht="21.75" customHeight="1" x14ac:dyDescent="0.25">
      <c r="A710" s="6"/>
      <c r="B710" s="7"/>
      <c r="C710" s="191"/>
      <c r="D710" s="191"/>
    </row>
    <row r="711" spans="1:4" ht="21.75" customHeight="1" x14ac:dyDescent="0.25">
      <c r="A711" s="6"/>
      <c r="B711" s="7"/>
      <c r="C711" s="191"/>
      <c r="D711" s="191"/>
    </row>
    <row r="712" spans="1:4" ht="21.75" customHeight="1" x14ac:dyDescent="0.25">
      <c r="A712" s="6"/>
      <c r="B712" s="7"/>
      <c r="C712" s="191"/>
      <c r="D712" s="191"/>
    </row>
    <row r="713" spans="1:4" ht="21.75" customHeight="1" x14ac:dyDescent="0.25">
      <c r="A713" s="6"/>
      <c r="B713" s="7"/>
      <c r="C713" s="191"/>
      <c r="D713" s="191"/>
    </row>
    <row r="714" spans="1:4" ht="21.75" customHeight="1" x14ac:dyDescent="0.25">
      <c r="A714" s="6"/>
      <c r="B714" s="7"/>
      <c r="C714" s="191"/>
      <c r="D714" s="191"/>
    </row>
    <row r="715" spans="1:4" ht="21.75" customHeight="1" x14ac:dyDescent="0.25">
      <c r="A715" s="6"/>
      <c r="B715" s="7"/>
      <c r="C715" s="191"/>
      <c r="D715" s="191"/>
    </row>
    <row r="716" spans="1:4" ht="21.75" customHeight="1" x14ac:dyDescent="0.25">
      <c r="A716" s="6"/>
      <c r="B716" s="7"/>
      <c r="C716" s="191"/>
      <c r="D716" s="191"/>
    </row>
    <row r="717" spans="1:4" ht="21.75" customHeight="1" x14ac:dyDescent="0.25">
      <c r="A717" s="6"/>
      <c r="B717" s="7"/>
      <c r="C717" s="191"/>
      <c r="D717" s="191"/>
    </row>
    <row r="718" spans="1:4" ht="21.75" customHeight="1" x14ac:dyDescent="0.25">
      <c r="A718" s="6"/>
      <c r="B718" s="7"/>
      <c r="C718" s="191"/>
      <c r="D718" s="191"/>
    </row>
    <row r="719" spans="1:4" ht="21.75" customHeight="1" x14ac:dyDescent="0.25">
      <c r="A719" s="6"/>
      <c r="B719" s="7"/>
      <c r="C719" s="191"/>
      <c r="D719" s="191"/>
    </row>
    <row r="720" spans="1:4" ht="21.75" customHeight="1" x14ac:dyDescent="0.25">
      <c r="A720" s="6"/>
      <c r="B720" s="7"/>
      <c r="C720" s="191"/>
      <c r="D720" s="191"/>
    </row>
    <row r="721" spans="1:4" ht="21.75" customHeight="1" x14ac:dyDescent="0.25">
      <c r="A721" s="6"/>
      <c r="B721" s="7"/>
      <c r="C721" s="191"/>
      <c r="D721" s="191"/>
    </row>
    <row r="722" spans="1:4" ht="21.75" customHeight="1" x14ac:dyDescent="0.25">
      <c r="A722" s="6"/>
      <c r="B722" s="7"/>
      <c r="C722" s="191"/>
      <c r="D722" s="191"/>
    </row>
    <row r="723" spans="1:4" ht="21.75" customHeight="1" x14ac:dyDescent="0.25">
      <c r="A723" s="6"/>
      <c r="B723" s="7"/>
      <c r="C723" s="191"/>
      <c r="D723" s="191"/>
    </row>
    <row r="724" spans="1:4" ht="21.75" customHeight="1" x14ac:dyDescent="0.25">
      <c r="A724" s="6"/>
      <c r="B724" s="7"/>
      <c r="C724" s="191"/>
      <c r="D724" s="191"/>
    </row>
    <row r="725" spans="1:4" ht="21.75" customHeight="1" x14ac:dyDescent="0.25">
      <c r="A725" s="6"/>
      <c r="B725" s="7"/>
      <c r="C725" s="191"/>
      <c r="D725" s="191"/>
    </row>
    <row r="726" spans="1:4" ht="21.75" customHeight="1" x14ac:dyDescent="0.25">
      <c r="A726" s="6"/>
      <c r="B726" s="7"/>
      <c r="C726" s="191"/>
      <c r="D726" s="191"/>
    </row>
    <row r="727" spans="1:4" ht="21.75" customHeight="1" x14ac:dyDescent="0.25">
      <c r="A727" s="6"/>
      <c r="B727" s="7"/>
      <c r="C727" s="191"/>
      <c r="D727" s="191"/>
    </row>
    <row r="728" spans="1:4" ht="21.75" customHeight="1" x14ac:dyDescent="0.25">
      <c r="A728" s="6"/>
      <c r="B728" s="7"/>
      <c r="C728" s="191"/>
      <c r="D728" s="191"/>
    </row>
    <row r="729" spans="1:4" ht="21.75" customHeight="1" x14ac:dyDescent="0.25">
      <c r="A729" s="6"/>
      <c r="B729" s="7"/>
      <c r="C729" s="191"/>
      <c r="D729" s="191"/>
    </row>
    <row r="730" spans="1:4" ht="21.75" customHeight="1" x14ac:dyDescent="0.25">
      <c r="A730" s="6"/>
      <c r="B730" s="7"/>
      <c r="C730" s="191"/>
      <c r="D730" s="191"/>
    </row>
    <row r="731" spans="1:4" ht="21.75" customHeight="1" x14ac:dyDescent="0.25">
      <c r="A731" s="6"/>
      <c r="B731" s="7"/>
      <c r="C731" s="191"/>
      <c r="D731" s="191"/>
    </row>
    <row r="732" spans="1:4" ht="21.75" customHeight="1" x14ac:dyDescent="0.25">
      <c r="A732" s="6"/>
      <c r="B732" s="7"/>
      <c r="C732" s="191"/>
      <c r="D732" s="191"/>
    </row>
    <row r="733" spans="1:4" ht="21.75" customHeight="1" x14ac:dyDescent="0.25">
      <c r="A733" s="6"/>
      <c r="B733" s="7"/>
      <c r="C733" s="191"/>
      <c r="D733" s="191"/>
    </row>
    <row r="734" spans="1:4" ht="21.75" customHeight="1" x14ac:dyDescent="0.25">
      <c r="A734" s="6"/>
      <c r="B734" s="7"/>
      <c r="C734" s="191"/>
      <c r="D734" s="191"/>
    </row>
    <row r="735" spans="1:4" ht="21.75" customHeight="1" x14ac:dyDescent="0.25">
      <c r="A735" s="6"/>
      <c r="B735" s="7"/>
      <c r="C735" s="191"/>
      <c r="D735" s="191"/>
    </row>
    <row r="736" spans="1:4" ht="21.75" customHeight="1" x14ac:dyDescent="0.25">
      <c r="A736" s="6"/>
      <c r="B736" s="7"/>
      <c r="C736" s="191"/>
      <c r="D736" s="191"/>
    </row>
    <row r="737" spans="1:4" ht="21.75" customHeight="1" x14ac:dyDescent="0.25">
      <c r="A737" s="6"/>
      <c r="B737" s="7"/>
      <c r="C737" s="191"/>
      <c r="D737" s="191"/>
    </row>
    <row r="738" spans="1:4" ht="21.75" customHeight="1" x14ac:dyDescent="0.25">
      <c r="A738" s="6"/>
      <c r="B738" s="7"/>
      <c r="C738" s="191"/>
      <c r="D738" s="191"/>
    </row>
    <row r="739" spans="1:4" ht="21.75" customHeight="1" x14ac:dyDescent="0.25">
      <c r="A739" s="6"/>
      <c r="B739" s="7"/>
      <c r="C739" s="191"/>
      <c r="D739" s="191"/>
    </row>
    <row r="740" spans="1:4" ht="21.75" customHeight="1" x14ac:dyDescent="0.25">
      <c r="A740" s="6"/>
      <c r="B740" s="7"/>
      <c r="C740" s="191"/>
      <c r="D740" s="191"/>
    </row>
    <row r="741" spans="1:4" ht="21.75" customHeight="1" x14ac:dyDescent="0.25">
      <c r="A741" s="6"/>
      <c r="B741" s="7"/>
      <c r="C741" s="191"/>
      <c r="D741" s="191"/>
    </row>
    <row r="742" spans="1:4" ht="21.75" customHeight="1" x14ac:dyDescent="0.25">
      <c r="A742" s="6"/>
      <c r="B742" s="7"/>
      <c r="C742" s="191"/>
      <c r="D742" s="191"/>
    </row>
    <row r="743" spans="1:4" ht="21.75" customHeight="1" x14ac:dyDescent="0.25">
      <c r="A743" s="6"/>
      <c r="B743" s="7"/>
      <c r="C743" s="191"/>
      <c r="D743" s="191"/>
    </row>
    <row r="744" spans="1:4" ht="21.75" customHeight="1" x14ac:dyDescent="0.25">
      <c r="A744" s="6"/>
      <c r="B744" s="7"/>
      <c r="C744" s="191"/>
      <c r="D744" s="191"/>
    </row>
    <row r="745" spans="1:4" ht="21.75" customHeight="1" x14ac:dyDescent="0.25">
      <c r="A745" s="6"/>
      <c r="B745" s="7"/>
      <c r="C745" s="191"/>
      <c r="D745" s="191"/>
    </row>
    <row r="746" spans="1:4" ht="21.75" customHeight="1" x14ac:dyDescent="0.25">
      <c r="A746" s="6"/>
      <c r="B746" s="7"/>
      <c r="C746" s="191"/>
      <c r="D746" s="191"/>
    </row>
    <row r="747" spans="1:4" ht="21.75" customHeight="1" x14ac:dyDescent="0.25">
      <c r="A747" s="6"/>
      <c r="B747" s="7"/>
      <c r="C747" s="191"/>
      <c r="D747" s="191"/>
    </row>
    <row r="748" spans="1:4" ht="21.75" customHeight="1" x14ac:dyDescent="0.25">
      <c r="A748" s="6"/>
      <c r="B748" s="7"/>
      <c r="C748" s="191"/>
      <c r="D748" s="191"/>
    </row>
    <row r="749" spans="1:4" ht="21.75" customHeight="1" x14ac:dyDescent="0.25">
      <c r="A749" s="6"/>
      <c r="B749" s="7"/>
      <c r="C749" s="191"/>
      <c r="D749" s="191"/>
    </row>
    <row r="750" spans="1:4" ht="21.75" customHeight="1" x14ac:dyDescent="0.25">
      <c r="A750" s="6"/>
      <c r="B750" s="7"/>
      <c r="C750" s="191"/>
      <c r="D750" s="191"/>
    </row>
    <row r="751" spans="1:4" ht="21.75" customHeight="1" x14ac:dyDescent="0.25">
      <c r="A751" s="6"/>
      <c r="B751" s="7"/>
      <c r="C751" s="191"/>
      <c r="D751" s="191"/>
    </row>
    <row r="752" spans="1:4" ht="21.75" customHeight="1" x14ac:dyDescent="0.25">
      <c r="A752" s="6"/>
      <c r="B752" s="7"/>
      <c r="C752" s="191"/>
      <c r="D752" s="191"/>
    </row>
    <row r="753" spans="1:4" ht="21.75" customHeight="1" x14ac:dyDescent="0.25">
      <c r="A753" s="6"/>
      <c r="B753" s="7"/>
      <c r="C753" s="191"/>
      <c r="D753" s="191"/>
    </row>
    <row r="754" spans="1:4" ht="21.75" customHeight="1" x14ac:dyDescent="0.25">
      <c r="A754" s="6"/>
      <c r="B754" s="7"/>
      <c r="C754" s="191"/>
      <c r="D754" s="191"/>
    </row>
    <row r="755" spans="1:4" ht="21.75" customHeight="1" x14ac:dyDescent="0.25">
      <c r="A755" s="6"/>
      <c r="B755" s="7"/>
      <c r="C755" s="191"/>
      <c r="D755" s="191"/>
    </row>
    <row r="756" spans="1:4" ht="21.75" customHeight="1" x14ac:dyDescent="0.25">
      <c r="A756" s="6"/>
      <c r="B756" s="7"/>
      <c r="C756" s="191"/>
      <c r="D756" s="191"/>
    </row>
    <row r="757" spans="1:4" ht="21.75" customHeight="1" x14ac:dyDescent="0.25">
      <c r="A757" s="6"/>
      <c r="B757" s="7"/>
      <c r="C757" s="191"/>
      <c r="D757" s="191"/>
    </row>
    <row r="758" spans="1:4" ht="21.75" customHeight="1" x14ac:dyDescent="0.25">
      <c r="A758" s="6"/>
      <c r="B758" s="7"/>
      <c r="C758" s="191"/>
      <c r="D758" s="191"/>
    </row>
    <row r="759" spans="1:4" ht="21.75" customHeight="1" x14ac:dyDescent="0.25">
      <c r="A759" s="6"/>
      <c r="B759" s="7"/>
      <c r="C759" s="191"/>
      <c r="D759" s="191"/>
    </row>
    <row r="760" spans="1:4" ht="21.75" customHeight="1" x14ac:dyDescent="0.25">
      <c r="A760" s="6"/>
      <c r="B760" s="7"/>
      <c r="C760" s="191"/>
      <c r="D760" s="191"/>
    </row>
    <row r="761" spans="1:4" ht="21.75" customHeight="1" x14ac:dyDescent="0.25">
      <c r="A761" s="6"/>
      <c r="B761" s="7"/>
      <c r="C761" s="191"/>
      <c r="D761" s="191"/>
    </row>
    <row r="762" spans="1:4" ht="21.75" customHeight="1" x14ac:dyDescent="0.25">
      <c r="A762" s="6"/>
      <c r="B762" s="7"/>
      <c r="C762" s="191"/>
      <c r="D762" s="191"/>
    </row>
    <row r="763" spans="1:4" ht="21.75" customHeight="1" x14ac:dyDescent="0.25">
      <c r="A763" s="6"/>
      <c r="B763" s="7"/>
      <c r="C763" s="191"/>
      <c r="D763" s="191"/>
    </row>
    <row r="764" spans="1:4" ht="21.75" customHeight="1" x14ac:dyDescent="0.25">
      <c r="A764" s="6"/>
      <c r="B764" s="7"/>
      <c r="C764" s="191"/>
      <c r="D764" s="191"/>
    </row>
    <row r="765" spans="1:4" ht="21.75" customHeight="1" x14ac:dyDescent="0.25">
      <c r="A765" s="6"/>
      <c r="B765" s="7"/>
      <c r="C765" s="191"/>
      <c r="D765" s="191"/>
    </row>
    <row r="766" spans="1:4" ht="21.75" customHeight="1" x14ac:dyDescent="0.25">
      <c r="A766" s="6"/>
      <c r="B766" s="7"/>
      <c r="C766" s="191"/>
      <c r="D766" s="191"/>
    </row>
    <row r="767" spans="1:4" ht="21.75" customHeight="1" x14ac:dyDescent="0.25">
      <c r="A767" s="6"/>
      <c r="B767" s="7"/>
      <c r="C767" s="191"/>
      <c r="D767" s="191"/>
    </row>
    <row r="768" spans="1:4" ht="21.75" customHeight="1" x14ac:dyDescent="0.25">
      <c r="A768" s="6"/>
      <c r="B768" s="7"/>
      <c r="C768" s="191"/>
      <c r="D768" s="191"/>
    </row>
    <row r="769" spans="1:4" ht="21.75" customHeight="1" x14ac:dyDescent="0.25">
      <c r="A769" s="6"/>
      <c r="B769" s="7"/>
      <c r="C769" s="191"/>
      <c r="D769" s="191"/>
    </row>
    <row r="770" spans="1:4" ht="21.75" customHeight="1" x14ac:dyDescent="0.25">
      <c r="A770" s="6"/>
      <c r="B770" s="7"/>
      <c r="C770" s="191"/>
      <c r="D770" s="191"/>
    </row>
    <row r="771" spans="1:4" ht="21.75" customHeight="1" x14ac:dyDescent="0.25">
      <c r="A771" s="6"/>
      <c r="B771" s="7"/>
      <c r="C771" s="191"/>
      <c r="D771" s="191"/>
    </row>
    <row r="772" spans="1:4" ht="21.75" customHeight="1" x14ac:dyDescent="0.25">
      <c r="A772" s="6"/>
      <c r="B772" s="7"/>
      <c r="C772" s="191"/>
      <c r="D772" s="191"/>
    </row>
    <row r="773" spans="1:4" ht="21.75" customHeight="1" x14ac:dyDescent="0.25">
      <c r="A773" s="6"/>
      <c r="B773" s="7"/>
      <c r="C773" s="191"/>
      <c r="D773" s="191"/>
    </row>
    <row r="774" spans="1:4" ht="21.75" customHeight="1" x14ac:dyDescent="0.25">
      <c r="A774" s="6"/>
      <c r="B774" s="7"/>
      <c r="C774" s="191"/>
      <c r="D774" s="191"/>
    </row>
    <row r="775" spans="1:4" ht="21.75" customHeight="1" x14ac:dyDescent="0.25">
      <c r="A775" s="6"/>
      <c r="B775" s="7"/>
      <c r="C775" s="191"/>
      <c r="D775" s="191"/>
    </row>
    <row r="776" spans="1:4" ht="21.75" customHeight="1" x14ac:dyDescent="0.25">
      <c r="A776" s="6"/>
      <c r="B776" s="7"/>
      <c r="C776" s="191"/>
      <c r="D776" s="191"/>
    </row>
    <row r="777" spans="1:4" ht="21.75" customHeight="1" x14ac:dyDescent="0.25">
      <c r="A777" s="6"/>
      <c r="B777" s="7"/>
      <c r="C777" s="191"/>
      <c r="D777" s="191"/>
    </row>
    <row r="778" spans="1:4" ht="21.75" customHeight="1" x14ac:dyDescent="0.25">
      <c r="A778" s="6"/>
      <c r="B778" s="7"/>
      <c r="C778" s="191"/>
      <c r="D778" s="191"/>
    </row>
    <row r="779" spans="1:4" ht="21.75" customHeight="1" x14ac:dyDescent="0.25">
      <c r="A779" s="6"/>
      <c r="B779" s="7"/>
      <c r="C779" s="191"/>
      <c r="D779" s="191"/>
    </row>
    <row r="780" spans="1:4" ht="21.75" customHeight="1" x14ac:dyDescent="0.25">
      <c r="A780" s="6"/>
      <c r="B780" s="7"/>
      <c r="C780" s="191"/>
      <c r="D780" s="191"/>
    </row>
    <row r="781" spans="1:4" ht="21.75" customHeight="1" x14ac:dyDescent="0.25">
      <c r="A781" s="6"/>
      <c r="B781" s="7"/>
      <c r="C781" s="191"/>
      <c r="D781" s="191"/>
    </row>
    <row r="782" spans="1:4" ht="21.75" customHeight="1" x14ac:dyDescent="0.25">
      <c r="A782" s="6"/>
      <c r="B782" s="7"/>
      <c r="C782" s="191"/>
      <c r="D782" s="191"/>
    </row>
    <row r="783" spans="1:4" ht="21.75" customHeight="1" x14ac:dyDescent="0.25">
      <c r="A783" s="6"/>
      <c r="B783" s="7"/>
      <c r="C783" s="191"/>
      <c r="D783" s="191"/>
    </row>
    <row r="784" spans="1:4" ht="21.75" customHeight="1" x14ac:dyDescent="0.25">
      <c r="A784" s="6"/>
      <c r="B784" s="7"/>
      <c r="C784" s="191"/>
      <c r="D784" s="191"/>
    </row>
    <row r="785" spans="1:4" ht="21.75" customHeight="1" x14ac:dyDescent="0.25">
      <c r="A785" s="6"/>
      <c r="B785" s="7"/>
      <c r="C785" s="191"/>
      <c r="D785" s="191"/>
    </row>
    <row r="786" spans="1:4" ht="21.75" customHeight="1" x14ac:dyDescent="0.25">
      <c r="A786" s="6"/>
      <c r="B786" s="7"/>
      <c r="C786" s="191"/>
      <c r="D786" s="191"/>
    </row>
    <row r="787" spans="1:4" ht="21.75" customHeight="1" x14ac:dyDescent="0.25">
      <c r="A787" s="6"/>
      <c r="B787" s="7"/>
      <c r="C787" s="191"/>
      <c r="D787" s="191"/>
    </row>
    <row r="788" spans="1:4" ht="21.75" customHeight="1" x14ac:dyDescent="0.25">
      <c r="A788" s="6"/>
      <c r="B788" s="7"/>
      <c r="C788" s="191"/>
      <c r="D788" s="191"/>
    </row>
    <row r="789" spans="1:4" ht="21.75" customHeight="1" x14ac:dyDescent="0.25">
      <c r="A789" s="6"/>
      <c r="B789" s="7"/>
      <c r="C789" s="191"/>
      <c r="D789" s="191"/>
    </row>
    <row r="790" spans="1:4" ht="21.75" customHeight="1" x14ac:dyDescent="0.25">
      <c r="A790" s="6"/>
      <c r="B790" s="7"/>
      <c r="C790" s="191"/>
      <c r="D790" s="191"/>
    </row>
    <row r="791" spans="1:4" ht="21.75" customHeight="1" x14ac:dyDescent="0.25">
      <c r="A791" s="6"/>
      <c r="B791" s="7"/>
      <c r="C791" s="191"/>
      <c r="D791" s="191"/>
    </row>
    <row r="792" spans="1:4" ht="21.75" customHeight="1" x14ac:dyDescent="0.25">
      <c r="A792" s="6"/>
      <c r="B792" s="7"/>
      <c r="C792" s="191"/>
      <c r="D792" s="191"/>
    </row>
    <row r="793" spans="1:4" ht="21.75" customHeight="1" x14ac:dyDescent="0.25">
      <c r="A793" s="6"/>
      <c r="B793" s="7"/>
      <c r="C793" s="191"/>
      <c r="D793" s="191"/>
    </row>
    <row r="794" spans="1:4" ht="21.75" customHeight="1" x14ac:dyDescent="0.25">
      <c r="A794" s="6"/>
      <c r="B794" s="7"/>
      <c r="C794" s="191"/>
      <c r="D794" s="191"/>
    </row>
    <row r="795" spans="1:4" ht="21.75" customHeight="1" x14ac:dyDescent="0.25">
      <c r="A795" s="6"/>
      <c r="B795" s="7"/>
      <c r="C795" s="191"/>
      <c r="D795" s="191"/>
    </row>
    <row r="796" spans="1:4" ht="21.75" customHeight="1" x14ac:dyDescent="0.25">
      <c r="A796" s="6"/>
      <c r="B796" s="7"/>
      <c r="C796" s="191"/>
      <c r="D796" s="191"/>
    </row>
    <row r="797" spans="1:4" ht="21.75" customHeight="1" x14ac:dyDescent="0.25">
      <c r="A797" s="6"/>
      <c r="B797" s="7"/>
      <c r="C797" s="191"/>
      <c r="D797" s="191"/>
    </row>
    <row r="798" spans="1:4" ht="21.75" customHeight="1" x14ac:dyDescent="0.25">
      <c r="A798" s="6"/>
      <c r="B798" s="7"/>
      <c r="C798" s="191"/>
      <c r="D798" s="191"/>
    </row>
    <row r="799" spans="1:4" ht="21.75" customHeight="1" x14ac:dyDescent="0.25">
      <c r="A799" s="6"/>
      <c r="B799" s="7"/>
      <c r="C799" s="191"/>
      <c r="D799" s="191"/>
    </row>
    <row r="800" spans="1:4" ht="21.75" customHeight="1" x14ac:dyDescent="0.25">
      <c r="A800" s="6"/>
      <c r="B800" s="7"/>
      <c r="C800" s="191"/>
      <c r="D800" s="191"/>
    </row>
    <row r="801" spans="1:4" ht="21.75" customHeight="1" x14ac:dyDescent="0.25">
      <c r="A801" s="6"/>
      <c r="B801" s="7"/>
      <c r="C801" s="191"/>
      <c r="D801" s="191"/>
    </row>
    <row r="802" spans="1:4" ht="21.75" customHeight="1" x14ac:dyDescent="0.25">
      <c r="A802" s="6"/>
      <c r="B802" s="7"/>
      <c r="C802" s="191"/>
      <c r="D802" s="191"/>
    </row>
    <row r="803" spans="1:4" ht="21.75" customHeight="1" x14ac:dyDescent="0.25">
      <c r="A803" s="6"/>
      <c r="B803" s="7"/>
      <c r="C803" s="191"/>
      <c r="D803" s="191"/>
    </row>
    <row r="804" spans="1:4" ht="21.75" customHeight="1" x14ac:dyDescent="0.25">
      <c r="A804" s="6"/>
      <c r="B804" s="7"/>
      <c r="C804" s="191"/>
      <c r="D804" s="191"/>
    </row>
    <row r="805" spans="1:4" ht="21.75" customHeight="1" x14ac:dyDescent="0.25">
      <c r="A805" s="6"/>
      <c r="B805" s="7"/>
      <c r="C805" s="191"/>
      <c r="D805" s="191"/>
    </row>
    <row r="806" spans="1:4" ht="21.75" customHeight="1" x14ac:dyDescent="0.25">
      <c r="A806" s="6"/>
      <c r="B806" s="7"/>
      <c r="C806" s="191"/>
      <c r="D806" s="191"/>
    </row>
    <row r="807" spans="1:4" ht="21.75" customHeight="1" x14ac:dyDescent="0.25">
      <c r="A807" s="6"/>
      <c r="B807" s="7"/>
      <c r="C807" s="191"/>
      <c r="D807" s="191"/>
    </row>
    <row r="808" spans="1:4" ht="21.75" customHeight="1" x14ac:dyDescent="0.25">
      <c r="A808" s="6"/>
      <c r="B808" s="7"/>
      <c r="C808" s="191"/>
      <c r="D808" s="191"/>
    </row>
    <row r="809" spans="1:4" ht="21.75" customHeight="1" x14ac:dyDescent="0.25">
      <c r="A809" s="6"/>
      <c r="B809" s="7"/>
      <c r="C809" s="191"/>
      <c r="D809" s="191"/>
    </row>
    <row r="810" spans="1:4" ht="21.75" customHeight="1" x14ac:dyDescent="0.25">
      <c r="A810" s="6"/>
      <c r="B810" s="7"/>
      <c r="C810" s="191"/>
      <c r="D810" s="191"/>
    </row>
    <row r="811" spans="1:4" ht="21.75" customHeight="1" x14ac:dyDescent="0.25">
      <c r="A811" s="6"/>
      <c r="B811" s="7"/>
      <c r="C811" s="191"/>
      <c r="D811" s="191"/>
    </row>
    <row r="812" spans="1:4" ht="21.75" customHeight="1" x14ac:dyDescent="0.25">
      <c r="A812" s="6"/>
      <c r="B812" s="7"/>
      <c r="C812" s="191"/>
      <c r="D812" s="191"/>
    </row>
    <row r="813" spans="1:4" ht="21.75" customHeight="1" x14ac:dyDescent="0.25">
      <c r="A813" s="6"/>
      <c r="B813" s="7"/>
      <c r="C813" s="191"/>
      <c r="D813" s="191"/>
    </row>
    <row r="814" spans="1:4" ht="21.75" customHeight="1" x14ac:dyDescent="0.25">
      <c r="A814" s="6"/>
      <c r="B814" s="7"/>
      <c r="C814" s="191"/>
      <c r="D814" s="191"/>
    </row>
    <row r="815" spans="1:4" ht="21.75" customHeight="1" x14ac:dyDescent="0.25">
      <c r="A815" s="6"/>
      <c r="B815" s="7"/>
      <c r="C815" s="191"/>
      <c r="D815" s="191"/>
    </row>
    <row r="816" spans="1:4" ht="21.75" customHeight="1" x14ac:dyDescent="0.25">
      <c r="A816" s="6"/>
      <c r="B816" s="7"/>
      <c r="C816" s="191"/>
      <c r="D816" s="191"/>
    </row>
    <row r="817" spans="1:4" ht="21.75" customHeight="1" x14ac:dyDescent="0.25">
      <c r="A817" s="6"/>
      <c r="B817" s="7"/>
      <c r="C817" s="191"/>
      <c r="D817" s="191"/>
    </row>
    <row r="818" spans="1:4" ht="21.75" customHeight="1" x14ac:dyDescent="0.25">
      <c r="A818" s="6"/>
      <c r="B818" s="7"/>
      <c r="C818" s="191"/>
      <c r="D818" s="191"/>
    </row>
    <row r="819" spans="1:4" ht="21.75" customHeight="1" x14ac:dyDescent="0.25">
      <c r="A819" s="6"/>
      <c r="B819" s="7"/>
      <c r="C819" s="191"/>
      <c r="D819" s="191"/>
    </row>
    <row r="820" spans="1:4" ht="21.75" customHeight="1" x14ac:dyDescent="0.25">
      <c r="A820" s="6"/>
      <c r="B820" s="7"/>
      <c r="C820" s="191"/>
      <c r="D820" s="191"/>
    </row>
    <row r="821" spans="1:4" ht="21.75" customHeight="1" x14ac:dyDescent="0.25">
      <c r="A821" s="6"/>
      <c r="B821" s="7"/>
      <c r="C821" s="191"/>
      <c r="D821" s="191"/>
    </row>
    <row r="822" spans="1:4" ht="21.75" customHeight="1" x14ac:dyDescent="0.25">
      <c r="A822" s="6"/>
      <c r="B822" s="7"/>
      <c r="C822" s="191"/>
      <c r="D822" s="191"/>
    </row>
    <row r="823" spans="1:4" ht="21.75" customHeight="1" x14ac:dyDescent="0.25">
      <c r="A823" s="6"/>
      <c r="B823" s="7"/>
      <c r="C823" s="191"/>
      <c r="D823" s="191"/>
    </row>
    <row r="824" spans="1:4" ht="21.75" customHeight="1" x14ac:dyDescent="0.25">
      <c r="A824" s="6"/>
      <c r="B824" s="7"/>
      <c r="C824" s="191"/>
      <c r="D824" s="191"/>
    </row>
    <row r="825" spans="1:4" ht="21.75" customHeight="1" x14ac:dyDescent="0.25">
      <c r="A825" s="6"/>
      <c r="B825" s="7"/>
      <c r="C825" s="191"/>
      <c r="D825" s="191"/>
    </row>
    <row r="826" spans="1:4" ht="21.75" customHeight="1" x14ac:dyDescent="0.25">
      <c r="A826" s="6"/>
      <c r="B826" s="7"/>
      <c r="C826" s="191"/>
      <c r="D826" s="191"/>
    </row>
    <row r="827" spans="1:4" ht="21.75" customHeight="1" x14ac:dyDescent="0.25">
      <c r="A827" s="6"/>
      <c r="B827" s="7"/>
      <c r="C827" s="191"/>
      <c r="D827" s="191"/>
    </row>
    <row r="828" spans="1:4" ht="21.75" customHeight="1" x14ac:dyDescent="0.25">
      <c r="A828" s="6"/>
      <c r="B828" s="7"/>
      <c r="C828" s="191"/>
      <c r="D828" s="191"/>
    </row>
    <row r="829" spans="1:4" ht="21.75" customHeight="1" x14ac:dyDescent="0.25">
      <c r="A829" s="6"/>
      <c r="B829" s="7"/>
      <c r="C829" s="191"/>
      <c r="D829" s="191"/>
    </row>
    <row r="830" spans="1:4" ht="21.75" customHeight="1" x14ac:dyDescent="0.25">
      <c r="A830" s="6"/>
      <c r="B830" s="7"/>
      <c r="C830" s="191"/>
      <c r="D830" s="191"/>
    </row>
    <row r="831" spans="1:4" ht="21.75" customHeight="1" x14ac:dyDescent="0.25">
      <c r="A831" s="6"/>
      <c r="B831" s="7"/>
      <c r="C831" s="191"/>
      <c r="D831" s="191"/>
    </row>
    <row r="832" spans="1:4" ht="21.75" customHeight="1" x14ac:dyDescent="0.25">
      <c r="A832" s="6"/>
      <c r="B832" s="7"/>
      <c r="C832" s="191"/>
      <c r="D832" s="191"/>
    </row>
    <row r="833" spans="1:4" ht="21.75" customHeight="1" x14ac:dyDescent="0.25">
      <c r="A833" s="6"/>
      <c r="B833" s="7"/>
      <c r="C833" s="191"/>
      <c r="D833" s="191"/>
    </row>
    <row r="834" spans="1:4" ht="21.75" customHeight="1" x14ac:dyDescent="0.25">
      <c r="A834" s="6"/>
      <c r="B834" s="7"/>
      <c r="C834" s="191"/>
      <c r="D834" s="191"/>
    </row>
    <row r="835" spans="1:4" ht="21.75" customHeight="1" x14ac:dyDescent="0.25">
      <c r="A835" s="6"/>
      <c r="B835" s="7"/>
      <c r="C835" s="191"/>
      <c r="D835" s="191"/>
    </row>
    <row r="836" spans="1:4" ht="21.75" customHeight="1" x14ac:dyDescent="0.25">
      <c r="A836" s="6"/>
      <c r="B836" s="7"/>
      <c r="C836" s="191"/>
      <c r="D836" s="191"/>
    </row>
    <row r="837" spans="1:4" ht="21.75" customHeight="1" x14ac:dyDescent="0.25">
      <c r="A837" s="6"/>
      <c r="B837" s="7"/>
      <c r="C837" s="191"/>
      <c r="D837" s="191"/>
    </row>
    <row r="838" spans="1:4" ht="21.75" customHeight="1" x14ac:dyDescent="0.25">
      <c r="A838" s="6"/>
      <c r="B838" s="7"/>
      <c r="C838" s="191"/>
      <c r="D838" s="191"/>
    </row>
    <row r="839" spans="1:4" ht="21.75" customHeight="1" x14ac:dyDescent="0.25">
      <c r="A839" s="6"/>
      <c r="B839" s="7"/>
      <c r="C839" s="191"/>
      <c r="D839" s="191"/>
    </row>
    <row r="840" spans="1:4" ht="21.75" customHeight="1" x14ac:dyDescent="0.25">
      <c r="A840" s="6"/>
      <c r="B840" s="7"/>
      <c r="C840" s="191"/>
      <c r="D840" s="191"/>
    </row>
    <row r="841" spans="1:4" ht="21.75" customHeight="1" x14ac:dyDescent="0.25">
      <c r="A841" s="6"/>
      <c r="B841" s="7"/>
      <c r="C841" s="191"/>
      <c r="D841" s="191"/>
    </row>
    <row r="842" spans="1:4" ht="21.75" customHeight="1" x14ac:dyDescent="0.25">
      <c r="A842" s="6"/>
      <c r="B842" s="7"/>
      <c r="C842" s="191"/>
      <c r="D842" s="191"/>
    </row>
    <row r="843" spans="1:4" ht="21.75" customHeight="1" x14ac:dyDescent="0.25">
      <c r="A843" s="6"/>
      <c r="B843" s="7"/>
      <c r="C843" s="191"/>
      <c r="D843" s="191"/>
    </row>
    <row r="844" spans="1:4" ht="21.75" customHeight="1" x14ac:dyDescent="0.25">
      <c r="A844" s="6"/>
      <c r="B844" s="7"/>
      <c r="C844" s="191"/>
      <c r="D844" s="191"/>
    </row>
    <row r="845" spans="1:4" ht="21.75" customHeight="1" x14ac:dyDescent="0.25">
      <c r="A845" s="6"/>
      <c r="B845" s="7"/>
      <c r="C845" s="191"/>
      <c r="D845" s="191"/>
    </row>
    <row r="846" spans="1:4" ht="21.75" customHeight="1" x14ac:dyDescent="0.25">
      <c r="A846" s="6"/>
      <c r="B846" s="7"/>
      <c r="C846" s="191"/>
      <c r="D846" s="191"/>
    </row>
    <row r="847" spans="1:4" ht="21.75" customHeight="1" x14ac:dyDescent="0.25">
      <c r="A847" s="6"/>
      <c r="B847" s="7"/>
      <c r="C847" s="191"/>
      <c r="D847" s="191"/>
    </row>
    <row r="848" spans="1:4" ht="21.75" customHeight="1" x14ac:dyDescent="0.25">
      <c r="A848" s="6"/>
      <c r="B848" s="7"/>
      <c r="C848" s="191"/>
      <c r="D848" s="191"/>
    </row>
    <row r="849" spans="1:4" ht="21.75" customHeight="1" x14ac:dyDescent="0.25">
      <c r="A849" s="6"/>
      <c r="B849" s="7"/>
      <c r="C849" s="191"/>
      <c r="D849" s="191"/>
    </row>
    <row r="850" spans="1:4" ht="21.75" customHeight="1" x14ac:dyDescent="0.25">
      <c r="A850" s="6"/>
      <c r="B850" s="7"/>
      <c r="C850" s="191"/>
      <c r="D850" s="191"/>
    </row>
    <row r="851" spans="1:4" ht="21.75" customHeight="1" x14ac:dyDescent="0.25">
      <c r="A851" s="6"/>
      <c r="B851" s="7"/>
      <c r="C851" s="191"/>
      <c r="D851" s="191"/>
    </row>
    <row r="852" spans="1:4" ht="21.75" customHeight="1" x14ac:dyDescent="0.25">
      <c r="A852" s="6"/>
      <c r="B852" s="7"/>
      <c r="C852" s="191"/>
      <c r="D852" s="191"/>
    </row>
    <row r="853" spans="1:4" ht="21.75" customHeight="1" x14ac:dyDescent="0.25">
      <c r="A853" s="6"/>
      <c r="B853" s="7"/>
      <c r="C853" s="191"/>
      <c r="D853" s="191"/>
    </row>
    <row r="854" spans="1:4" ht="21.75" customHeight="1" x14ac:dyDescent="0.25">
      <c r="A854" s="6"/>
      <c r="B854" s="7"/>
      <c r="C854" s="191"/>
      <c r="D854" s="191"/>
    </row>
    <row r="855" spans="1:4" ht="21.75" customHeight="1" x14ac:dyDescent="0.25">
      <c r="A855" s="6"/>
      <c r="B855" s="7"/>
      <c r="C855" s="191"/>
      <c r="D855" s="191"/>
    </row>
    <row r="856" spans="1:4" ht="21.75" customHeight="1" x14ac:dyDescent="0.25">
      <c r="A856" s="6"/>
      <c r="B856" s="7"/>
      <c r="C856" s="191"/>
      <c r="D856" s="191"/>
    </row>
    <row r="857" spans="1:4" ht="21.75" customHeight="1" x14ac:dyDescent="0.25">
      <c r="A857" s="6"/>
      <c r="B857" s="7"/>
      <c r="C857" s="191"/>
      <c r="D857" s="191"/>
    </row>
    <row r="858" spans="1:4" ht="21.75" customHeight="1" x14ac:dyDescent="0.25">
      <c r="A858" s="6"/>
      <c r="B858" s="7"/>
      <c r="C858" s="191"/>
      <c r="D858" s="191"/>
    </row>
    <row r="859" spans="1:4" ht="21.75" customHeight="1" x14ac:dyDescent="0.25">
      <c r="A859" s="6"/>
      <c r="B859" s="7"/>
      <c r="C859" s="191"/>
      <c r="D859" s="191"/>
    </row>
    <row r="860" spans="1:4" ht="21.75" customHeight="1" x14ac:dyDescent="0.25">
      <c r="A860" s="6"/>
      <c r="B860" s="7"/>
      <c r="C860" s="191"/>
      <c r="D860" s="191"/>
    </row>
    <row r="861" spans="1:4" ht="21.75" customHeight="1" x14ac:dyDescent="0.25">
      <c r="A861" s="6"/>
      <c r="B861" s="7"/>
      <c r="C861" s="191"/>
      <c r="D861" s="191"/>
    </row>
    <row r="862" spans="1:4" ht="21.75" customHeight="1" x14ac:dyDescent="0.25">
      <c r="A862" s="6"/>
      <c r="B862" s="7"/>
      <c r="C862" s="191"/>
      <c r="D862" s="191"/>
    </row>
    <row r="863" spans="1:4" ht="21.75" customHeight="1" x14ac:dyDescent="0.25">
      <c r="A863" s="6"/>
      <c r="B863" s="7"/>
      <c r="C863" s="191"/>
      <c r="D863" s="191"/>
    </row>
    <row r="864" spans="1:4" ht="21.75" customHeight="1" x14ac:dyDescent="0.25">
      <c r="A864" s="6"/>
      <c r="B864" s="7"/>
      <c r="C864" s="191"/>
      <c r="D864" s="191"/>
    </row>
    <row r="865" spans="1:4" ht="21.75" customHeight="1" x14ac:dyDescent="0.25">
      <c r="A865" s="6"/>
      <c r="B865" s="7"/>
      <c r="C865" s="191"/>
      <c r="D865" s="191"/>
    </row>
    <row r="866" spans="1:4" ht="21.75" customHeight="1" x14ac:dyDescent="0.25">
      <c r="A866" s="6"/>
      <c r="B866" s="7"/>
      <c r="C866" s="191"/>
      <c r="D866" s="191"/>
    </row>
    <row r="867" spans="1:4" ht="21.75" customHeight="1" x14ac:dyDescent="0.25">
      <c r="A867" s="6"/>
      <c r="B867" s="7"/>
      <c r="C867" s="191"/>
      <c r="D867" s="191"/>
    </row>
    <row r="868" spans="1:4" ht="21.75" customHeight="1" x14ac:dyDescent="0.25">
      <c r="A868" s="6"/>
      <c r="B868" s="7"/>
      <c r="C868" s="191"/>
      <c r="D868" s="191"/>
    </row>
    <row r="869" spans="1:4" ht="21.75" customHeight="1" x14ac:dyDescent="0.25">
      <c r="A869" s="6"/>
      <c r="B869" s="7"/>
      <c r="C869" s="191"/>
      <c r="D869" s="191"/>
    </row>
    <row r="870" spans="1:4" ht="21.75" customHeight="1" x14ac:dyDescent="0.25">
      <c r="A870" s="6"/>
      <c r="B870" s="7"/>
      <c r="C870" s="191"/>
      <c r="D870" s="191"/>
    </row>
    <row r="871" spans="1:4" ht="21.75" customHeight="1" x14ac:dyDescent="0.25">
      <c r="A871" s="6"/>
      <c r="B871" s="7"/>
      <c r="C871" s="191"/>
      <c r="D871" s="191"/>
    </row>
    <row r="872" spans="1:4" ht="21.75" customHeight="1" x14ac:dyDescent="0.25">
      <c r="A872" s="6"/>
      <c r="B872" s="7"/>
      <c r="C872" s="191"/>
      <c r="D872" s="191"/>
    </row>
    <row r="873" spans="1:4" ht="21.75" customHeight="1" x14ac:dyDescent="0.25">
      <c r="A873" s="6"/>
      <c r="B873" s="7"/>
      <c r="C873" s="191"/>
      <c r="D873" s="191"/>
    </row>
    <row r="874" spans="1:4" ht="21.75" customHeight="1" x14ac:dyDescent="0.25">
      <c r="A874" s="6"/>
      <c r="B874" s="7"/>
      <c r="C874" s="191"/>
      <c r="D874" s="191"/>
    </row>
    <row r="875" spans="1:4" ht="21.75" customHeight="1" x14ac:dyDescent="0.25">
      <c r="A875" s="6"/>
      <c r="B875" s="7"/>
      <c r="C875" s="191"/>
      <c r="D875" s="191"/>
    </row>
    <row r="876" spans="1:4" ht="21.75" customHeight="1" x14ac:dyDescent="0.25">
      <c r="A876" s="6"/>
      <c r="B876" s="7"/>
      <c r="C876" s="191"/>
      <c r="D876" s="191"/>
    </row>
    <row r="877" spans="1:4" ht="21.75" customHeight="1" x14ac:dyDescent="0.25">
      <c r="A877" s="6"/>
      <c r="B877" s="7"/>
      <c r="C877" s="191"/>
      <c r="D877" s="191"/>
    </row>
    <row r="878" spans="1:4" ht="21.75" customHeight="1" x14ac:dyDescent="0.25">
      <c r="A878" s="6"/>
      <c r="B878" s="7"/>
      <c r="C878" s="191"/>
      <c r="D878" s="191"/>
    </row>
    <row r="879" spans="1:4" ht="21.75" customHeight="1" x14ac:dyDescent="0.25">
      <c r="A879" s="6"/>
      <c r="B879" s="7"/>
      <c r="C879" s="191"/>
      <c r="D879" s="191"/>
    </row>
    <row r="880" spans="1:4" ht="21.75" customHeight="1" x14ac:dyDescent="0.25">
      <c r="A880" s="6"/>
      <c r="B880" s="7"/>
      <c r="C880" s="191"/>
      <c r="D880" s="191"/>
    </row>
    <row r="881" spans="1:4" ht="21.75" customHeight="1" x14ac:dyDescent="0.25">
      <c r="A881" s="6"/>
      <c r="B881" s="7"/>
      <c r="C881" s="191"/>
      <c r="D881" s="191"/>
    </row>
    <row r="882" spans="1:4" ht="21.75" customHeight="1" x14ac:dyDescent="0.25">
      <c r="A882" s="6"/>
      <c r="B882" s="7"/>
      <c r="C882" s="191"/>
      <c r="D882" s="191"/>
    </row>
    <row r="883" spans="1:4" ht="21.75" customHeight="1" x14ac:dyDescent="0.25">
      <c r="A883" s="6"/>
      <c r="B883" s="7"/>
      <c r="C883" s="191"/>
      <c r="D883" s="19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9" customWidth="1"/>
    <col min="2" max="2" width="37.44140625" style="149" bestFit="1" customWidth="1"/>
    <col min="3" max="3" width="19" style="150" customWidth="1"/>
    <col min="4" max="4" width="5.33203125" style="149" bestFit="1" customWidth="1"/>
    <col min="5" max="5" width="4.6640625" style="149" customWidth="1"/>
    <col min="6" max="6" width="29.109375" style="149" bestFit="1" customWidth="1"/>
    <col min="7" max="7" width="11.5546875" style="149"/>
    <col min="8" max="8" width="64.5546875" style="149" bestFit="1" customWidth="1"/>
    <col min="9" max="16384" width="11.5546875" style="149"/>
  </cols>
  <sheetData>
    <row r="1" spans="1:8" ht="26.25" customHeight="1" x14ac:dyDescent="0.4">
      <c r="A1" s="152" t="s">
        <v>16</v>
      </c>
      <c r="H1" s="151"/>
    </row>
    <row r="2" spans="1:8" ht="12.75" customHeight="1" x14ac:dyDescent="0.25">
      <c r="A2" s="152"/>
    </row>
    <row r="3" spans="1:8" ht="12.75" customHeight="1" x14ac:dyDescent="0.25">
      <c r="A3" s="152"/>
    </row>
    <row r="4" spans="1:8" ht="12.75" customHeight="1" x14ac:dyDescent="0.25">
      <c r="A4" s="152"/>
    </row>
    <row r="5" spans="1:8" ht="12.75" customHeight="1" x14ac:dyDescent="0.25">
      <c r="A5" s="152"/>
    </row>
    <row r="6" spans="1:8" ht="12.75" customHeight="1" x14ac:dyDescent="0.25">
      <c r="A6" s="152"/>
    </row>
    <row r="7" spans="1:8" ht="12.75" customHeight="1" x14ac:dyDescent="0.25">
      <c r="A7" s="152"/>
    </row>
    <row r="8" spans="1:8" ht="12.75" customHeight="1" x14ac:dyDescent="0.25">
      <c r="A8" s="152"/>
    </row>
    <row r="9" spans="1:8" ht="12.75" customHeight="1" x14ac:dyDescent="0.25">
      <c r="A9" s="152"/>
    </row>
    <row r="10" spans="1:8" ht="12.75" customHeight="1" x14ac:dyDescent="0.25">
      <c r="A10" s="152"/>
    </row>
    <row r="11" spans="1:8" ht="12.75" customHeight="1" x14ac:dyDescent="0.25">
      <c r="A11" s="152"/>
    </row>
    <row r="12" spans="1:8" ht="12.75" customHeight="1" x14ac:dyDescent="0.25">
      <c r="A12" s="152"/>
    </row>
    <row r="13" spans="1:8" ht="12.75" customHeight="1" x14ac:dyDescent="0.25">
      <c r="A13" s="152"/>
    </row>
    <row r="14" spans="1:8" ht="12.75" customHeight="1" x14ac:dyDescent="0.25">
      <c r="A14" s="152"/>
    </row>
    <row r="15" spans="1:8" ht="12.75" customHeight="1" x14ac:dyDescent="0.25">
      <c r="A15" s="152"/>
    </row>
    <row r="16" spans="1:8" ht="12.75" customHeight="1" x14ac:dyDescent="0.25">
      <c r="A16" s="152"/>
    </row>
    <row r="17" spans="1:8" ht="12.75" customHeight="1" x14ac:dyDescent="0.25">
      <c r="A17" s="152"/>
    </row>
    <row r="18" spans="1:8" ht="12.75" customHeight="1" x14ac:dyDescent="0.25">
      <c r="A18" s="152"/>
    </row>
    <row r="19" spans="1:8" ht="12.75" customHeight="1" x14ac:dyDescent="0.25">
      <c r="A19" s="152"/>
    </row>
    <row r="20" spans="1:8" ht="12.75" customHeight="1" x14ac:dyDescent="0.25">
      <c r="A20" s="152"/>
    </row>
    <row r="21" spans="1:8" ht="12.75" customHeight="1" x14ac:dyDescent="0.25">
      <c r="A21" s="152"/>
    </row>
    <row r="22" spans="1:8" ht="12.75" customHeight="1" x14ac:dyDescent="0.25">
      <c r="A22" s="152"/>
    </row>
    <row r="23" spans="1:8" ht="12.75" customHeight="1" x14ac:dyDescent="0.25">
      <c r="A23" s="152"/>
    </row>
    <row r="24" spans="1:8" ht="12.75" customHeight="1" x14ac:dyDescent="0.25">
      <c r="A24" s="152"/>
    </row>
    <row r="25" spans="1:8" ht="12.75" customHeight="1" x14ac:dyDescent="0.25">
      <c r="A25" s="152"/>
    </row>
    <row r="26" spans="1:8" ht="12.75" customHeight="1" x14ac:dyDescent="0.25">
      <c r="A26" s="152"/>
    </row>
    <row r="27" spans="1:8" ht="12.75" customHeight="1" x14ac:dyDescent="0.25">
      <c r="A27" s="152"/>
    </row>
    <row r="28" spans="1:8" s="154" customFormat="1" ht="52.8" x14ac:dyDescent="0.25">
      <c r="A28" s="51" t="s">
        <v>155</v>
      </c>
      <c r="B28" s="51" t="s">
        <v>156</v>
      </c>
      <c r="C28" s="51" t="s">
        <v>383</v>
      </c>
      <c r="D28" s="153"/>
      <c r="E28" s="153"/>
      <c r="F28" s="51" t="s">
        <v>384</v>
      </c>
      <c r="G28" s="51" t="s">
        <v>385</v>
      </c>
      <c r="H28" s="51" t="s">
        <v>386</v>
      </c>
    </row>
    <row r="29" spans="1:8" x14ac:dyDescent="0.25">
      <c r="A29" s="159">
        <v>3</v>
      </c>
      <c r="B29" s="155" t="s">
        <v>157</v>
      </c>
      <c r="C29" s="158" t="s">
        <v>392</v>
      </c>
      <c r="F29" s="149" t="s">
        <v>389</v>
      </c>
      <c r="G29" s="156">
        <v>43626</v>
      </c>
      <c r="H29" s="149" t="s">
        <v>390</v>
      </c>
    </row>
    <row r="30" spans="1:8" x14ac:dyDescent="0.25">
      <c r="A30" s="159">
        <v>4</v>
      </c>
      <c r="B30" s="155" t="s">
        <v>157</v>
      </c>
      <c r="C30" s="158" t="s">
        <v>392</v>
      </c>
      <c r="F30" s="149" t="s">
        <v>394</v>
      </c>
      <c r="G30" s="156">
        <v>43626</v>
      </c>
      <c r="H30" s="149" t="s">
        <v>390</v>
      </c>
    </row>
    <row r="31" spans="1:8" x14ac:dyDescent="0.25">
      <c r="A31" s="159">
        <v>5</v>
      </c>
      <c r="B31" s="155" t="s">
        <v>158</v>
      </c>
      <c r="C31" s="158" t="s">
        <v>392</v>
      </c>
      <c r="F31" s="149" t="s">
        <v>393</v>
      </c>
      <c r="G31" s="156">
        <v>43626</v>
      </c>
      <c r="H31" s="149" t="s">
        <v>390</v>
      </c>
    </row>
    <row r="32" spans="1:8" x14ac:dyDescent="0.25">
      <c r="A32" s="159">
        <v>6</v>
      </c>
      <c r="B32" s="155" t="s">
        <v>159</v>
      </c>
      <c r="C32" s="158" t="s">
        <v>392</v>
      </c>
      <c r="F32" s="149" t="s">
        <v>395</v>
      </c>
      <c r="G32" s="156">
        <v>43626</v>
      </c>
      <c r="H32" s="149" t="s">
        <v>396</v>
      </c>
    </row>
    <row r="33" spans="1:8" x14ac:dyDescent="0.25">
      <c r="A33" s="159">
        <v>7</v>
      </c>
      <c r="B33" s="155" t="s">
        <v>159</v>
      </c>
      <c r="C33" s="158" t="s">
        <v>392</v>
      </c>
      <c r="G33" s="156"/>
      <c r="H33" s="157"/>
    </row>
    <row r="34" spans="1:8" x14ac:dyDescent="0.25">
      <c r="A34" s="159">
        <v>8</v>
      </c>
      <c r="B34" s="155" t="s">
        <v>159</v>
      </c>
      <c r="C34" s="158" t="s">
        <v>392</v>
      </c>
      <c r="F34" s="157"/>
      <c r="G34" s="156"/>
    </row>
    <row r="35" spans="1:8" x14ac:dyDescent="0.25">
      <c r="A35" s="159">
        <v>9</v>
      </c>
      <c r="B35" s="155" t="s">
        <v>159</v>
      </c>
      <c r="C35" s="158" t="s">
        <v>392</v>
      </c>
      <c r="G35" s="156"/>
      <c r="H35" s="157"/>
    </row>
    <row r="36" spans="1:8" x14ac:dyDescent="0.25">
      <c r="A36" s="159">
        <v>10</v>
      </c>
      <c r="B36" s="155" t="s">
        <v>159</v>
      </c>
      <c r="C36" s="158" t="s">
        <v>392</v>
      </c>
      <c r="G36" s="156"/>
      <c r="H36" s="157"/>
    </row>
    <row r="37" spans="1:8" x14ac:dyDescent="0.25">
      <c r="A37" s="159">
        <v>11</v>
      </c>
      <c r="B37" s="155" t="s">
        <v>159</v>
      </c>
      <c r="C37" s="158" t="s">
        <v>392</v>
      </c>
      <c r="G37" s="156"/>
    </row>
    <row r="38" spans="1:8" x14ac:dyDescent="0.25">
      <c r="A38" s="159">
        <v>12</v>
      </c>
      <c r="B38" s="155" t="s">
        <v>159</v>
      </c>
      <c r="C38" s="158" t="s">
        <v>392</v>
      </c>
      <c r="G38" s="156"/>
    </row>
    <row r="39" spans="1:8" x14ac:dyDescent="0.25">
      <c r="A39" s="159">
        <v>13</v>
      </c>
      <c r="B39" s="155" t="s">
        <v>160</v>
      </c>
      <c r="C39" s="158" t="s">
        <v>392</v>
      </c>
      <c r="G39" s="156"/>
    </row>
    <row r="40" spans="1:8" x14ac:dyDescent="0.25">
      <c r="A40" s="159">
        <v>15</v>
      </c>
      <c r="B40" s="155" t="s">
        <v>160</v>
      </c>
      <c r="C40" s="158" t="s">
        <v>392</v>
      </c>
      <c r="F40" s="157"/>
      <c r="G40" s="156"/>
      <c r="H40" s="157"/>
    </row>
    <row r="41" spans="1:8" x14ac:dyDescent="0.25">
      <c r="A41" s="159">
        <v>16</v>
      </c>
      <c r="B41" s="155" t="s">
        <v>161</v>
      </c>
      <c r="C41" s="158" t="s">
        <v>392</v>
      </c>
      <c r="G41" s="156"/>
      <c r="H41" s="157"/>
    </row>
    <row r="42" spans="1:8" x14ac:dyDescent="0.25">
      <c r="A42" s="159">
        <v>17</v>
      </c>
      <c r="B42" s="155" t="s">
        <v>161</v>
      </c>
      <c r="C42" s="158" t="s">
        <v>392</v>
      </c>
      <c r="G42" s="156"/>
    </row>
    <row r="43" spans="1:8" x14ac:dyDescent="0.25">
      <c r="A43" s="159">
        <v>18</v>
      </c>
      <c r="B43" s="155" t="s">
        <v>161</v>
      </c>
      <c r="C43" s="158" t="s">
        <v>392</v>
      </c>
      <c r="G43" s="156"/>
    </row>
    <row r="44" spans="1:8" x14ac:dyDescent="0.25">
      <c r="A44" s="159">
        <v>19</v>
      </c>
      <c r="B44" s="155" t="s">
        <v>161</v>
      </c>
      <c r="C44" s="158" t="s">
        <v>392</v>
      </c>
      <c r="G44" s="156"/>
    </row>
    <row r="45" spans="1:8" x14ac:dyDescent="0.25">
      <c r="A45" s="159">
        <v>20</v>
      </c>
      <c r="B45" s="155" t="s">
        <v>161</v>
      </c>
      <c r="C45" s="158" t="s">
        <v>392</v>
      </c>
      <c r="G45" s="156"/>
    </row>
    <row r="46" spans="1:8" x14ac:dyDescent="0.25">
      <c r="A46" s="159">
        <v>21</v>
      </c>
      <c r="B46" s="155" t="s">
        <v>161</v>
      </c>
      <c r="C46" s="158" t="s">
        <v>392</v>
      </c>
      <c r="G46" s="156"/>
    </row>
    <row r="47" spans="1:8" x14ac:dyDescent="0.25">
      <c r="A47" s="159">
        <v>22</v>
      </c>
      <c r="B47" s="155" t="s">
        <v>161</v>
      </c>
      <c r="C47" s="158" t="s">
        <v>392</v>
      </c>
      <c r="G47" s="156"/>
    </row>
    <row r="48" spans="1:8" x14ac:dyDescent="0.25">
      <c r="A48" s="159">
        <v>23</v>
      </c>
      <c r="B48" s="155" t="s">
        <v>162</v>
      </c>
      <c r="C48" s="158" t="s">
        <v>392</v>
      </c>
      <c r="G48" s="156"/>
    </row>
    <row r="49" spans="1:8" x14ac:dyDescent="0.25">
      <c r="A49" s="159">
        <v>24</v>
      </c>
      <c r="B49" s="155" t="s">
        <v>162</v>
      </c>
      <c r="C49" s="158" t="s">
        <v>392</v>
      </c>
      <c r="G49" s="156"/>
    </row>
    <row r="50" spans="1:8" x14ac:dyDescent="0.25">
      <c r="A50" s="159">
        <v>25</v>
      </c>
      <c r="B50" s="155" t="s">
        <v>162</v>
      </c>
      <c r="C50" s="158" t="s">
        <v>392</v>
      </c>
      <c r="G50" s="156"/>
    </row>
    <row r="51" spans="1:8" x14ac:dyDescent="0.25">
      <c r="A51" s="159">
        <v>26</v>
      </c>
      <c r="B51" s="155" t="s">
        <v>162</v>
      </c>
      <c r="C51" s="158" t="s">
        <v>392</v>
      </c>
      <c r="G51" s="156"/>
    </row>
    <row r="52" spans="1:8" x14ac:dyDescent="0.25">
      <c r="A52" s="159">
        <v>28</v>
      </c>
      <c r="B52" s="155" t="s">
        <v>162</v>
      </c>
      <c r="C52" s="158" t="s">
        <v>392</v>
      </c>
      <c r="G52" s="156"/>
    </row>
    <row r="53" spans="1:8" x14ac:dyDescent="0.25">
      <c r="A53" s="159">
        <v>29</v>
      </c>
      <c r="B53" s="155" t="s">
        <v>162</v>
      </c>
      <c r="C53" s="158" t="s">
        <v>392</v>
      </c>
      <c r="G53" s="156"/>
    </row>
    <row r="54" spans="1:8" x14ac:dyDescent="0.25">
      <c r="A54" s="159">
        <v>30</v>
      </c>
      <c r="B54" s="155" t="s">
        <v>162</v>
      </c>
      <c r="C54" s="158" t="s">
        <v>392</v>
      </c>
      <c r="G54" s="156"/>
    </row>
    <row r="55" spans="1:8" x14ac:dyDescent="0.25">
      <c r="A55" s="159">
        <v>31</v>
      </c>
      <c r="B55" s="155" t="s">
        <v>162</v>
      </c>
      <c r="C55" s="158" t="s">
        <v>392</v>
      </c>
      <c r="G55" s="156"/>
    </row>
    <row r="56" spans="1:8" x14ac:dyDescent="0.25">
      <c r="A56" s="159">
        <v>32</v>
      </c>
      <c r="B56" s="155" t="s">
        <v>162</v>
      </c>
      <c r="C56" s="158" t="s">
        <v>392</v>
      </c>
      <c r="F56" s="157"/>
      <c r="G56" s="156"/>
      <c r="H56" s="157"/>
    </row>
    <row r="57" spans="1:8" x14ac:dyDescent="0.25">
      <c r="A57" s="159">
        <v>33</v>
      </c>
      <c r="B57" s="155" t="s">
        <v>162</v>
      </c>
      <c r="C57" s="158" t="s">
        <v>392</v>
      </c>
      <c r="F57" s="157"/>
      <c r="G57" s="156"/>
      <c r="H57" s="157"/>
    </row>
    <row r="58" spans="1:8" x14ac:dyDescent="0.25">
      <c r="A58" s="159">
        <v>34</v>
      </c>
      <c r="B58" s="155" t="s">
        <v>162</v>
      </c>
      <c r="C58" s="158" t="s">
        <v>392</v>
      </c>
      <c r="F58" s="157"/>
      <c r="G58" s="156"/>
      <c r="H58" s="157"/>
    </row>
    <row r="59" spans="1:8" x14ac:dyDescent="0.25">
      <c r="A59" s="159">
        <v>35</v>
      </c>
      <c r="B59" s="155" t="s">
        <v>162</v>
      </c>
      <c r="C59" s="158" t="s">
        <v>392</v>
      </c>
      <c r="F59" s="157"/>
      <c r="G59" s="156"/>
      <c r="H59" s="157"/>
    </row>
    <row r="60" spans="1:8" x14ac:dyDescent="0.25">
      <c r="A60" s="159">
        <v>36</v>
      </c>
      <c r="B60" s="155" t="s">
        <v>162</v>
      </c>
      <c r="C60" s="158" t="s">
        <v>392</v>
      </c>
      <c r="F60" s="157"/>
      <c r="G60" s="156"/>
      <c r="H60" s="157"/>
    </row>
    <row r="61" spans="1:8" x14ac:dyDescent="0.25">
      <c r="A61" s="159">
        <v>37</v>
      </c>
      <c r="B61" s="155" t="s">
        <v>162</v>
      </c>
      <c r="C61" s="158" t="s">
        <v>392</v>
      </c>
      <c r="F61" s="157"/>
      <c r="G61" s="156"/>
      <c r="H61" s="157"/>
    </row>
    <row r="62" spans="1:8" x14ac:dyDescent="0.25">
      <c r="A62" s="159">
        <v>38</v>
      </c>
      <c r="B62" s="155" t="s">
        <v>162</v>
      </c>
      <c r="C62" s="158" t="s">
        <v>392</v>
      </c>
      <c r="F62" s="157"/>
      <c r="G62" s="156"/>
      <c r="H62" s="157"/>
    </row>
    <row r="63" spans="1:8" x14ac:dyDescent="0.25">
      <c r="A63" s="159">
        <v>39</v>
      </c>
      <c r="B63" s="155" t="s">
        <v>162</v>
      </c>
      <c r="C63" s="158" t="s">
        <v>392</v>
      </c>
      <c r="F63" s="157"/>
      <c r="G63" s="156"/>
      <c r="H63" s="157"/>
    </row>
    <row r="64" spans="1:8" x14ac:dyDescent="0.25">
      <c r="A64" s="159">
        <v>40</v>
      </c>
      <c r="B64" s="155" t="s">
        <v>161</v>
      </c>
      <c r="C64" s="158" t="s">
        <v>392</v>
      </c>
      <c r="F64" s="157"/>
      <c r="G64" s="156"/>
      <c r="H64" s="157"/>
    </row>
    <row r="65" spans="1:8" x14ac:dyDescent="0.25">
      <c r="A65" s="159">
        <v>41</v>
      </c>
      <c r="B65" s="155" t="s">
        <v>163</v>
      </c>
      <c r="C65" s="158" t="s">
        <v>392</v>
      </c>
      <c r="F65" s="157"/>
      <c r="G65" s="156"/>
      <c r="H65" s="157"/>
    </row>
    <row r="66" spans="1:8" x14ac:dyDescent="0.25">
      <c r="A66" s="159">
        <v>42</v>
      </c>
      <c r="B66" s="155" t="s">
        <v>164</v>
      </c>
      <c r="C66" s="158" t="s">
        <v>392</v>
      </c>
      <c r="F66" s="157"/>
      <c r="G66" s="156"/>
      <c r="H66" s="157"/>
    </row>
    <row r="67" spans="1:8" x14ac:dyDescent="0.25">
      <c r="A67" s="159">
        <v>43</v>
      </c>
      <c r="B67" s="155" t="s">
        <v>164</v>
      </c>
      <c r="C67" s="158" t="s">
        <v>392</v>
      </c>
      <c r="F67" s="157"/>
      <c r="G67" s="156"/>
      <c r="H67" s="157"/>
    </row>
    <row r="68" spans="1:8" x14ac:dyDescent="0.25">
      <c r="A68" s="159">
        <v>44</v>
      </c>
      <c r="B68" s="155" t="s">
        <v>163</v>
      </c>
      <c r="C68" s="158" t="s">
        <v>392</v>
      </c>
      <c r="F68" s="157"/>
      <c r="G68" s="156"/>
      <c r="H68" s="157"/>
    </row>
    <row r="69" spans="1:8" x14ac:dyDescent="0.25">
      <c r="A69" s="159">
        <v>45</v>
      </c>
      <c r="B69" s="155" t="s">
        <v>165</v>
      </c>
      <c r="C69" s="158" t="s">
        <v>392</v>
      </c>
      <c r="F69" s="157"/>
      <c r="G69" s="156"/>
      <c r="H69" s="157"/>
    </row>
    <row r="70" spans="1:8" x14ac:dyDescent="0.25">
      <c r="A70" s="159">
        <v>46</v>
      </c>
      <c r="B70" s="155" t="s">
        <v>166</v>
      </c>
      <c r="C70" s="158" t="s">
        <v>392</v>
      </c>
      <c r="F70" s="157"/>
      <c r="G70" s="156"/>
      <c r="H70" s="157"/>
    </row>
    <row r="71" spans="1:8" x14ac:dyDescent="0.25">
      <c r="A71" s="159">
        <v>47</v>
      </c>
      <c r="B71" s="155" t="s">
        <v>167</v>
      </c>
      <c r="C71" s="158" t="s">
        <v>392</v>
      </c>
      <c r="F71" s="157"/>
      <c r="G71" s="156"/>
      <c r="H71" s="157"/>
    </row>
    <row r="72" spans="1:8" x14ac:dyDescent="0.25">
      <c r="A72" s="159">
        <v>48</v>
      </c>
      <c r="B72" s="155" t="s">
        <v>168</v>
      </c>
      <c r="C72" s="158" t="s">
        <v>392</v>
      </c>
      <c r="F72" s="157"/>
      <c r="G72" s="156"/>
      <c r="H72" s="157"/>
    </row>
    <row r="73" spans="1:8" x14ac:dyDescent="0.25">
      <c r="A73" s="159">
        <v>49</v>
      </c>
      <c r="B73" s="155" t="s">
        <v>161</v>
      </c>
      <c r="C73" s="158" t="s">
        <v>392</v>
      </c>
      <c r="F73" s="157"/>
      <c r="G73" s="156"/>
      <c r="H73" s="157"/>
    </row>
    <row r="74" spans="1:8" x14ac:dyDescent="0.25">
      <c r="A74" s="159">
        <v>50</v>
      </c>
      <c r="B74" s="155" t="s">
        <v>169</v>
      </c>
      <c r="C74" s="158" t="s">
        <v>392</v>
      </c>
      <c r="F74" s="157"/>
      <c r="G74" s="156"/>
      <c r="H74" s="157"/>
    </row>
    <row r="75" spans="1:8" x14ac:dyDescent="0.25">
      <c r="A75" s="159">
        <v>51</v>
      </c>
      <c r="B75" s="155" t="s">
        <v>170</v>
      </c>
      <c r="C75" s="158" t="s">
        <v>391</v>
      </c>
      <c r="F75" s="157"/>
      <c r="G75" s="156"/>
      <c r="H75" s="157"/>
    </row>
    <row r="76" spans="1:8" x14ac:dyDescent="0.25">
      <c r="A76" s="159">
        <v>52</v>
      </c>
      <c r="B76" s="155" t="s">
        <v>171</v>
      </c>
      <c r="C76" s="158" t="s">
        <v>392</v>
      </c>
      <c r="F76" s="157"/>
      <c r="G76" s="156"/>
      <c r="H76" s="157"/>
    </row>
    <row r="77" spans="1:8" x14ac:dyDescent="0.25">
      <c r="A77" s="159">
        <v>53</v>
      </c>
      <c r="B77" s="155" t="s">
        <v>171</v>
      </c>
      <c r="C77" s="158" t="s">
        <v>392</v>
      </c>
      <c r="F77" s="157"/>
      <c r="G77" s="156"/>
      <c r="H77" s="157"/>
    </row>
    <row r="78" spans="1:8" x14ac:dyDescent="0.25">
      <c r="A78" s="159">
        <v>55</v>
      </c>
      <c r="B78" s="155" t="s">
        <v>171</v>
      </c>
      <c r="C78" s="158" t="s">
        <v>392</v>
      </c>
      <c r="F78" s="157"/>
      <c r="G78" s="156"/>
      <c r="H78" s="157"/>
    </row>
    <row r="79" spans="1:8" x14ac:dyDescent="0.25">
      <c r="A79" s="159">
        <v>56</v>
      </c>
      <c r="B79" s="155" t="s">
        <v>171</v>
      </c>
      <c r="C79" s="158" t="s">
        <v>392</v>
      </c>
      <c r="F79" s="157"/>
      <c r="G79" s="156"/>
      <c r="H79" s="157"/>
    </row>
    <row r="80" spans="1:8" x14ac:dyDescent="0.25">
      <c r="A80" s="159">
        <v>57</v>
      </c>
      <c r="B80" s="155" t="s">
        <v>171</v>
      </c>
      <c r="C80" s="158" t="s">
        <v>392</v>
      </c>
      <c r="F80" s="157"/>
      <c r="G80" s="156"/>
      <c r="H80" s="157"/>
    </row>
    <row r="81" spans="1:8" x14ac:dyDescent="0.25">
      <c r="A81" s="159">
        <v>58</v>
      </c>
      <c r="B81" s="155" t="s">
        <v>172</v>
      </c>
      <c r="C81" s="158" t="s">
        <v>391</v>
      </c>
      <c r="F81" s="157"/>
      <c r="G81" s="156"/>
      <c r="H81" s="157"/>
    </row>
    <row r="82" spans="1:8" x14ac:dyDescent="0.25">
      <c r="A82" s="159">
        <v>59</v>
      </c>
      <c r="B82" s="155" t="s">
        <v>171</v>
      </c>
      <c r="C82" s="158" t="s">
        <v>392</v>
      </c>
      <c r="F82" s="157"/>
      <c r="G82" s="156"/>
      <c r="H82" s="157"/>
    </row>
    <row r="83" spans="1:8" x14ac:dyDescent="0.25">
      <c r="A83" s="159">
        <v>60</v>
      </c>
      <c r="B83" s="155" t="s">
        <v>171</v>
      </c>
      <c r="C83" s="158" t="s">
        <v>392</v>
      </c>
      <c r="F83" s="157"/>
      <c r="G83" s="156"/>
      <c r="H83" s="157"/>
    </row>
    <row r="84" spans="1:8" x14ac:dyDescent="0.25">
      <c r="A84" s="159">
        <v>62</v>
      </c>
      <c r="B84" s="155" t="s">
        <v>173</v>
      </c>
      <c r="C84" s="158" t="s">
        <v>391</v>
      </c>
    </row>
    <row r="85" spans="1:8" x14ac:dyDescent="0.25">
      <c r="A85" s="159">
        <v>63</v>
      </c>
      <c r="B85" s="155" t="s">
        <v>164</v>
      </c>
      <c r="C85" s="158" t="s">
        <v>392</v>
      </c>
    </row>
    <row r="86" spans="1:8" x14ac:dyDescent="0.25">
      <c r="A86" s="159">
        <v>64</v>
      </c>
      <c r="B86" s="155" t="s">
        <v>171</v>
      </c>
      <c r="C86" s="158" t="s">
        <v>392</v>
      </c>
    </row>
    <row r="87" spans="1:8" x14ac:dyDescent="0.25">
      <c r="A87" s="159">
        <v>65</v>
      </c>
      <c r="B87" s="155" t="s">
        <v>174</v>
      </c>
      <c r="C87" s="158" t="s">
        <v>392</v>
      </c>
    </row>
    <row r="88" spans="1:8" x14ac:dyDescent="0.25">
      <c r="A88" s="159">
        <v>66</v>
      </c>
      <c r="B88" s="155" t="s">
        <v>174</v>
      </c>
      <c r="C88" s="158" t="s">
        <v>392</v>
      </c>
    </row>
    <row r="89" spans="1:8" x14ac:dyDescent="0.25">
      <c r="A89" s="159">
        <v>67</v>
      </c>
      <c r="B89" s="155" t="s">
        <v>175</v>
      </c>
      <c r="C89" s="158" t="s">
        <v>392</v>
      </c>
    </row>
    <row r="90" spans="1:8" x14ac:dyDescent="0.25">
      <c r="A90" s="159">
        <v>71</v>
      </c>
      <c r="B90" s="155" t="s">
        <v>175</v>
      </c>
      <c r="C90" s="158" t="s">
        <v>392</v>
      </c>
    </row>
    <row r="91" spans="1:8" x14ac:dyDescent="0.25">
      <c r="A91" s="159">
        <v>72</v>
      </c>
      <c r="B91" s="155" t="s">
        <v>175</v>
      </c>
      <c r="C91" s="158" t="s">
        <v>392</v>
      </c>
    </row>
    <row r="92" spans="1:8" x14ac:dyDescent="0.25">
      <c r="A92" s="159">
        <v>73</v>
      </c>
      <c r="B92" s="155" t="s">
        <v>175</v>
      </c>
      <c r="C92" s="158" t="s">
        <v>392</v>
      </c>
    </row>
    <row r="93" spans="1:8" x14ac:dyDescent="0.25">
      <c r="A93" s="159">
        <v>74</v>
      </c>
      <c r="B93" s="155" t="s">
        <v>176</v>
      </c>
      <c r="C93" s="158" t="s">
        <v>392</v>
      </c>
    </row>
    <row r="94" spans="1:8" x14ac:dyDescent="0.25">
      <c r="A94" s="159">
        <v>75</v>
      </c>
      <c r="B94" s="155" t="s">
        <v>177</v>
      </c>
      <c r="C94" s="158" t="s">
        <v>392</v>
      </c>
    </row>
    <row r="95" spans="1:8" x14ac:dyDescent="0.25">
      <c r="A95" s="159">
        <v>76</v>
      </c>
      <c r="B95" s="155" t="s">
        <v>177</v>
      </c>
      <c r="C95" s="158" t="s">
        <v>392</v>
      </c>
    </row>
    <row r="96" spans="1:8" x14ac:dyDescent="0.25">
      <c r="A96" s="159">
        <v>77</v>
      </c>
      <c r="B96" s="155" t="s">
        <v>177</v>
      </c>
      <c r="C96" s="158" t="s">
        <v>392</v>
      </c>
    </row>
    <row r="97" spans="1:3" x14ac:dyDescent="0.25">
      <c r="A97" s="159">
        <v>78</v>
      </c>
      <c r="B97" s="155" t="s">
        <v>178</v>
      </c>
      <c r="C97" s="158" t="s">
        <v>392</v>
      </c>
    </row>
    <row r="98" spans="1:3" x14ac:dyDescent="0.25">
      <c r="A98" s="159">
        <v>79</v>
      </c>
      <c r="B98" s="155" t="s">
        <v>179</v>
      </c>
      <c r="C98" s="158" t="s">
        <v>391</v>
      </c>
    </row>
    <row r="99" spans="1:3" x14ac:dyDescent="0.25">
      <c r="A99" s="159">
        <v>80</v>
      </c>
      <c r="B99" s="155" t="s">
        <v>180</v>
      </c>
      <c r="C99" s="158" t="s">
        <v>392</v>
      </c>
    </row>
    <row r="100" spans="1:3" x14ac:dyDescent="0.25">
      <c r="A100" s="159">
        <v>81</v>
      </c>
      <c r="B100" s="155" t="s">
        <v>181</v>
      </c>
      <c r="C100" s="158" t="s">
        <v>392</v>
      </c>
    </row>
    <row r="101" spans="1:3" x14ac:dyDescent="0.25">
      <c r="A101" s="159">
        <v>82</v>
      </c>
      <c r="B101" s="155" t="s">
        <v>182</v>
      </c>
      <c r="C101" s="158" t="s">
        <v>392</v>
      </c>
    </row>
    <row r="102" spans="1:3" x14ac:dyDescent="0.25">
      <c r="A102" s="159">
        <v>83</v>
      </c>
      <c r="B102" s="155" t="s">
        <v>182</v>
      </c>
      <c r="C102" s="158" t="s">
        <v>392</v>
      </c>
    </row>
    <row r="103" spans="1:3" x14ac:dyDescent="0.25">
      <c r="A103" s="159">
        <v>84</v>
      </c>
      <c r="B103" s="155" t="s">
        <v>182</v>
      </c>
      <c r="C103" s="158" t="s">
        <v>392</v>
      </c>
    </row>
    <row r="104" spans="1:3" x14ac:dyDescent="0.25">
      <c r="A104" s="159">
        <v>85</v>
      </c>
      <c r="B104" s="155" t="s">
        <v>182</v>
      </c>
      <c r="C104" s="158" t="s">
        <v>392</v>
      </c>
    </row>
    <row r="105" spans="1:3" x14ac:dyDescent="0.25">
      <c r="A105" s="159">
        <v>86</v>
      </c>
      <c r="B105" s="155" t="s">
        <v>182</v>
      </c>
      <c r="C105" s="158" t="s">
        <v>392</v>
      </c>
    </row>
    <row r="106" spans="1:3" x14ac:dyDescent="0.25">
      <c r="A106" s="159">
        <v>87</v>
      </c>
      <c r="B106" s="155" t="s">
        <v>182</v>
      </c>
      <c r="C106" s="158" t="s">
        <v>392</v>
      </c>
    </row>
    <row r="107" spans="1:3" x14ac:dyDescent="0.25">
      <c r="A107" s="159">
        <v>88</v>
      </c>
      <c r="B107" s="155" t="s">
        <v>182</v>
      </c>
      <c r="C107" s="158" t="s">
        <v>392</v>
      </c>
    </row>
    <row r="108" spans="1:3" x14ac:dyDescent="0.25">
      <c r="A108" s="159">
        <v>91</v>
      </c>
      <c r="B108" s="155" t="s">
        <v>183</v>
      </c>
      <c r="C108" s="158" t="s">
        <v>392</v>
      </c>
    </row>
    <row r="109" spans="1:3" x14ac:dyDescent="0.25">
      <c r="A109" s="159">
        <v>92</v>
      </c>
      <c r="B109" s="155" t="s">
        <v>183</v>
      </c>
      <c r="C109" s="158" t="s">
        <v>392</v>
      </c>
    </row>
    <row r="110" spans="1:3" x14ac:dyDescent="0.25">
      <c r="A110" s="159">
        <v>93</v>
      </c>
      <c r="B110" s="155" t="s">
        <v>184</v>
      </c>
      <c r="C110" s="158" t="s">
        <v>391</v>
      </c>
    </row>
    <row r="111" spans="1:3" x14ac:dyDescent="0.25">
      <c r="A111" s="159">
        <v>94</v>
      </c>
      <c r="B111" s="155" t="s">
        <v>183</v>
      </c>
      <c r="C111" s="158" t="s">
        <v>392</v>
      </c>
    </row>
    <row r="112" spans="1:3" x14ac:dyDescent="0.25">
      <c r="A112" s="159">
        <v>95</v>
      </c>
      <c r="B112" s="155" t="s">
        <v>183</v>
      </c>
      <c r="C112" s="158" t="s">
        <v>392</v>
      </c>
    </row>
    <row r="113" spans="1:3" x14ac:dyDescent="0.25">
      <c r="A113" s="159">
        <v>96</v>
      </c>
      <c r="B113" s="155" t="s">
        <v>183</v>
      </c>
      <c r="C113" s="158" t="s">
        <v>392</v>
      </c>
    </row>
    <row r="114" spans="1:3" x14ac:dyDescent="0.25">
      <c r="A114" s="159">
        <v>97</v>
      </c>
      <c r="B114" s="155" t="s">
        <v>185</v>
      </c>
      <c r="C114" s="158" t="s">
        <v>392</v>
      </c>
    </row>
    <row r="115" spans="1:3" x14ac:dyDescent="0.25">
      <c r="A115" s="159">
        <v>98</v>
      </c>
      <c r="B115" s="155" t="s">
        <v>186</v>
      </c>
      <c r="C115" s="158" t="s">
        <v>392</v>
      </c>
    </row>
    <row r="116" spans="1:3" x14ac:dyDescent="0.25">
      <c r="A116" s="159">
        <v>99</v>
      </c>
      <c r="B116" s="155" t="s">
        <v>187</v>
      </c>
      <c r="C116" s="158" t="s">
        <v>392</v>
      </c>
    </row>
    <row r="117" spans="1:3" x14ac:dyDescent="0.25">
      <c r="A117" s="159">
        <v>100</v>
      </c>
      <c r="B117" s="155" t="s">
        <v>187</v>
      </c>
      <c r="C117" s="158" t="s">
        <v>392</v>
      </c>
    </row>
    <row r="118" spans="1:3" x14ac:dyDescent="0.25">
      <c r="A118" s="159">
        <v>101</v>
      </c>
      <c r="B118" s="155" t="s">
        <v>188</v>
      </c>
      <c r="C118" s="158" t="s">
        <v>392</v>
      </c>
    </row>
    <row r="119" spans="1:3" x14ac:dyDescent="0.25">
      <c r="A119" s="159">
        <v>102</v>
      </c>
      <c r="B119" s="155" t="s">
        <v>188</v>
      </c>
      <c r="C119" s="158" t="s">
        <v>392</v>
      </c>
    </row>
    <row r="120" spans="1:3" x14ac:dyDescent="0.25">
      <c r="A120" s="159">
        <v>103</v>
      </c>
      <c r="B120" s="155" t="s">
        <v>188</v>
      </c>
      <c r="C120" s="158" t="s">
        <v>392</v>
      </c>
    </row>
    <row r="121" spans="1:3" x14ac:dyDescent="0.25">
      <c r="A121" s="159">
        <v>104</v>
      </c>
      <c r="B121" s="155" t="s">
        <v>189</v>
      </c>
      <c r="C121" s="158" t="s">
        <v>392</v>
      </c>
    </row>
    <row r="122" spans="1:3" x14ac:dyDescent="0.25">
      <c r="A122" s="159">
        <v>105</v>
      </c>
      <c r="B122" s="155" t="s">
        <v>189</v>
      </c>
      <c r="C122" s="158" t="s">
        <v>392</v>
      </c>
    </row>
    <row r="123" spans="1:3" x14ac:dyDescent="0.25">
      <c r="A123" s="159">
        <v>106</v>
      </c>
      <c r="B123" s="155" t="s">
        <v>189</v>
      </c>
      <c r="C123" s="158" t="s">
        <v>392</v>
      </c>
    </row>
    <row r="124" spans="1:3" x14ac:dyDescent="0.25">
      <c r="A124" s="159">
        <v>107</v>
      </c>
      <c r="B124" s="155" t="s">
        <v>189</v>
      </c>
      <c r="C124" s="158" t="s">
        <v>392</v>
      </c>
    </row>
    <row r="125" spans="1:3" x14ac:dyDescent="0.25">
      <c r="A125" s="159">
        <v>108</v>
      </c>
      <c r="B125" s="155" t="s">
        <v>189</v>
      </c>
      <c r="C125" s="158" t="s">
        <v>392</v>
      </c>
    </row>
    <row r="126" spans="1:3" x14ac:dyDescent="0.25">
      <c r="A126" s="159">
        <v>109</v>
      </c>
      <c r="B126" s="155" t="s">
        <v>189</v>
      </c>
      <c r="C126" s="158" t="s">
        <v>392</v>
      </c>
    </row>
    <row r="127" spans="1:3" x14ac:dyDescent="0.25">
      <c r="A127" s="159">
        <v>110</v>
      </c>
      <c r="B127" s="155" t="s">
        <v>189</v>
      </c>
      <c r="C127" s="158" t="s">
        <v>392</v>
      </c>
    </row>
    <row r="128" spans="1:3" x14ac:dyDescent="0.25">
      <c r="A128" s="159">
        <v>111</v>
      </c>
      <c r="B128" s="155" t="s">
        <v>190</v>
      </c>
      <c r="C128" s="158" t="s">
        <v>392</v>
      </c>
    </row>
    <row r="129" spans="1:3" x14ac:dyDescent="0.25">
      <c r="A129" s="159">
        <v>112</v>
      </c>
      <c r="B129" s="155" t="s">
        <v>191</v>
      </c>
      <c r="C129" s="158" t="s">
        <v>392</v>
      </c>
    </row>
    <row r="130" spans="1:3" x14ac:dyDescent="0.25">
      <c r="A130" s="159">
        <v>113</v>
      </c>
      <c r="B130" s="155" t="s">
        <v>191</v>
      </c>
      <c r="C130" s="158" t="s">
        <v>392</v>
      </c>
    </row>
    <row r="131" spans="1:3" x14ac:dyDescent="0.25">
      <c r="A131" s="159">
        <v>115</v>
      </c>
      <c r="B131" s="155" t="s">
        <v>191</v>
      </c>
      <c r="C131" s="158" t="s">
        <v>392</v>
      </c>
    </row>
    <row r="132" spans="1:3" x14ac:dyDescent="0.25">
      <c r="A132" s="159">
        <v>116</v>
      </c>
      <c r="B132" s="155" t="s">
        <v>191</v>
      </c>
      <c r="C132" s="158" t="s">
        <v>392</v>
      </c>
    </row>
    <row r="133" spans="1:3" x14ac:dyDescent="0.25">
      <c r="A133" s="159">
        <v>117</v>
      </c>
      <c r="B133" s="155" t="s">
        <v>191</v>
      </c>
      <c r="C133" s="158" t="s">
        <v>392</v>
      </c>
    </row>
    <row r="134" spans="1:3" x14ac:dyDescent="0.25">
      <c r="A134" s="159">
        <v>118</v>
      </c>
      <c r="B134" s="155" t="s">
        <v>192</v>
      </c>
      <c r="C134" s="158" t="s">
        <v>392</v>
      </c>
    </row>
    <row r="135" spans="1:3" x14ac:dyDescent="0.25">
      <c r="A135" s="159">
        <v>119</v>
      </c>
      <c r="B135" s="155" t="s">
        <v>192</v>
      </c>
      <c r="C135" s="158" t="s">
        <v>392</v>
      </c>
    </row>
    <row r="136" spans="1:3" x14ac:dyDescent="0.25">
      <c r="A136" s="159">
        <v>120</v>
      </c>
      <c r="B136" s="155" t="s">
        <v>164</v>
      </c>
      <c r="C136" s="158" t="s">
        <v>392</v>
      </c>
    </row>
    <row r="137" spans="1:3" x14ac:dyDescent="0.25">
      <c r="A137" s="159">
        <v>121</v>
      </c>
      <c r="B137" s="155" t="s">
        <v>193</v>
      </c>
      <c r="C137" s="158" t="s">
        <v>391</v>
      </c>
    </row>
    <row r="138" spans="1:3" x14ac:dyDescent="0.25">
      <c r="A138" s="159">
        <v>122</v>
      </c>
      <c r="B138" s="155" t="s">
        <v>194</v>
      </c>
      <c r="C138" s="158" t="s">
        <v>391</v>
      </c>
    </row>
    <row r="139" spans="1:3" x14ac:dyDescent="0.25">
      <c r="A139" s="159">
        <v>123</v>
      </c>
      <c r="B139" s="155" t="s">
        <v>195</v>
      </c>
      <c r="C139" s="158" t="s">
        <v>391</v>
      </c>
    </row>
    <row r="140" spans="1:3" x14ac:dyDescent="0.25">
      <c r="A140" s="159">
        <v>124</v>
      </c>
      <c r="B140" s="155" t="s">
        <v>195</v>
      </c>
      <c r="C140" s="158" t="s">
        <v>391</v>
      </c>
    </row>
    <row r="141" spans="1:3" x14ac:dyDescent="0.25">
      <c r="A141" s="159">
        <v>125</v>
      </c>
      <c r="B141" s="155" t="s">
        <v>195</v>
      </c>
      <c r="C141" s="158" t="s">
        <v>391</v>
      </c>
    </row>
    <row r="142" spans="1:3" x14ac:dyDescent="0.25">
      <c r="A142" s="159">
        <v>126</v>
      </c>
      <c r="B142" s="155" t="s">
        <v>196</v>
      </c>
      <c r="C142" s="158" t="s">
        <v>391</v>
      </c>
    </row>
    <row r="143" spans="1:3" x14ac:dyDescent="0.25">
      <c r="A143" s="159">
        <v>127</v>
      </c>
      <c r="B143" s="155" t="s">
        <v>197</v>
      </c>
      <c r="C143" s="158" t="s">
        <v>391</v>
      </c>
    </row>
    <row r="144" spans="1:3" x14ac:dyDescent="0.25">
      <c r="A144" s="159">
        <v>128</v>
      </c>
      <c r="B144" s="155" t="s">
        <v>198</v>
      </c>
      <c r="C144" s="158" t="s">
        <v>391</v>
      </c>
    </row>
    <row r="145" spans="1:3" x14ac:dyDescent="0.25">
      <c r="A145" s="159">
        <v>129</v>
      </c>
      <c r="B145" s="155" t="s">
        <v>197</v>
      </c>
      <c r="C145" s="158" t="s">
        <v>391</v>
      </c>
    </row>
    <row r="146" spans="1:3" x14ac:dyDescent="0.25">
      <c r="A146" s="159">
        <v>130</v>
      </c>
      <c r="B146" s="155" t="s">
        <v>199</v>
      </c>
      <c r="C146" s="158" t="s">
        <v>391</v>
      </c>
    </row>
    <row r="147" spans="1:3" x14ac:dyDescent="0.25">
      <c r="A147" s="159">
        <v>131</v>
      </c>
      <c r="B147" s="155" t="s">
        <v>199</v>
      </c>
      <c r="C147" s="158" t="s">
        <v>391</v>
      </c>
    </row>
    <row r="148" spans="1:3" x14ac:dyDescent="0.25">
      <c r="A148" s="159">
        <v>132</v>
      </c>
      <c r="B148" s="155" t="s">
        <v>200</v>
      </c>
      <c r="C148" s="158" t="s">
        <v>391</v>
      </c>
    </row>
    <row r="149" spans="1:3" x14ac:dyDescent="0.25">
      <c r="A149" s="159">
        <v>133</v>
      </c>
      <c r="B149" s="155" t="s">
        <v>200</v>
      </c>
      <c r="C149" s="158" t="s">
        <v>391</v>
      </c>
    </row>
    <row r="150" spans="1:3" x14ac:dyDescent="0.25">
      <c r="A150" s="159">
        <v>134</v>
      </c>
      <c r="B150" s="155" t="s">
        <v>200</v>
      </c>
      <c r="C150" s="158" t="s">
        <v>391</v>
      </c>
    </row>
    <row r="151" spans="1:3" x14ac:dyDescent="0.25">
      <c r="A151" s="159">
        <v>135</v>
      </c>
      <c r="B151" s="155" t="s">
        <v>200</v>
      </c>
      <c r="C151" s="158" t="s">
        <v>391</v>
      </c>
    </row>
    <row r="152" spans="1:3" x14ac:dyDescent="0.25">
      <c r="A152" s="159">
        <v>136</v>
      </c>
      <c r="B152" s="155" t="s">
        <v>200</v>
      </c>
      <c r="C152" s="158" t="s">
        <v>391</v>
      </c>
    </row>
    <row r="153" spans="1:3" x14ac:dyDescent="0.25">
      <c r="A153" s="159">
        <v>137</v>
      </c>
      <c r="B153" s="155" t="s">
        <v>200</v>
      </c>
      <c r="C153" s="158" t="s">
        <v>391</v>
      </c>
    </row>
    <row r="154" spans="1:3" x14ac:dyDescent="0.25">
      <c r="A154" s="159">
        <v>138</v>
      </c>
      <c r="B154" s="155" t="s">
        <v>200</v>
      </c>
      <c r="C154" s="158" t="s">
        <v>391</v>
      </c>
    </row>
    <row r="155" spans="1:3" x14ac:dyDescent="0.25">
      <c r="A155" s="159">
        <v>140</v>
      </c>
      <c r="B155" s="155" t="s">
        <v>184</v>
      </c>
      <c r="C155" s="158" t="s">
        <v>391</v>
      </c>
    </row>
    <row r="156" spans="1:3" x14ac:dyDescent="0.25">
      <c r="A156" s="159">
        <v>141</v>
      </c>
      <c r="B156" s="155" t="s">
        <v>201</v>
      </c>
      <c r="C156" s="158" t="s">
        <v>391</v>
      </c>
    </row>
    <row r="157" spans="1:3" x14ac:dyDescent="0.25">
      <c r="A157" s="159">
        <v>142</v>
      </c>
      <c r="B157" s="155" t="s">
        <v>201</v>
      </c>
      <c r="C157" s="158" t="s">
        <v>391</v>
      </c>
    </row>
    <row r="158" spans="1:3" x14ac:dyDescent="0.25">
      <c r="A158" s="159">
        <v>143</v>
      </c>
      <c r="B158" s="155" t="s">
        <v>187</v>
      </c>
      <c r="C158" s="158" t="s">
        <v>392</v>
      </c>
    </row>
    <row r="159" spans="1:3" x14ac:dyDescent="0.25">
      <c r="A159" s="159">
        <v>144</v>
      </c>
      <c r="B159" s="155" t="s">
        <v>202</v>
      </c>
      <c r="C159" s="158" t="s">
        <v>391</v>
      </c>
    </row>
    <row r="160" spans="1:3" x14ac:dyDescent="0.25">
      <c r="A160" s="159">
        <v>145</v>
      </c>
      <c r="B160" s="155" t="s">
        <v>202</v>
      </c>
      <c r="C160" s="158" t="s">
        <v>391</v>
      </c>
    </row>
    <row r="161" spans="1:3" x14ac:dyDescent="0.25">
      <c r="A161" s="159">
        <v>146</v>
      </c>
      <c r="B161" s="155" t="s">
        <v>202</v>
      </c>
      <c r="C161" s="158" t="s">
        <v>391</v>
      </c>
    </row>
    <row r="162" spans="1:3" x14ac:dyDescent="0.25">
      <c r="A162" s="159">
        <v>147</v>
      </c>
      <c r="B162" s="155" t="s">
        <v>202</v>
      </c>
      <c r="C162" s="158" t="s">
        <v>391</v>
      </c>
    </row>
    <row r="163" spans="1:3" x14ac:dyDescent="0.25">
      <c r="A163" s="159">
        <v>148</v>
      </c>
      <c r="B163" s="155" t="s">
        <v>203</v>
      </c>
      <c r="C163" s="158" t="s">
        <v>391</v>
      </c>
    </row>
    <row r="164" spans="1:3" x14ac:dyDescent="0.25">
      <c r="A164" s="159">
        <v>149</v>
      </c>
      <c r="B164" s="155" t="s">
        <v>204</v>
      </c>
      <c r="C164" s="158" t="s">
        <v>391</v>
      </c>
    </row>
    <row r="165" spans="1:3" x14ac:dyDescent="0.25">
      <c r="A165" s="159">
        <v>150</v>
      </c>
      <c r="B165" s="155" t="s">
        <v>196</v>
      </c>
      <c r="C165" s="158" t="s">
        <v>391</v>
      </c>
    </row>
    <row r="166" spans="1:3" x14ac:dyDescent="0.25">
      <c r="A166" s="159">
        <v>151</v>
      </c>
      <c r="B166" s="155" t="s">
        <v>196</v>
      </c>
      <c r="C166" s="158" t="s">
        <v>391</v>
      </c>
    </row>
    <row r="167" spans="1:3" x14ac:dyDescent="0.25">
      <c r="A167" s="159">
        <v>152</v>
      </c>
      <c r="B167" s="155" t="s">
        <v>196</v>
      </c>
      <c r="C167" s="158" t="s">
        <v>391</v>
      </c>
    </row>
    <row r="168" spans="1:3" x14ac:dyDescent="0.25">
      <c r="A168" s="159">
        <v>153</v>
      </c>
      <c r="B168" s="155" t="s">
        <v>196</v>
      </c>
      <c r="C168" s="158" t="s">
        <v>391</v>
      </c>
    </row>
    <row r="169" spans="1:3" x14ac:dyDescent="0.25">
      <c r="A169" s="159">
        <v>154</v>
      </c>
      <c r="B169" s="155" t="s">
        <v>196</v>
      </c>
      <c r="C169" s="158" t="s">
        <v>391</v>
      </c>
    </row>
    <row r="170" spans="1:3" x14ac:dyDescent="0.25">
      <c r="A170" s="159">
        <v>155</v>
      </c>
      <c r="B170" s="155" t="s">
        <v>184</v>
      </c>
      <c r="C170" s="158" t="s">
        <v>392</v>
      </c>
    </row>
    <row r="171" spans="1:3" x14ac:dyDescent="0.25">
      <c r="A171" s="159">
        <v>156</v>
      </c>
      <c r="B171" s="155" t="s">
        <v>196</v>
      </c>
      <c r="C171" s="158" t="s">
        <v>391</v>
      </c>
    </row>
    <row r="172" spans="1:3" x14ac:dyDescent="0.25">
      <c r="A172" s="159">
        <v>157</v>
      </c>
      <c r="B172" s="155" t="s">
        <v>196</v>
      </c>
      <c r="C172" s="158" t="s">
        <v>391</v>
      </c>
    </row>
    <row r="173" spans="1:3" x14ac:dyDescent="0.25">
      <c r="A173" s="159">
        <v>158</v>
      </c>
      <c r="B173" s="155" t="s">
        <v>196</v>
      </c>
      <c r="C173" s="158" t="s">
        <v>391</v>
      </c>
    </row>
    <row r="174" spans="1:3" x14ac:dyDescent="0.25">
      <c r="A174" s="159">
        <v>159</v>
      </c>
      <c r="B174" s="155" t="s">
        <v>171</v>
      </c>
      <c r="C174" s="158" t="s">
        <v>392</v>
      </c>
    </row>
    <row r="175" spans="1:3" x14ac:dyDescent="0.25">
      <c r="A175" s="159">
        <v>160</v>
      </c>
      <c r="B175" s="155" t="s">
        <v>196</v>
      </c>
      <c r="C175" s="158" t="s">
        <v>391</v>
      </c>
    </row>
    <row r="176" spans="1:3" x14ac:dyDescent="0.25">
      <c r="A176" s="159">
        <v>161</v>
      </c>
      <c r="B176" s="155" t="s">
        <v>196</v>
      </c>
      <c r="C176" s="158" t="s">
        <v>391</v>
      </c>
    </row>
    <row r="177" spans="1:3" x14ac:dyDescent="0.25">
      <c r="A177" s="159">
        <v>162</v>
      </c>
      <c r="B177" s="155" t="s">
        <v>196</v>
      </c>
      <c r="C177" s="158" t="s">
        <v>391</v>
      </c>
    </row>
    <row r="178" spans="1:3" x14ac:dyDescent="0.25">
      <c r="A178" s="159">
        <v>163</v>
      </c>
      <c r="B178" s="155" t="s">
        <v>196</v>
      </c>
      <c r="C178" s="158" t="s">
        <v>391</v>
      </c>
    </row>
    <row r="179" spans="1:3" x14ac:dyDescent="0.25">
      <c r="A179" s="159">
        <v>164</v>
      </c>
      <c r="B179" s="155" t="s">
        <v>196</v>
      </c>
      <c r="C179" s="158" t="s">
        <v>391</v>
      </c>
    </row>
    <row r="180" spans="1:3" x14ac:dyDescent="0.25">
      <c r="A180" s="159">
        <v>165</v>
      </c>
      <c r="B180" s="155" t="s">
        <v>196</v>
      </c>
      <c r="C180" s="158" t="s">
        <v>391</v>
      </c>
    </row>
    <row r="181" spans="1:3" x14ac:dyDescent="0.25">
      <c r="A181" s="159">
        <v>166</v>
      </c>
      <c r="B181" s="155" t="s">
        <v>196</v>
      </c>
      <c r="C181" s="158" t="s">
        <v>391</v>
      </c>
    </row>
    <row r="182" spans="1:3" x14ac:dyDescent="0.25">
      <c r="A182" s="159">
        <v>167</v>
      </c>
      <c r="B182" s="155" t="s">
        <v>196</v>
      </c>
      <c r="C182" s="158" t="s">
        <v>391</v>
      </c>
    </row>
    <row r="183" spans="1:3" x14ac:dyDescent="0.25">
      <c r="A183" s="159">
        <v>168</v>
      </c>
      <c r="B183" s="155" t="s">
        <v>196</v>
      </c>
      <c r="C183" s="158" t="s">
        <v>391</v>
      </c>
    </row>
    <row r="184" spans="1:3" x14ac:dyDescent="0.25">
      <c r="A184" s="159">
        <v>169</v>
      </c>
      <c r="B184" s="155" t="s">
        <v>196</v>
      </c>
      <c r="C184" s="158" t="s">
        <v>391</v>
      </c>
    </row>
    <row r="185" spans="1:3" x14ac:dyDescent="0.25">
      <c r="A185" s="159">
        <v>170</v>
      </c>
      <c r="B185" s="155" t="s">
        <v>196</v>
      </c>
      <c r="C185" s="158" t="s">
        <v>391</v>
      </c>
    </row>
    <row r="186" spans="1:3" x14ac:dyDescent="0.25">
      <c r="A186" s="159">
        <v>171</v>
      </c>
      <c r="B186" s="155" t="s">
        <v>196</v>
      </c>
      <c r="C186" s="158" t="s">
        <v>391</v>
      </c>
    </row>
    <row r="187" spans="1:3" x14ac:dyDescent="0.25">
      <c r="A187" s="159">
        <v>172</v>
      </c>
      <c r="B187" s="155" t="s">
        <v>196</v>
      </c>
      <c r="C187" s="158" t="s">
        <v>391</v>
      </c>
    </row>
    <row r="188" spans="1:3" x14ac:dyDescent="0.25">
      <c r="A188" s="159">
        <v>173</v>
      </c>
      <c r="B188" s="155" t="s">
        <v>196</v>
      </c>
      <c r="C188" s="158" t="s">
        <v>391</v>
      </c>
    </row>
    <row r="189" spans="1:3" x14ac:dyDescent="0.25">
      <c r="A189" s="159">
        <v>174</v>
      </c>
      <c r="B189" s="155" t="s">
        <v>196</v>
      </c>
      <c r="C189" s="158" t="s">
        <v>391</v>
      </c>
    </row>
    <row r="190" spans="1:3" x14ac:dyDescent="0.25">
      <c r="A190" s="159">
        <v>175</v>
      </c>
      <c r="B190" s="155" t="s">
        <v>196</v>
      </c>
      <c r="C190" s="158" t="s">
        <v>391</v>
      </c>
    </row>
    <row r="191" spans="1:3" x14ac:dyDescent="0.25">
      <c r="A191" s="159">
        <v>176</v>
      </c>
      <c r="B191" s="155" t="s">
        <v>196</v>
      </c>
      <c r="C191" s="158" t="s">
        <v>391</v>
      </c>
    </row>
    <row r="192" spans="1:3" x14ac:dyDescent="0.25">
      <c r="A192" s="159">
        <v>177</v>
      </c>
      <c r="B192" s="155" t="s">
        <v>196</v>
      </c>
      <c r="C192" s="158" t="s">
        <v>391</v>
      </c>
    </row>
    <row r="193" spans="1:3" x14ac:dyDescent="0.25">
      <c r="A193" s="159">
        <v>178</v>
      </c>
      <c r="B193" s="155" t="s">
        <v>205</v>
      </c>
      <c r="C193" s="158" t="s">
        <v>391</v>
      </c>
    </row>
    <row r="194" spans="1:3" x14ac:dyDescent="0.25">
      <c r="A194" s="159">
        <v>179</v>
      </c>
      <c r="B194" s="155" t="s">
        <v>196</v>
      </c>
      <c r="C194" s="158" t="s">
        <v>391</v>
      </c>
    </row>
    <row r="195" spans="1:3" x14ac:dyDescent="0.25">
      <c r="A195" s="159">
        <v>180</v>
      </c>
      <c r="B195" s="155" t="s">
        <v>196</v>
      </c>
      <c r="C195" s="158" t="s">
        <v>391</v>
      </c>
    </row>
    <row r="196" spans="1:3" x14ac:dyDescent="0.25">
      <c r="A196" s="159">
        <v>181</v>
      </c>
      <c r="B196" s="155" t="s">
        <v>196</v>
      </c>
      <c r="C196" s="158" t="s">
        <v>391</v>
      </c>
    </row>
    <row r="197" spans="1:3" x14ac:dyDescent="0.25">
      <c r="A197" s="159">
        <v>182</v>
      </c>
      <c r="B197" s="155" t="s">
        <v>196</v>
      </c>
      <c r="C197" s="158" t="s">
        <v>391</v>
      </c>
    </row>
    <row r="198" spans="1:3" x14ac:dyDescent="0.25">
      <c r="A198" s="159">
        <v>183</v>
      </c>
      <c r="B198" s="155" t="s">
        <v>196</v>
      </c>
      <c r="C198" s="158" t="s">
        <v>391</v>
      </c>
    </row>
    <row r="199" spans="1:3" x14ac:dyDescent="0.25">
      <c r="A199" s="159">
        <v>184</v>
      </c>
      <c r="B199" s="155" t="s">
        <v>196</v>
      </c>
      <c r="C199" s="158" t="s">
        <v>391</v>
      </c>
    </row>
    <row r="200" spans="1:3" x14ac:dyDescent="0.25">
      <c r="A200" s="159">
        <v>185</v>
      </c>
      <c r="B200" s="155" t="s">
        <v>196</v>
      </c>
      <c r="C200" s="158" t="s">
        <v>391</v>
      </c>
    </row>
    <row r="201" spans="1:3" x14ac:dyDescent="0.25">
      <c r="A201" s="159">
        <v>186</v>
      </c>
      <c r="B201" s="155" t="s">
        <v>196</v>
      </c>
      <c r="C201" s="158" t="s">
        <v>391</v>
      </c>
    </row>
    <row r="202" spans="1:3" x14ac:dyDescent="0.25">
      <c r="A202" s="159">
        <v>187</v>
      </c>
      <c r="B202" s="155" t="s">
        <v>196</v>
      </c>
      <c r="C202" s="158" t="s">
        <v>391</v>
      </c>
    </row>
    <row r="203" spans="1:3" x14ac:dyDescent="0.25">
      <c r="A203" s="159">
        <v>188</v>
      </c>
      <c r="B203" s="155" t="s">
        <v>196</v>
      </c>
      <c r="C203" s="158" t="s">
        <v>391</v>
      </c>
    </row>
    <row r="204" spans="1:3" x14ac:dyDescent="0.25">
      <c r="A204" s="159">
        <v>189</v>
      </c>
      <c r="B204" s="155" t="s">
        <v>196</v>
      </c>
      <c r="C204" s="158" t="s">
        <v>392</v>
      </c>
    </row>
    <row r="205" spans="1:3" x14ac:dyDescent="0.25">
      <c r="A205" s="159">
        <v>190</v>
      </c>
      <c r="B205" s="155" t="s">
        <v>196</v>
      </c>
      <c r="C205" s="158" t="s">
        <v>392</v>
      </c>
    </row>
    <row r="206" spans="1:3" x14ac:dyDescent="0.25">
      <c r="A206" s="159">
        <v>191</v>
      </c>
      <c r="B206" s="155" t="s">
        <v>196</v>
      </c>
      <c r="C206" s="158" t="s">
        <v>392</v>
      </c>
    </row>
    <row r="207" spans="1:3" x14ac:dyDescent="0.25">
      <c r="A207" s="159">
        <v>192</v>
      </c>
      <c r="B207" s="155" t="s">
        <v>196</v>
      </c>
      <c r="C207" s="158" t="s">
        <v>392</v>
      </c>
    </row>
    <row r="208" spans="1:3" x14ac:dyDescent="0.25">
      <c r="A208" s="159">
        <v>193</v>
      </c>
      <c r="B208" s="155" t="s">
        <v>196</v>
      </c>
      <c r="C208" s="158" t="s">
        <v>392</v>
      </c>
    </row>
    <row r="209" spans="1:3" x14ac:dyDescent="0.25">
      <c r="A209" s="159">
        <v>194</v>
      </c>
      <c r="B209" s="155" t="s">
        <v>196</v>
      </c>
      <c r="C209" s="158" t="s">
        <v>392</v>
      </c>
    </row>
    <row r="210" spans="1:3" x14ac:dyDescent="0.25">
      <c r="A210" s="159">
        <v>195</v>
      </c>
      <c r="B210" s="155" t="s">
        <v>196</v>
      </c>
      <c r="C210" s="158" t="s">
        <v>392</v>
      </c>
    </row>
    <row r="211" spans="1:3" x14ac:dyDescent="0.25">
      <c r="A211" s="159">
        <v>196</v>
      </c>
      <c r="B211" s="155" t="s">
        <v>196</v>
      </c>
      <c r="C211" s="158" t="s">
        <v>392</v>
      </c>
    </row>
    <row r="212" spans="1:3" x14ac:dyDescent="0.25">
      <c r="A212" s="159">
        <v>197</v>
      </c>
      <c r="B212" s="155" t="s">
        <v>196</v>
      </c>
      <c r="C212" s="158" t="s">
        <v>392</v>
      </c>
    </row>
    <row r="213" spans="1:3" x14ac:dyDescent="0.25">
      <c r="A213" s="159">
        <v>198</v>
      </c>
      <c r="B213" s="155" t="s">
        <v>196</v>
      </c>
      <c r="C213" s="158" t="s">
        <v>392</v>
      </c>
    </row>
    <row r="214" spans="1:3" x14ac:dyDescent="0.25">
      <c r="A214" s="159">
        <v>199</v>
      </c>
      <c r="B214" s="155" t="s">
        <v>196</v>
      </c>
      <c r="C214" s="158" t="s">
        <v>392</v>
      </c>
    </row>
    <row r="215" spans="1:3" x14ac:dyDescent="0.25">
      <c r="A215" s="159">
        <v>201</v>
      </c>
      <c r="B215" s="155" t="s">
        <v>196</v>
      </c>
      <c r="C215" s="158" t="s">
        <v>392</v>
      </c>
    </row>
    <row r="216" spans="1:3" x14ac:dyDescent="0.25">
      <c r="A216" s="159">
        <v>202</v>
      </c>
      <c r="B216" s="155" t="s">
        <v>196</v>
      </c>
      <c r="C216" s="158" t="s">
        <v>392</v>
      </c>
    </row>
    <row r="217" spans="1:3" x14ac:dyDescent="0.25">
      <c r="A217" s="159">
        <v>203</v>
      </c>
      <c r="B217" s="155" t="s">
        <v>196</v>
      </c>
      <c r="C217" s="158" t="s">
        <v>392</v>
      </c>
    </row>
    <row r="218" spans="1:3" x14ac:dyDescent="0.25">
      <c r="A218" s="159">
        <v>204</v>
      </c>
      <c r="B218" s="155" t="s">
        <v>196</v>
      </c>
      <c r="C218" s="158" t="s">
        <v>392</v>
      </c>
    </row>
    <row r="219" spans="1:3" x14ac:dyDescent="0.25">
      <c r="A219" s="159">
        <v>205</v>
      </c>
      <c r="B219" s="155" t="s">
        <v>196</v>
      </c>
      <c r="C219" s="158" t="s">
        <v>392</v>
      </c>
    </row>
    <row r="220" spans="1:3" x14ac:dyDescent="0.25">
      <c r="A220" s="159">
        <v>206</v>
      </c>
      <c r="B220" s="155" t="s">
        <v>196</v>
      </c>
      <c r="C220" s="158" t="s">
        <v>392</v>
      </c>
    </row>
    <row r="221" spans="1:3" x14ac:dyDescent="0.25">
      <c r="A221" s="159">
        <v>207</v>
      </c>
      <c r="B221" s="155" t="s">
        <v>196</v>
      </c>
      <c r="C221" s="158" t="s">
        <v>392</v>
      </c>
    </row>
    <row r="222" spans="1:3" x14ac:dyDescent="0.25">
      <c r="A222" s="159">
        <v>208</v>
      </c>
      <c r="B222" s="155" t="s">
        <v>196</v>
      </c>
      <c r="C222" s="158" t="s">
        <v>392</v>
      </c>
    </row>
    <row r="223" spans="1:3" x14ac:dyDescent="0.25">
      <c r="A223" s="159">
        <v>209</v>
      </c>
      <c r="B223" s="155" t="s">
        <v>196</v>
      </c>
      <c r="C223" s="158" t="s">
        <v>391</v>
      </c>
    </row>
    <row r="224" spans="1:3" x14ac:dyDescent="0.25">
      <c r="A224" s="159">
        <v>210</v>
      </c>
      <c r="B224" s="155" t="s">
        <v>196</v>
      </c>
      <c r="C224" s="158" t="s">
        <v>391</v>
      </c>
    </row>
    <row r="225" spans="1:3" x14ac:dyDescent="0.25">
      <c r="A225" s="159">
        <v>211</v>
      </c>
      <c r="B225" s="155" t="s">
        <v>196</v>
      </c>
      <c r="C225" s="158" t="s">
        <v>391</v>
      </c>
    </row>
    <row r="226" spans="1:3" x14ac:dyDescent="0.25">
      <c r="A226" s="159">
        <v>212</v>
      </c>
      <c r="B226" s="155" t="s">
        <v>196</v>
      </c>
      <c r="C226" s="158" t="s">
        <v>391</v>
      </c>
    </row>
    <row r="227" spans="1:3" x14ac:dyDescent="0.25">
      <c r="A227" s="159">
        <v>213</v>
      </c>
      <c r="B227" s="155" t="s">
        <v>196</v>
      </c>
      <c r="C227" s="158" t="s">
        <v>391</v>
      </c>
    </row>
    <row r="228" spans="1:3" x14ac:dyDescent="0.25">
      <c r="A228" s="159">
        <v>214</v>
      </c>
      <c r="B228" s="155" t="s">
        <v>196</v>
      </c>
      <c r="C228" s="158" t="s">
        <v>391</v>
      </c>
    </row>
    <row r="229" spans="1:3" x14ac:dyDescent="0.25">
      <c r="A229" s="159">
        <v>215</v>
      </c>
      <c r="B229" s="155" t="s">
        <v>196</v>
      </c>
      <c r="C229" s="158" t="s">
        <v>391</v>
      </c>
    </row>
    <row r="230" spans="1:3" x14ac:dyDescent="0.25">
      <c r="A230" s="159">
        <v>216</v>
      </c>
      <c r="B230" s="155" t="s">
        <v>196</v>
      </c>
      <c r="C230" s="158" t="s">
        <v>391</v>
      </c>
    </row>
    <row r="231" spans="1:3" x14ac:dyDescent="0.25">
      <c r="A231" s="159">
        <v>217</v>
      </c>
      <c r="B231" s="155" t="s">
        <v>196</v>
      </c>
      <c r="C231" s="158" t="s">
        <v>391</v>
      </c>
    </row>
    <row r="232" spans="1:3" x14ac:dyDescent="0.25">
      <c r="A232" s="159">
        <v>218</v>
      </c>
      <c r="B232" s="155" t="s">
        <v>196</v>
      </c>
      <c r="C232" s="158" t="s">
        <v>391</v>
      </c>
    </row>
    <row r="233" spans="1:3" x14ac:dyDescent="0.25">
      <c r="A233" s="159">
        <v>219</v>
      </c>
      <c r="B233" s="155" t="s">
        <v>196</v>
      </c>
      <c r="C233" s="158" t="s">
        <v>391</v>
      </c>
    </row>
    <row r="234" spans="1:3" x14ac:dyDescent="0.25">
      <c r="A234" s="159">
        <v>220</v>
      </c>
      <c r="B234" s="155" t="s">
        <v>196</v>
      </c>
      <c r="C234" s="158" t="s">
        <v>391</v>
      </c>
    </row>
    <row r="235" spans="1:3" x14ac:dyDescent="0.25">
      <c r="A235" s="159">
        <v>221</v>
      </c>
      <c r="B235" s="155" t="s">
        <v>196</v>
      </c>
      <c r="C235" s="158" t="s">
        <v>391</v>
      </c>
    </row>
    <row r="236" spans="1:3" x14ac:dyDescent="0.25">
      <c r="A236" s="159">
        <v>222</v>
      </c>
      <c r="B236" s="155" t="s">
        <v>196</v>
      </c>
      <c r="C236" s="158" t="s">
        <v>391</v>
      </c>
    </row>
    <row r="237" spans="1:3" x14ac:dyDescent="0.25">
      <c r="A237" s="159">
        <v>223</v>
      </c>
      <c r="B237" s="155" t="s">
        <v>196</v>
      </c>
      <c r="C237" s="158" t="s">
        <v>391</v>
      </c>
    </row>
    <row r="238" spans="1:3" x14ac:dyDescent="0.25">
      <c r="A238" s="159">
        <v>224</v>
      </c>
      <c r="B238" s="155" t="s">
        <v>196</v>
      </c>
      <c r="C238" s="158" t="s">
        <v>391</v>
      </c>
    </row>
    <row r="239" spans="1:3" x14ac:dyDescent="0.25">
      <c r="A239" s="159">
        <v>225</v>
      </c>
      <c r="B239" s="155" t="s">
        <v>196</v>
      </c>
      <c r="C239" s="158" t="s">
        <v>391</v>
      </c>
    </row>
    <row r="240" spans="1:3" x14ac:dyDescent="0.25">
      <c r="A240" s="159">
        <v>226</v>
      </c>
      <c r="B240" s="155" t="s">
        <v>196</v>
      </c>
      <c r="C240" s="158" t="s">
        <v>391</v>
      </c>
    </row>
    <row r="241" spans="1:3" x14ac:dyDescent="0.25">
      <c r="A241" s="159">
        <v>227</v>
      </c>
      <c r="B241" s="155" t="s">
        <v>196</v>
      </c>
      <c r="C241" s="158" t="s">
        <v>391</v>
      </c>
    </row>
    <row r="242" spans="1:3" x14ac:dyDescent="0.25">
      <c r="A242" s="159">
        <v>228</v>
      </c>
      <c r="B242" s="155" t="s">
        <v>206</v>
      </c>
      <c r="C242" s="158" t="s">
        <v>392</v>
      </c>
    </row>
    <row r="243" spans="1:3" x14ac:dyDescent="0.25">
      <c r="A243" s="159">
        <v>229</v>
      </c>
      <c r="B243" s="155" t="s">
        <v>206</v>
      </c>
      <c r="C243" s="158" t="s">
        <v>392</v>
      </c>
    </row>
    <row r="244" spans="1:3" x14ac:dyDescent="0.25">
      <c r="A244" s="159">
        <v>230</v>
      </c>
      <c r="B244" s="155" t="s">
        <v>196</v>
      </c>
      <c r="C244" s="158" t="s">
        <v>392</v>
      </c>
    </row>
    <row r="245" spans="1:3" x14ac:dyDescent="0.25">
      <c r="A245" s="159">
        <v>231</v>
      </c>
      <c r="B245" s="155" t="s">
        <v>184</v>
      </c>
      <c r="C245" s="158" t="s">
        <v>391</v>
      </c>
    </row>
    <row r="246" spans="1:3" x14ac:dyDescent="0.25">
      <c r="A246" s="159">
        <v>233</v>
      </c>
      <c r="B246" s="155" t="s">
        <v>184</v>
      </c>
      <c r="C246" s="158" t="s">
        <v>391</v>
      </c>
    </row>
    <row r="247" spans="1:3" x14ac:dyDescent="0.25">
      <c r="A247" s="159">
        <v>234</v>
      </c>
      <c r="B247" s="155" t="s">
        <v>184</v>
      </c>
      <c r="C247" s="158" t="s">
        <v>391</v>
      </c>
    </row>
    <row r="248" spans="1:3" x14ac:dyDescent="0.25">
      <c r="A248" s="159">
        <v>235</v>
      </c>
      <c r="B248" s="155" t="s">
        <v>184</v>
      </c>
      <c r="C248" s="158" t="s">
        <v>391</v>
      </c>
    </row>
    <row r="249" spans="1:3" x14ac:dyDescent="0.25">
      <c r="A249" s="159">
        <v>236</v>
      </c>
      <c r="B249" s="155" t="s">
        <v>184</v>
      </c>
      <c r="C249" s="158" t="s">
        <v>391</v>
      </c>
    </row>
    <row r="250" spans="1:3" x14ac:dyDescent="0.25">
      <c r="A250" s="159">
        <v>237</v>
      </c>
      <c r="B250" s="155" t="s">
        <v>184</v>
      </c>
      <c r="C250" s="158" t="s">
        <v>391</v>
      </c>
    </row>
    <row r="251" spans="1:3" x14ac:dyDescent="0.25">
      <c r="A251" s="159">
        <v>238</v>
      </c>
      <c r="B251" s="155" t="s">
        <v>196</v>
      </c>
      <c r="C251" s="158" t="s">
        <v>391</v>
      </c>
    </row>
    <row r="252" spans="1:3" x14ac:dyDescent="0.25">
      <c r="A252" s="159">
        <v>241</v>
      </c>
      <c r="B252" s="155" t="s">
        <v>207</v>
      </c>
      <c r="C252" s="158" t="s">
        <v>391</v>
      </c>
    </row>
    <row r="253" spans="1:3" x14ac:dyDescent="0.25">
      <c r="A253" s="159">
        <v>242</v>
      </c>
      <c r="B253" s="155" t="s">
        <v>208</v>
      </c>
      <c r="C253" s="158" t="s">
        <v>391</v>
      </c>
    </row>
    <row r="254" spans="1:3" x14ac:dyDescent="0.25">
      <c r="A254" s="159">
        <v>243</v>
      </c>
      <c r="B254" s="155" t="s">
        <v>172</v>
      </c>
      <c r="C254" s="158" t="s">
        <v>391</v>
      </c>
    </row>
    <row r="255" spans="1:3" x14ac:dyDescent="0.25">
      <c r="A255" s="159">
        <v>244</v>
      </c>
      <c r="B255" s="155" t="s">
        <v>196</v>
      </c>
      <c r="C255" s="158" t="s">
        <v>391</v>
      </c>
    </row>
    <row r="256" spans="1:3" x14ac:dyDescent="0.25">
      <c r="A256" s="159">
        <v>245</v>
      </c>
      <c r="B256" s="155" t="s">
        <v>208</v>
      </c>
      <c r="C256" s="158" t="s">
        <v>391</v>
      </c>
    </row>
    <row r="257" spans="1:3" x14ac:dyDescent="0.25">
      <c r="A257" s="159">
        <v>246</v>
      </c>
      <c r="B257" s="155" t="s">
        <v>209</v>
      </c>
      <c r="C257" s="158" t="s">
        <v>391</v>
      </c>
    </row>
    <row r="258" spans="1:3" x14ac:dyDescent="0.25">
      <c r="A258" s="159">
        <v>247</v>
      </c>
      <c r="B258" s="155" t="s">
        <v>208</v>
      </c>
      <c r="C258" s="158" t="s">
        <v>391</v>
      </c>
    </row>
    <row r="259" spans="1:3" x14ac:dyDescent="0.25">
      <c r="A259" s="159">
        <v>248</v>
      </c>
      <c r="B259" s="155" t="s">
        <v>196</v>
      </c>
      <c r="C259" s="158" t="s">
        <v>391</v>
      </c>
    </row>
    <row r="260" spans="1:3" x14ac:dyDescent="0.25">
      <c r="A260" s="159">
        <v>249</v>
      </c>
      <c r="B260" s="155" t="s">
        <v>208</v>
      </c>
      <c r="C260" s="158" t="s">
        <v>391</v>
      </c>
    </row>
    <row r="261" spans="1:3" x14ac:dyDescent="0.25">
      <c r="A261" s="159">
        <v>250</v>
      </c>
      <c r="B261" s="155" t="s">
        <v>210</v>
      </c>
      <c r="C261" s="158" t="s">
        <v>392</v>
      </c>
    </row>
    <row r="262" spans="1:3" x14ac:dyDescent="0.25">
      <c r="A262" s="159">
        <v>251</v>
      </c>
      <c r="B262" s="155" t="s">
        <v>210</v>
      </c>
      <c r="C262" s="158" t="s">
        <v>392</v>
      </c>
    </row>
    <row r="263" spans="1:3" x14ac:dyDescent="0.25">
      <c r="A263" s="159">
        <v>252</v>
      </c>
      <c r="B263" s="155" t="s">
        <v>210</v>
      </c>
      <c r="C263" s="158" t="s">
        <v>392</v>
      </c>
    </row>
    <row r="264" spans="1:3" x14ac:dyDescent="0.25">
      <c r="A264" s="159">
        <v>253</v>
      </c>
      <c r="B264" s="155" t="s">
        <v>210</v>
      </c>
      <c r="C264" s="158" t="s">
        <v>392</v>
      </c>
    </row>
    <row r="265" spans="1:3" x14ac:dyDescent="0.25">
      <c r="A265" s="159">
        <v>254</v>
      </c>
      <c r="B265" s="155" t="s">
        <v>211</v>
      </c>
      <c r="C265" s="158" t="s">
        <v>391</v>
      </c>
    </row>
    <row r="266" spans="1:3" x14ac:dyDescent="0.25">
      <c r="A266" s="159">
        <v>255</v>
      </c>
      <c r="B266" s="155" t="s">
        <v>212</v>
      </c>
      <c r="C266" s="158" t="s">
        <v>391</v>
      </c>
    </row>
    <row r="267" spans="1:3" x14ac:dyDescent="0.25">
      <c r="A267" s="159">
        <v>257</v>
      </c>
      <c r="B267" s="155" t="s">
        <v>213</v>
      </c>
      <c r="C267" s="158" t="s">
        <v>391</v>
      </c>
    </row>
    <row r="268" spans="1:3" x14ac:dyDescent="0.25">
      <c r="A268" s="159">
        <v>258</v>
      </c>
      <c r="B268" s="155" t="s">
        <v>214</v>
      </c>
      <c r="C268" s="158" t="s">
        <v>391</v>
      </c>
    </row>
    <row r="269" spans="1:3" x14ac:dyDescent="0.25">
      <c r="A269" s="159">
        <v>259</v>
      </c>
      <c r="B269" s="155" t="s">
        <v>215</v>
      </c>
      <c r="C269" s="158" t="s">
        <v>391</v>
      </c>
    </row>
    <row r="270" spans="1:3" x14ac:dyDescent="0.25">
      <c r="A270" s="159">
        <v>260</v>
      </c>
      <c r="B270" s="155" t="s">
        <v>214</v>
      </c>
      <c r="C270" s="158" t="s">
        <v>392</v>
      </c>
    </row>
    <row r="271" spans="1:3" x14ac:dyDescent="0.25">
      <c r="A271" s="159">
        <v>261</v>
      </c>
      <c r="B271" s="155" t="s">
        <v>214</v>
      </c>
      <c r="C271" s="158" t="s">
        <v>391</v>
      </c>
    </row>
    <row r="272" spans="1:3" x14ac:dyDescent="0.25">
      <c r="A272" s="159">
        <v>262</v>
      </c>
      <c r="B272" s="155" t="s">
        <v>214</v>
      </c>
      <c r="C272" s="158" t="s">
        <v>391</v>
      </c>
    </row>
    <row r="273" spans="1:3" x14ac:dyDescent="0.25">
      <c r="A273" s="159">
        <v>263</v>
      </c>
      <c r="B273" s="155" t="s">
        <v>214</v>
      </c>
      <c r="C273" s="158" t="s">
        <v>391</v>
      </c>
    </row>
    <row r="274" spans="1:3" x14ac:dyDescent="0.25">
      <c r="A274" s="159">
        <v>264</v>
      </c>
      <c r="B274" s="155" t="s">
        <v>214</v>
      </c>
      <c r="C274" s="158" t="s">
        <v>391</v>
      </c>
    </row>
    <row r="275" spans="1:3" x14ac:dyDescent="0.25">
      <c r="A275" s="159">
        <v>265</v>
      </c>
      <c r="B275" s="155" t="s">
        <v>216</v>
      </c>
      <c r="C275" s="158" t="s">
        <v>392</v>
      </c>
    </row>
    <row r="276" spans="1:3" x14ac:dyDescent="0.25">
      <c r="A276" s="159">
        <v>266</v>
      </c>
      <c r="B276" s="155" t="s">
        <v>216</v>
      </c>
      <c r="C276" s="158" t="s">
        <v>392</v>
      </c>
    </row>
    <row r="277" spans="1:3" x14ac:dyDescent="0.25">
      <c r="A277" s="159">
        <v>267</v>
      </c>
      <c r="B277" s="155" t="s">
        <v>216</v>
      </c>
      <c r="C277" s="158" t="s">
        <v>392</v>
      </c>
    </row>
    <row r="278" spans="1:3" x14ac:dyDescent="0.25">
      <c r="A278" s="159">
        <v>268</v>
      </c>
      <c r="B278" s="155" t="s">
        <v>216</v>
      </c>
      <c r="C278" s="158" t="s">
        <v>392</v>
      </c>
    </row>
    <row r="279" spans="1:3" x14ac:dyDescent="0.25">
      <c r="A279" s="159">
        <v>269</v>
      </c>
      <c r="B279" s="155" t="s">
        <v>216</v>
      </c>
      <c r="C279" s="158" t="s">
        <v>392</v>
      </c>
    </row>
    <row r="280" spans="1:3" x14ac:dyDescent="0.25">
      <c r="A280" s="159">
        <v>270</v>
      </c>
      <c r="B280" s="155" t="s">
        <v>216</v>
      </c>
      <c r="C280" s="158" t="s">
        <v>392</v>
      </c>
    </row>
    <row r="281" spans="1:3" x14ac:dyDescent="0.25">
      <c r="A281" s="159">
        <v>271</v>
      </c>
      <c r="B281" s="155" t="s">
        <v>216</v>
      </c>
      <c r="C281" s="158" t="s">
        <v>392</v>
      </c>
    </row>
    <row r="282" spans="1:3" x14ac:dyDescent="0.25">
      <c r="A282" s="159">
        <v>272</v>
      </c>
      <c r="B282" s="155" t="s">
        <v>216</v>
      </c>
      <c r="C282" s="158" t="s">
        <v>392</v>
      </c>
    </row>
    <row r="283" spans="1:3" x14ac:dyDescent="0.25">
      <c r="A283" s="159">
        <v>273</v>
      </c>
      <c r="B283" s="155" t="s">
        <v>216</v>
      </c>
      <c r="C283" s="158" t="s">
        <v>392</v>
      </c>
    </row>
    <row r="284" spans="1:3" x14ac:dyDescent="0.25">
      <c r="A284" s="159">
        <v>274</v>
      </c>
      <c r="B284" s="155" t="s">
        <v>216</v>
      </c>
      <c r="C284" s="158" t="s">
        <v>392</v>
      </c>
    </row>
    <row r="285" spans="1:3" x14ac:dyDescent="0.25">
      <c r="A285" s="159">
        <v>276</v>
      </c>
      <c r="B285" s="155" t="s">
        <v>216</v>
      </c>
      <c r="C285" s="158" t="s">
        <v>392</v>
      </c>
    </row>
    <row r="286" spans="1:3" x14ac:dyDescent="0.25">
      <c r="A286" s="159">
        <v>277</v>
      </c>
      <c r="B286" s="155" t="s">
        <v>217</v>
      </c>
      <c r="C286" s="158" t="s">
        <v>392</v>
      </c>
    </row>
    <row r="287" spans="1:3" x14ac:dyDescent="0.25">
      <c r="A287" s="159">
        <v>278</v>
      </c>
      <c r="B287" s="155" t="s">
        <v>218</v>
      </c>
      <c r="C287" s="158" t="s">
        <v>392</v>
      </c>
    </row>
    <row r="288" spans="1:3" x14ac:dyDescent="0.25">
      <c r="A288" s="159">
        <v>279</v>
      </c>
      <c r="B288" s="155" t="s">
        <v>219</v>
      </c>
      <c r="C288" s="158" t="s">
        <v>392</v>
      </c>
    </row>
    <row r="289" spans="1:3" x14ac:dyDescent="0.25">
      <c r="A289" s="159">
        <v>280</v>
      </c>
      <c r="B289" s="155" t="s">
        <v>220</v>
      </c>
      <c r="C289" s="158" t="s">
        <v>392</v>
      </c>
    </row>
    <row r="290" spans="1:3" x14ac:dyDescent="0.25">
      <c r="A290" s="159">
        <v>281</v>
      </c>
      <c r="B290" s="155" t="s">
        <v>221</v>
      </c>
      <c r="C290" s="158" t="s">
        <v>391</v>
      </c>
    </row>
    <row r="291" spans="1:3" x14ac:dyDescent="0.25">
      <c r="A291" s="159">
        <v>283</v>
      </c>
      <c r="B291" s="155" t="s">
        <v>222</v>
      </c>
      <c r="C291" s="158" t="s">
        <v>391</v>
      </c>
    </row>
    <row r="292" spans="1:3" x14ac:dyDescent="0.25">
      <c r="A292" s="159">
        <v>284</v>
      </c>
      <c r="B292" s="155" t="s">
        <v>164</v>
      </c>
      <c r="C292" s="158" t="s">
        <v>392</v>
      </c>
    </row>
    <row r="293" spans="1:3" x14ac:dyDescent="0.25">
      <c r="A293" s="159">
        <v>285</v>
      </c>
      <c r="B293" s="155" t="s">
        <v>164</v>
      </c>
      <c r="C293" s="158" t="s">
        <v>392</v>
      </c>
    </row>
    <row r="294" spans="1:3" x14ac:dyDescent="0.25">
      <c r="A294" s="159">
        <v>286</v>
      </c>
      <c r="B294" s="155" t="s">
        <v>223</v>
      </c>
      <c r="C294" s="158" t="s">
        <v>392</v>
      </c>
    </row>
    <row r="295" spans="1:3" x14ac:dyDescent="0.25">
      <c r="A295" s="159">
        <v>287</v>
      </c>
      <c r="B295" s="155" t="s">
        <v>224</v>
      </c>
      <c r="C295" s="158" t="s">
        <v>392</v>
      </c>
    </row>
    <row r="296" spans="1:3" x14ac:dyDescent="0.25">
      <c r="A296" s="159">
        <v>288</v>
      </c>
      <c r="B296" s="155" t="s">
        <v>225</v>
      </c>
      <c r="C296" s="158" t="s">
        <v>392</v>
      </c>
    </row>
    <row r="297" spans="1:3" x14ac:dyDescent="0.25">
      <c r="A297" s="159">
        <v>289</v>
      </c>
      <c r="B297" s="155" t="s">
        <v>225</v>
      </c>
      <c r="C297" s="158" t="s">
        <v>392</v>
      </c>
    </row>
    <row r="298" spans="1:3" x14ac:dyDescent="0.25">
      <c r="A298" s="159">
        <v>290</v>
      </c>
      <c r="B298" s="155" t="s">
        <v>225</v>
      </c>
      <c r="C298" s="158" t="s">
        <v>392</v>
      </c>
    </row>
    <row r="299" spans="1:3" x14ac:dyDescent="0.25">
      <c r="A299" s="159">
        <v>291</v>
      </c>
      <c r="B299" s="155" t="s">
        <v>225</v>
      </c>
      <c r="C299" s="158" t="s">
        <v>392</v>
      </c>
    </row>
    <row r="300" spans="1:3" x14ac:dyDescent="0.25">
      <c r="A300" s="159">
        <v>292</v>
      </c>
      <c r="B300" s="155" t="s">
        <v>225</v>
      </c>
      <c r="C300" s="158" t="s">
        <v>392</v>
      </c>
    </row>
    <row r="301" spans="1:3" x14ac:dyDescent="0.25">
      <c r="A301" s="159">
        <v>297</v>
      </c>
      <c r="B301" s="155" t="s">
        <v>225</v>
      </c>
      <c r="C301" s="158" t="s">
        <v>392</v>
      </c>
    </row>
    <row r="302" spans="1:3" x14ac:dyDescent="0.25">
      <c r="A302" s="159">
        <v>298</v>
      </c>
      <c r="B302" s="155" t="s">
        <v>225</v>
      </c>
      <c r="C302" s="158" t="s">
        <v>392</v>
      </c>
    </row>
    <row r="303" spans="1:3" x14ac:dyDescent="0.25">
      <c r="A303" s="159">
        <v>299</v>
      </c>
      <c r="B303" s="155" t="s">
        <v>225</v>
      </c>
      <c r="C303" s="158" t="s">
        <v>392</v>
      </c>
    </row>
    <row r="304" spans="1:3" x14ac:dyDescent="0.25">
      <c r="A304" s="159">
        <v>300</v>
      </c>
      <c r="B304" s="155" t="s">
        <v>226</v>
      </c>
      <c r="C304" s="158" t="s">
        <v>391</v>
      </c>
    </row>
    <row r="305" spans="1:3" x14ac:dyDescent="0.25">
      <c r="A305" s="159">
        <v>301</v>
      </c>
      <c r="B305" s="155" t="s">
        <v>227</v>
      </c>
      <c r="C305" s="158" t="s">
        <v>391</v>
      </c>
    </row>
    <row r="306" spans="1:3" x14ac:dyDescent="0.25">
      <c r="A306" s="159">
        <v>302</v>
      </c>
      <c r="B306" s="155" t="s">
        <v>228</v>
      </c>
      <c r="C306" s="158" t="s">
        <v>391</v>
      </c>
    </row>
    <row r="307" spans="1:3" x14ac:dyDescent="0.25">
      <c r="A307" s="159">
        <v>303</v>
      </c>
      <c r="B307" s="155" t="s">
        <v>225</v>
      </c>
      <c r="C307" s="158" t="s">
        <v>392</v>
      </c>
    </row>
    <row r="308" spans="1:3" x14ac:dyDescent="0.25">
      <c r="A308" s="159">
        <v>304</v>
      </c>
      <c r="B308" s="155" t="s">
        <v>225</v>
      </c>
      <c r="C308" s="158" t="s">
        <v>392</v>
      </c>
    </row>
    <row r="309" spans="1:3" x14ac:dyDescent="0.25">
      <c r="A309" s="159">
        <v>305</v>
      </c>
      <c r="B309" s="155" t="s">
        <v>229</v>
      </c>
      <c r="C309" s="158" t="s">
        <v>391</v>
      </c>
    </row>
    <row r="310" spans="1:3" x14ac:dyDescent="0.25">
      <c r="A310" s="159">
        <v>306</v>
      </c>
      <c r="B310" s="155" t="s">
        <v>229</v>
      </c>
      <c r="C310" s="158" t="s">
        <v>391</v>
      </c>
    </row>
    <row r="311" spans="1:3" x14ac:dyDescent="0.25">
      <c r="A311" s="159">
        <v>307</v>
      </c>
      <c r="B311" s="155" t="s">
        <v>229</v>
      </c>
      <c r="C311" s="158" t="s">
        <v>391</v>
      </c>
    </row>
    <row r="312" spans="1:3" x14ac:dyDescent="0.25">
      <c r="A312" s="159">
        <v>308</v>
      </c>
      <c r="B312" s="155" t="s">
        <v>229</v>
      </c>
      <c r="C312" s="158" t="s">
        <v>391</v>
      </c>
    </row>
    <row r="313" spans="1:3" x14ac:dyDescent="0.25">
      <c r="A313" s="159">
        <v>309</v>
      </c>
      <c r="B313" s="155" t="s">
        <v>230</v>
      </c>
      <c r="C313" s="158" t="s">
        <v>391</v>
      </c>
    </row>
    <row r="314" spans="1:3" x14ac:dyDescent="0.25">
      <c r="A314" s="159">
        <v>310</v>
      </c>
      <c r="B314" s="155" t="s">
        <v>231</v>
      </c>
      <c r="C314" s="158" t="s">
        <v>391</v>
      </c>
    </row>
    <row r="315" spans="1:3" x14ac:dyDescent="0.25">
      <c r="A315" s="159">
        <v>312</v>
      </c>
      <c r="B315" s="155" t="s">
        <v>232</v>
      </c>
      <c r="C315" s="158" t="s">
        <v>391</v>
      </c>
    </row>
    <row r="316" spans="1:3" x14ac:dyDescent="0.25">
      <c r="A316" s="159">
        <v>313</v>
      </c>
      <c r="B316" s="155" t="s">
        <v>233</v>
      </c>
      <c r="C316" s="158" t="s">
        <v>392</v>
      </c>
    </row>
    <row r="317" spans="1:3" x14ac:dyDescent="0.25">
      <c r="A317" s="159">
        <v>314</v>
      </c>
      <c r="B317" s="155" t="s">
        <v>234</v>
      </c>
      <c r="C317" s="158" t="s">
        <v>392</v>
      </c>
    </row>
    <row r="318" spans="1:3" x14ac:dyDescent="0.25">
      <c r="A318" s="159">
        <v>315</v>
      </c>
      <c r="B318" s="155" t="s">
        <v>235</v>
      </c>
      <c r="C318" s="158" t="s">
        <v>392</v>
      </c>
    </row>
    <row r="319" spans="1:3" x14ac:dyDescent="0.25">
      <c r="A319" s="159">
        <v>316</v>
      </c>
      <c r="B319" s="155" t="s">
        <v>236</v>
      </c>
      <c r="C319" s="158" t="s">
        <v>391</v>
      </c>
    </row>
    <row r="320" spans="1:3" x14ac:dyDescent="0.25">
      <c r="A320" s="159">
        <v>317</v>
      </c>
      <c r="B320" s="155" t="s">
        <v>236</v>
      </c>
      <c r="C320" s="158" t="s">
        <v>391</v>
      </c>
    </row>
    <row r="321" spans="1:3" x14ac:dyDescent="0.25">
      <c r="A321" s="159">
        <v>318</v>
      </c>
      <c r="B321" s="155" t="s">
        <v>236</v>
      </c>
      <c r="C321" s="158" t="s">
        <v>391</v>
      </c>
    </row>
    <row r="322" spans="1:3" x14ac:dyDescent="0.25">
      <c r="A322" s="159">
        <v>319</v>
      </c>
      <c r="B322" s="155" t="s">
        <v>237</v>
      </c>
      <c r="C322" s="158" t="s">
        <v>391</v>
      </c>
    </row>
    <row r="323" spans="1:3" x14ac:dyDescent="0.25">
      <c r="A323" s="159">
        <v>320</v>
      </c>
      <c r="B323" s="155" t="s">
        <v>236</v>
      </c>
      <c r="C323" s="158" t="s">
        <v>391</v>
      </c>
    </row>
    <row r="324" spans="1:3" x14ac:dyDescent="0.25">
      <c r="A324" s="159">
        <v>321</v>
      </c>
      <c r="B324" s="155" t="s">
        <v>236</v>
      </c>
      <c r="C324" s="158" t="s">
        <v>391</v>
      </c>
    </row>
    <row r="325" spans="1:3" x14ac:dyDescent="0.25">
      <c r="A325" s="159">
        <v>322</v>
      </c>
      <c r="B325" s="155" t="s">
        <v>236</v>
      </c>
      <c r="C325" s="158" t="s">
        <v>391</v>
      </c>
    </row>
    <row r="326" spans="1:3" x14ac:dyDescent="0.25">
      <c r="A326" s="159">
        <v>323</v>
      </c>
      <c r="B326" s="155" t="s">
        <v>236</v>
      </c>
      <c r="C326" s="158" t="s">
        <v>391</v>
      </c>
    </row>
    <row r="327" spans="1:3" x14ac:dyDescent="0.25">
      <c r="A327" s="159">
        <v>324</v>
      </c>
      <c r="B327" s="155" t="s">
        <v>238</v>
      </c>
      <c r="C327" s="158" t="s">
        <v>391</v>
      </c>
    </row>
    <row r="328" spans="1:3" x14ac:dyDescent="0.25">
      <c r="A328" s="159">
        <v>325</v>
      </c>
      <c r="B328" s="155" t="s">
        <v>239</v>
      </c>
      <c r="C328" s="158" t="s">
        <v>391</v>
      </c>
    </row>
    <row r="329" spans="1:3" x14ac:dyDescent="0.25">
      <c r="A329" s="159">
        <v>326</v>
      </c>
      <c r="B329" s="155" t="s">
        <v>239</v>
      </c>
      <c r="C329" s="158" t="s">
        <v>391</v>
      </c>
    </row>
    <row r="330" spans="1:3" x14ac:dyDescent="0.25">
      <c r="A330" s="159">
        <v>327</v>
      </c>
      <c r="B330" s="155" t="s">
        <v>239</v>
      </c>
      <c r="C330" s="158" t="s">
        <v>391</v>
      </c>
    </row>
    <row r="331" spans="1:3" x14ac:dyDescent="0.25">
      <c r="A331" s="159">
        <v>328</v>
      </c>
      <c r="B331" s="155" t="s">
        <v>239</v>
      </c>
      <c r="C331" s="158" t="s">
        <v>391</v>
      </c>
    </row>
    <row r="332" spans="1:3" x14ac:dyDescent="0.25">
      <c r="A332" s="159">
        <v>329</v>
      </c>
      <c r="B332" s="155" t="s">
        <v>239</v>
      </c>
      <c r="C332" s="158" t="s">
        <v>391</v>
      </c>
    </row>
    <row r="333" spans="1:3" x14ac:dyDescent="0.25">
      <c r="A333" s="159">
        <v>330</v>
      </c>
      <c r="B333" s="155" t="s">
        <v>239</v>
      </c>
      <c r="C333" s="158" t="s">
        <v>391</v>
      </c>
    </row>
    <row r="334" spans="1:3" x14ac:dyDescent="0.25">
      <c r="A334" s="159">
        <v>331</v>
      </c>
      <c r="B334" s="155" t="s">
        <v>239</v>
      </c>
      <c r="C334" s="158" t="s">
        <v>391</v>
      </c>
    </row>
    <row r="335" spans="1:3" x14ac:dyDescent="0.25">
      <c r="A335" s="159">
        <v>332</v>
      </c>
      <c r="B335" s="155" t="s">
        <v>239</v>
      </c>
      <c r="C335" s="158" t="s">
        <v>392</v>
      </c>
    </row>
    <row r="336" spans="1:3" x14ac:dyDescent="0.25">
      <c r="A336" s="159">
        <v>334</v>
      </c>
      <c r="B336" s="155" t="s">
        <v>240</v>
      </c>
      <c r="C336" s="158" t="s">
        <v>391</v>
      </c>
    </row>
    <row r="337" spans="1:3" x14ac:dyDescent="0.25">
      <c r="A337" s="159">
        <v>335</v>
      </c>
      <c r="B337" s="155" t="s">
        <v>241</v>
      </c>
      <c r="C337" s="158" t="s">
        <v>391</v>
      </c>
    </row>
    <row r="338" spans="1:3" x14ac:dyDescent="0.25">
      <c r="A338" s="159">
        <v>336</v>
      </c>
      <c r="B338" s="155" t="s">
        <v>242</v>
      </c>
      <c r="C338" s="158" t="s">
        <v>392</v>
      </c>
    </row>
    <row r="339" spans="1:3" x14ac:dyDescent="0.25">
      <c r="A339" s="159">
        <v>337</v>
      </c>
      <c r="B339" s="155" t="s">
        <v>242</v>
      </c>
      <c r="C339" s="158" t="s">
        <v>392</v>
      </c>
    </row>
    <row r="340" spans="1:3" x14ac:dyDescent="0.25">
      <c r="A340" s="159">
        <v>338</v>
      </c>
      <c r="B340" s="155" t="s">
        <v>243</v>
      </c>
      <c r="C340" s="158" t="s">
        <v>391</v>
      </c>
    </row>
    <row r="341" spans="1:3" x14ac:dyDescent="0.25">
      <c r="A341" s="159">
        <v>339</v>
      </c>
      <c r="B341" s="155" t="s">
        <v>244</v>
      </c>
      <c r="C341" s="158" t="s">
        <v>392</v>
      </c>
    </row>
    <row r="342" spans="1:3" x14ac:dyDescent="0.25">
      <c r="A342" s="159">
        <v>340</v>
      </c>
      <c r="B342" s="155" t="s">
        <v>244</v>
      </c>
      <c r="C342" s="158" t="s">
        <v>392</v>
      </c>
    </row>
    <row r="343" spans="1:3" x14ac:dyDescent="0.25">
      <c r="A343" s="159">
        <v>341</v>
      </c>
      <c r="B343" s="155" t="s">
        <v>244</v>
      </c>
      <c r="C343" s="158" t="s">
        <v>392</v>
      </c>
    </row>
    <row r="344" spans="1:3" x14ac:dyDescent="0.25">
      <c r="A344" s="159">
        <v>342</v>
      </c>
      <c r="B344" s="155" t="s">
        <v>245</v>
      </c>
      <c r="C344" s="158" t="s">
        <v>391</v>
      </c>
    </row>
    <row r="345" spans="1:3" x14ac:dyDescent="0.25">
      <c r="A345" s="159">
        <v>343</v>
      </c>
      <c r="B345" s="155" t="s">
        <v>246</v>
      </c>
      <c r="C345" s="158" t="s">
        <v>391</v>
      </c>
    </row>
    <row r="346" spans="1:3" x14ac:dyDescent="0.25">
      <c r="A346" s="159">
        <v>344</v>
      </c>
      <c r="B346" s="155" t="s">
        <v>247</v>
      </c>
      <c r="C346" s="158" t="s">
        <v>391</v>
      </c>
    </row>
    <row r="347" spans="1:3" x14ac:dyDescent="0.25">
      <c r="A347" s="159">
        <v>344</v>
      </c>
      <c r="B347" s="155" t="s">
        <v>247</v>
      </c>
      <c r="C347" s="158" t="s">
        <v>392</v>
      </c>
    </row>
    <row r="348" spans="1:3" x14ac:dyDescent="0.25">
      <c r="A348" s="159">
        <v>345</v>
      </c>
      <c r="B348" s="155" t="s">
        <v>248</v>
      </c>
      <c r="C348" s="158" t="s">
        <v>391</v>
      </c>
    </row>
    <row r="349" spans="1:3" x14ac:dyDescent="0.25">
      <c r="A349" s="159">
        <v>346</v>
      </c>
      <c r="B349" s="155" t="s">
        <v>249</v>
      </c>
      <c r="C349" s="158" t="s">
        <v>392</v>
      </c>
    </row>
    <row r="350" spans="1:3" x14ac:dyDescent="0.25">
      <c r="A350" s="159">
        <v>347</v>
      </c>
      <c r="B350" s="155" t="s">
        <v>250</v>
      </c>
      <c r="C350" s="158" t="s">
        <v>392</v>
      </c>
    </row>
    <row r="351" spans="1:3" x14ac:dyDescent="0.25">
      <c r="A351" s="159">
        <v>348</v>
      </c>
      <c r="B351" s="155" t="s">
        <v>250</v>
      </c>
      <c r="C351" s="158" t="s">
        <v>392</v>
      </c>
    </row>
    <row r="352" spans="1:3" x14ac:dyDescent="0.25">
      <c r="A352" s="159">
        <v>349</v>
      </c>
      <c r="B352" s="155" t="s">
        <v>196</v>
      </c>
      <c r="C352" s="158" t="s">
        <v>391</v>
      </c>
    </row>
    <row r="353" spans="1:3" x14ac:dyDescent="0.25">
      <c r="A353" s="159">
        <v>350</v>
      </c>
      <c r="B353" s="155" t="s">
        <v>251</v>
      </c>
      <c r="C353" s="158" t="s">
        <v>392</v>
      </c>
    </row>
    <row r="354" spans="1:3" x14ac:dyDescent="0.25">
      <c r="A354" s="159">
        <v>351</v>
      </c>
      <c r="B354" s="155" t="s">
        <v>252</v>
      </c>
      <c r="C354" s="158" t="s">
        <v>391</v>
      </c>
    </row>
    <row r="355" spans="1:3" x14ac:dyDescent="0.25">
      <c r="A355" s="159">
        <v>352</v>
      </c>
      <c r="B355" s="155" t="s">
        <v>253</v>
      </c>
      <c r="C355" s="158" t="s">
        <v>391</v>
      </c>
    </row>
    <row r="356" spans="1:3" x14ac:dyDescent="0.25">
      <c r="A356" s="159">
        <v>353</v>
      </c>
      <c r="B356" s="155" t="s">
        <v>254</v>
      </c>
      <c r="C356" s="158" t="s">
        <v>391</v>
      </c>
    </row>
    <row r="357" spans="1:3" x14ac:dyDescent="0.25">
      <c r="A357" s="159">
        <v>354</v>
      </c>
      <c r="B357" s="155" t="s">
        <v>171</v>
      </c>
      <c r="C357" s="158" t="s">
        <v>392</v>
      </c>
    </row>
    <row r="358" spans="1:3" x14ac:dyDescent="0.25">
      <c r="A358" s="159">
        <v>355</v>
      </c>
      <c r="B358" s="155" t="s">
        <v>255</v>
      </c>
      <c r="C358" s="158" t="s">
        <v>391</v>
      </c>
    </row>
    <row r="359" spans="1:3" x14ac:dyDescent="0.25">
      <c r="A359" s="159">
        <v>357</v>
      </c>
      <c r="B359" s="155" t="s">
        <v>256</v>
      </c>
      <c r="C359" s="158" t="s">
        <v>392</v>
      </c>
    </row>
    <row r="360" spans="1:3" x14ac:dyDescent="0.25">
      <c r="A360" s="159">
        <v>358</v>
      </c>
      <c r="B360" s="155" t="s">
        <v>256</v>
      </c>
      <c r="C360" s="158" t="s">
        <v>392</v>
      </c>
    </row>
    <row r="361" spans="1:3" x14ac:dyDescent="0.25">
      <c r="A361" s="159">
        <v>359</v>
      </c>
      <c r="B361" s="155" t="s">
        <v>256</v>
      </c>
      <c r="C361" s="158" t="s">
        <v>392</v>
      </c>
    </row>
    <row r="362" spans="1:3" x14ac:dyDescent="0.25">
      <c r="A362" s="159">
        <v>360</v>
      </c>
      <c r="B362" s="155" t="s">
        <v>256</v>
      </c>
      <c r="C362" s="158" t="s">
        <v>392</v>
      </c>
    </row>
    <row r="363" spans="1:3" x14ac:dyDescent="0.25">
      <c r="A363" s="159">
        <v>361</v>
      </c>
      <c r="B363" s="155" t="s">
        <v>256</v>
      </c>
      <c r="C363" s="158" t="s">
        <v>392</v>
      </c>
    </row>
    <row r="364" spans="1:3" x14ac:dyDescent="0.25">
      <c r="A364" s="159">
        <v>362</v>
      </c>
      <c r="B364" s="155" t="s">
        <v>256</v>
      </c>
      <c r="C364" s="158" t="s">
        <v>392</v>
      </c>
    </row>
    <row r="365" spans="1:3" x14ac:dyDescent="0.25">
      <c r="A365" s="159">
        <v>363</v>
      </c>
      <c r="B365" s="155" t="s">
        <v>256</v>
      </c>
      <c r="C365" s="158" t="s">
        <v>392</v>
      </c>
    </row>
    <row r="366" spans="1:3" x14ac:dyDescent="0.25">
      <c r="A366" s="159">
        <v>364</v>
      </c>
      <c r="B366" s="155" t="s">
        <v>256</v>
      </c>
      <c r="C366" s="158" t="s">
        <v>392</v>
      </c>
    </row>
    <row r="367" spans="1:3" x14ac:dyDescent="0.25">
      <c r="A367" s="159">
        <v>365</v>
      </c>
      <c r="B367" s="155" t="s">
        <v>256</v>
      </c>
      <c r="C367" s="158" t="s">
        <v>392</v>
      </c>
    </row>
    <row r="368" spans="1:3" x14ac:dyDescent="0.25">
      <c r="A368" s="159">
        <v>366</v>
      </c>
      <c r="B368" s="155" t="s">
        <v>256</v>
      </c>
      <c r="C368" s="158" t="s">
        <v>392</v>
      </c>
    </row>
    <row r="369" spans="1:3" x14ac:dyDescent="0.25">
      <c r="A369" s="159">
        <v>367</v>
      </c>
      <c r="B369" s="155" t="s">
        <v>256</v>
      </c>
      <c r="C369" s="158" t="s">
        <v>392</v>
      </c>
    </row>
    <row r="370" spans="1:3" x14ac:dyDescent="0.25">
      <c r="A370" s="159">
        <v>368</v>
      </c>
      <c r="B370" s="155" t="s">
        <v>256</v>
      </c>
      <c r="C370" s="158" t="s">
        <v>392</v>
      </c>
    </row>
    <row r="371" spans="1:3" x14ac:dyDescent="0.25">
      <c r="A371" s="159">
        <v>369</v>
      </c>
      <c r="B371" s="155" t="s">
        <v>256</v>
      </c>
      <c r="C371" s="158" t="s">
        <v>392</v>
      </c>
    </row>
    <row r="372" spans="1:3" x14ac:dyDescent="0.25">
      <c r="A372" s="159">
        <v>370</v>
      </c>
      <c r="B372" s="155" t="s">
        <v>256</v>
      </c>
      <c r="C372" s="158" t="s">
        <v>392</v>
      </c>
    </row>
    <row r="373" spans="1:3" x14ac:dyDescent="0.25">
      <c r="A373" s="159">
        <v>371</v>
      </c>
      <c r="B373" s="155" t="s">
        <v>256</v>
      </c>
      <c r="C373" s="158" t="s">
        <v>392</v>
      </c>
    </row>
    <row r="374" spans="1:3" x14ac:dyDescent="0.25">
      <c r="A374" s="159">
        <v>372</v>
      </c>
      <c r="B374" s="155" t="s">
        <v>236</v>
      </c>
      <c r="C374" s="158" t="s">
        <v>391</v>
      </c>
    </row>
    <row r="375" spans="1:3" x14ac:dyDescent="0.25">
      <c r="A375" s="159">
        <v>373</v>
      </c>
      <c r="B375" s="155" t="s">
        <v>184</v>
      </c>
      <c r="C375" s="158" t="s">
        <v>391</v>
      </c>
    </row>
    <row r="376" spans="1:3" x14ac:dyDescent="0.25">
      <c r="A376" s="159">
        <v>374</v>
      </c>
      <c r="B376" s="155" t="s">
        <v>184</v>
      </c>
      <c r="C376" s="158" t="s">
        <v>391</v>
      </c>
    </row>
    <row r="377" spans="1:3" x14ac:dyDescent="0.25">
      <c r="A377" s="159">
        <v>375</v>
      </c>
      <c r="B377" s="155" t="s">
        <v>184</v>
      </c>
      <c r="C377" s="158" t="s">
        <v>391</v>
      </c>
    </row>
    <row r="378" spans="1:3" x14ac:dyDescent="0.25">
      <c r="A378" s="159">
        <v>376</v>
      </c>
      <c r="B378" s="155" t="s">
        <v>184</v>
      </c>
      <c r="C378" s="158" t="s">
        <v>391</v>
      </c>
    </row>
    <row r="379" spans="1:3" x14ac:dyDescent="0.25">
      <c r="A379" s="159">
        <v>377</v>
      </c>
      <c r="B379" s="155" t="s">
        <v>184</v>
      </c>
      <c r="C379" s="158" t="s">
        <v>391</v>
      </c>
    </row>
    <row r="380" spans="1:3" x14ac:dyDescent="0.25">
      <c r="A380" s="159">
        <v>378</v>
      </c>
      <c r="B380" s="155" t="s">
        <v>184</v>
      </c>
      <c r="C380" s="158" t="s">
        <v>391</v>
      </c>
    </row>
    <row r="381" spans="1:3" x14ac:dyDescent="0.25">
      <c r="A381" s="159">
        <v>380</v>
      </c>
      <c r="B381" s="155" t="s">
        <v>184</v>
      </c>
      <c r="C381" s="158" t="s">
        <v>391</v>
      </c>
    </row>
    <row r="382" spans="1:3" x14ac:dyDescent="0.25">
      <c r="A382" s="159">
        <v>381</v>
      </c>
      <c r="B382" s="155" t="s">
        <v>184</v>
      </c>
      <c r="C382" s="158" t="s">
        <v>391</v>
      </c>
    </row>
    <row r="383" spans="1:3" x14ac:dyDescent="0.25">
      <c r="A383" s="159">
        <v>382</v>
      </c>
      <c r="B383" s="155" t="s">
        <v>184</v>
      </c>
      <c r="C383" s="158" t="s">
        <v>391</v>
      </c>
    </row>
    <row r="384" spans="1:3" x14ac:dyDescent="0.25">
      <c r="A384" s="159">
        <v>384</v>
      </c>
      <c r="B384" s="155" t="s">
        <v>196</v>
      </c>
      <c r="C384" s="158" t="s">
        <v>391</v>
      </c>
    </row>
    <row r="385" spans="1:3" x14ac:dyDescent="0.25">
      <c r="A385" s="159">
        <v>385</v>
      </c>
      <c r="B385" s="155" t="s">
        <v>184</v>
      </c>
      <c r="C385" s="158" t="s">
        <v>392</v>
      </c>
    </row>
    <row r="386" spans="1:3" x14ac:dyDescent="0.25">
      <c r="A386" s="159">
        <v>386</v>
      </c>
      <c r="B386" s="155" t="s">
        <v>164</v>
      </c>
      <c r="C386" s="158" t="s">
        <v>392</v>
      </c>
    </row>
    <row r="387" spans="1:3" x14ac:dyDescent="0.25">
      <c r="A387" s="159">
        <v>387</v>
      </c>
      <c r="B387" s="155" t="s">
        <v>189</v>
      </c>
      <c r="C387" s="158" t="s">
        <v>392</v>
      </c>
    </row>
    <row r="388" spans="1:3" x14ac:dyDescent="0.25">
      <c r="A388" s="159">
        <v>388</v>
      </c>
      <c r="B388" s="155" t="s">
        <v>184</v>
      </c>
      <c r="C388" s="158" t="s">
        <v>392</v>
      </c>
    </row>
    <row r="389" spans="1:3" x14ac:dyDescent="0.25">
      <c r="A389" s="159">
        <v>389</v>
      </c>
      <c r="B389" s="155" t="s">
        <v>175</v>
      </c>
      <c r="C389" s="158" t="s">
        <v>392</v>
      </c>
    </row>
    <row r="390" spans="1:3" x14ac:dyDescent="0.25">
      <c r="A390" s="159">
        <v>390</v>
      </c>
      <c r="B390" s="155" t="s">
        <v>184</v>
      </c>
      <c r="C390" s="158" t="s">
        <v>391</v>
      </c>
    </row>
    <row r="391" spans="1:3" x14ac:dyDescent="0.25">
      <c r="A391" s="159">
        <v>391</v>
      </c>
      <c r="B391" s="155" t="s">
        <v>257</v>
      </c>
      <c r="C391" s="158" t="s">
        <v>392</v>
      </c>
    </row>
    <row r="392" spans="1:3" x14ac:dyDescent="0.25">
      <c r="A392" s="159">
        <v>392</v>
      </c>
      <c r="B392" s="155" t="s">
        <v>258</v>
      </c>
      <c r="C392" s="158" t="s">
        <v>391</v>
      </c>
    </row>
    <row r="393" spans="1:3" x14ac:dyDescent="0.25">
      <c r="A393" s="159">
        <v>393</v>
      </c>
      <c r="B393" s="155" t="s">
        <v>259</v>
      </c>
      <c r="C393" s="158" t="s">
        <v>391</v>
      </c>
    </row>
    <row r="394" spans="1:3" x14ac:dyDescent="0.25">
      <c r="A394" s="159">
        <v>394</v>
      </c>
      <c r="B394" s="155" t="s">
        <v>215</v>
      </c>
      <c r="C394" s="158" t="s">
        <v>391</v>
      </c>
    </row>
    <row r="395" spans="1:3" x14ac:dyDescent="0.25">
      <c r="A395" s="159">
        <v>395</v>
      </c>
      <c r="B395" s="155" t="s">
        <v>260</v>
      </c>
      <c r="C395" s="158" t="s">
        <v>391</v>
      </c>
    </row>
    <row r="396" spans="1:3" x14ac:dyDescent="0.25">
      <c r="A396" s="159">
        <v>396</v>
      </c>
      <c r="B396" s="155" t="s">
        <v>194</v>
      </c>
      <c r="C396" s="158" t="s">
        <v>391</v>
      </c>
    </row>
    <row r="397" spans="1:3" x14ac:dyDescent="0.25">
      <c r="A397" s="159">
        <v>397</v>
      </c>
      <c r="B397" s="155" t="s">
        <v>261</v>
      </c>
      <c r="C397" s="158" t="s">
        <v>391</v>
      </c>
    </row>
    <row r="398" spans="1:3" x14ac:dyDescent="0.25">
      <c r="A398" s="159">
        <v>398</v>
      </c>
      <c r="B398" s="155" t="s">
        <v>262</v>
      </c>
      <c r="C398" s="158" t="s">
        <v>391</v>
      </c>
    </row>
    <row r="399" spans="1:3" x14ac:dyDescent="0.25">
      <c r="A399" s="159">
        <v>399</v>
      </c>
      <c r="B399" s="155" t="s">
        <v>263</v>
      </c>
      <c r="C399" s="158" t="s">
        <v>392</v>
      </c>
    </row>
    <row r="400" spans="1:3" x14ac:dyDescent="0.25">
      <c r="A400" s="159">
        <v>400</v>
      </c>
      <c r="B400" s="155" t="s">
        <v>214</v>
      </c>
      <c r="C400" s="158" t="s">
        <v>391</v>
      </c>
    </row>
    <row r="401" spans="1:3" x14ac:dyDescent="0.25">
      <c r="A401" s="159">
        <v>401</v>
      </c>
      <c r="B401" s="155" t="s">
        <v>264</v>
      </c>
      <c r="C401" s="158" t="s">
        <v>392</v>
      </c>
    </row>
    <row r="402" spans="1:3" x14ac:dyDescent="0.25">
      <c r="A402" s="159">
        <v>403</v>
      </c>
      <c r="B402" s="155" t="s">
        <v>170</v>
      </c>
      <c r="C402" s="158" t="s">
        <v>391</v>
      </c>
    </row>
    <row r="403" spans="1:3" x14ac:dyDescent="0.25">
      <c r="A403" s="159">
        <v>404</v>
      </c>
      <c r="B403" s="155" t="s">
        <v>265</v>
      </c>
      <c r="C403" s="158" t="s">
        <v>391</v>
      </c>
    </row>
    <row r="404" spans="1:3" x14ac:dyDescent="0.25">
      <c r="A404" s="159">
        <v>405</v>
      </c>
      <c r="B404" s="155" t="s">
        <v>266</v>
      </c>
      <c r="C404" s="158" t="s">
        <v>392</v>
      </c>
    </row>
    <row r="405" spans="1:3" x14ac:dyDescent="0.25">
      <c r="A405" s="159">
        <v>406</v>
      </c>
      <c r="B405" s="155" t="s">
        <v>267</v>
      </c>
      <c r="C405" s="158" t="s">
        <v>392</v>
      </c>
    </row>
    <row r="406" spans="1:3" x14ac:dyDescent="0.25">
      <c r="A406" s="159">
        <v>407</v>
      </c>
      <c r="B406" s="155" t="s">
        <v>268</v>
      </c>
      <c r="C406" s="158" t="s">
        <v>392</v>
      </c>
    </row>
    <row r="407" spans="1:3" x14ac:dyDescent="0.25">
      <c r="A407" s="159">
        <v>408</v>
      </c>
      <c r="B407" s="155" t="s">
        <v>269</v>
      </c>
      <c r="C407" s="158" t="s">
        <v>392</v>
      </c>
    </row>
    <row r="408" spans="1:3" x14ac:dyDescent="0.25">
      <c r="A408" s="159">
        <v>409</v>
      </c>
      <c r="B408" s="155" t="s">
        <v>270</v>
      </c>
      <c r="C408" s="158" t="s">
        <v>392</v>
      </c>
    </row>
    <row r="409" spans="1:3" x14ac:dyDescent="0.25">
      <c r="A409" s="159">
        <v>410</v>
      </c>
      <c r="B409" s="155" t="s">
        <v>271</v>
      </c>
      <c r="C409" s="158" t="s">
        <v>392</v>
      </c>
    </row>
    <row r="410" spans="1:3" x14ac:dyDescent="0.25">
      <c r="A410" s="159">
        <v>411</v>
      </c>
      <c r="B410" s="155" t="s">
        <v>272</v>
      </c>
      <c r="C410" s="158" t="s">
        <v>392</v>
      </c>
    </row>
    <row r="411" spans="1:3" x14ac:dyDescent="0.25">
      <c r="A411" s="159">
        <v>412</v>
      </c>
      <c r="B411" s="155" t="s">
        <v>273</v>
      </c>
      <c r="C411" s="158" t="s">
        <v>392</v>
      </c>
    </row>
    <row r="412" spans="1:3" x14ac:dyDescent="0.25">
      <c r="A412" s="159">
        <v>413</v>
      </c>
      <c r="B412" s="155" t="s">
        <v>274</v>
      </c>
      <c r="C412" s="158" t="s">
        <v>392</v>
      </c>
    </row>
    <row r="413" spans="1:3" x14ac:dyDescent="0.25">
      <c r="A413" s="159">
        <v>414</v>
      </c>
      <c r="B413" s="155" t="s">
        <v>275</v>
      </c>
      <c r="C413" s="158" t="s">
        <v>392</v>
      </c>
    </row>
    <row r="414" spans="1:3" x14ac:dyDescent="0.25">
      <c r="A414" s="159">
        <v>415</v>
      </c>
      <c r="B414" s="155" t="s">
        <v>276</v>
      </c>
      <c r="C414" s="158" t="s">
        <v>392</v>
      </c>
    </row>
    <row r="415" spans="1:3" x14ac:dyDescent="0.25">
      <c r="A415" s="159">
        <v>416</v>
      </c>
      <c r="B415" s="155" t="s">
        <v>277</v>
      </c>
      <c r="C415" s="158" t="s">
        <v>392</v>
      </c>
    </row>
    <row r="416" spans="1:3" x14ac:dyDescent="0.25">
      <c r="A416" s="159">
        <v>417</v>
      </c>
      <c r="B416" s="155" t="s">
        <v>278</v>
      </c>
      <c r="C416" s="158" t="s">
        <v>392</v>
      </c>
    </row>
    <row r="417" spans="1:3" x14ac:dyDescent="0.25">
      <c r="A417" s="159">
        <v>418</v>
      </c>
      <c r="B417" s="155" t="s">
        <v>279</v>
      </c>
      <c r="C417" s="158" t="s">
        <v>392</v>
      </c>
    </row>
    <row r="418" spans="1:3" x14ac:dyDescent="0.25">
      <c r="A418" s="159">
        <v>419</v>
      </c>
      <c r="B418" s="155" t="s">
        <v>280</v>
      </c>
      <c r="C418" s="158" t="s">
        <v>392</v>
      </c>
    </row>
    <row r="419" spans="1:3" x14ac:dyDescent="0.25">
      <c r="A419" s="159">
        <v>420</v>
      </c>
      <c r="B419" s="155" t="s">
        <v>281</v>
      </c>
      <c r="C419" s="158" t="s">
        <v>392</v>
      </c>
    </row>
    <row r="420" spans="1:3" x14ac:dyDescent="0.25">
      <c r="A420" s="159">
        <v>421</v>
      </c>
      <c r="B420" s="155" t="s">
        <v>282</v>
      </c>
      <c r="C420" s="158" t="s">
        <v>392</v>
      </c>
    </row>
    <row r="421" spans="1:3" x14ac:dyDescent="0.25">
      <c r="A421" s="159">
        <v>422</v>
      </c>
      <c r="B421" s="155" t="s">
        <v>283</v>
      </c>
      <c r="C421" s="158" t="s">
        <v>392</v>
      </c>
    </row>
    <row r="422" spans="1:3" x14ac:dyDescent="0.25">
      <c r="A422" s="159">
        <v>423</v>
      </c>
      <c r="B422" s="155" t="s">
        <v>284</v>
      </c>
      <c r="C422" s="158" t="s">
        <v>392</v>
      </c>
    </row>
    <row r="423" spans="1:3" x14ac:dyDescent="0.25">
      <c r="A423" s="159">
        <v>424</v>
      </c>
      <c r="B423" s="155" t="s">
        <v>285</v>
      </c>
      <c r="C423" s="158" t="s">
        <v>392</v>
      </c>
    </row>
    <row r="424" spans="1:3" x14ac:dyDescent="0.25">
      <c r="A424" s="159">
        <v>425</v>
      </c>
      <c r="B424" s="155" t="s">
        <v>286</v>
      </c>
      <c r="C424" s="158" t="s">
        <v>391</v>
      </c>
    </row>
    <row r="425" spans="1:3" x14ac:dyDescent="0.25">
      <c r="A425" s="159">
        <v>426</v>
      </c>
      <c r="B425" s="155" t="s">
        <v>196</v>
      </c>
      <c r="C425" s="158" t="s">
        <v>391</v>
      </c>
    </row>
    <row r="426" spans="1:3" x14ac:dyDescent="0.25">
      <c r="A426" s="159">
        <v>427</v>
      </c>
      <c r="B426" s="155" t="s">
        <v>287</v>
      </c>
      <c r="C426" s="158" t="s">
        <v>391</v>
      </c>
    </row>
    <row r="427" spans="1:3" x14ac:dyDescent="0.25">
      <c r="A427" s="159">
        <v>428</v>
      </c>
      <c r="B427" s="155" t="s">
        <v>288</v>
      </c>
      <c r="C427" s="158" t="s">
        <v>387</v>
      </c>
    </row>
    <row r="428" spans="1:3" x14ac:dyDescent="0.25">
      <c r="A428" s="159">
        <v>429</v>
      </c>
      <c r="B428" s="155" t="s">
        <v>289</v>
      </c>
      <c r="C428" s="158" t="s">
        <v>387</v>
      </c>
    </row>
    <row r="429" spans="1:3" x14ac:dyDescent="0.25">
      <c r="A429" s="159">
        <v>430</v>
      </c>
      <c r="B429" s="155" t="s">
        <v>290</v>
      </c>
      <c r="C429" s="158" t="s">
        <v>387</v>
      </c>
    </row>
    <row r="430" spans="1:3" x14ac:dyDescent="0.25">
      <c r="A430" s="159">
        <v>431</v>
      </c>
      <c r="B430" s="155" t="s">
        <v>291</v>
      </c>
      <c r="C430" s="158" t="s">
        <v>387</v>
      </c>
    </row>
    <row r="431" spans="1:3" x14ac:dyDescent="0.25">
      <c r="A431" s="159">
        <v>432</v>
      </c>
      <c r="B431" s="155" t="s">
        <v>196</v>
      </c>
      <c r="C431" s="158" t="s">
        <v>391</v>
      </c>
    </row>
    <row r="432" spans="1:3" x14ac:dyDescent="0.25">
      <c r="A432" s="159">
        <v>434</v>
      </c>
      <c r="B432" s="155" t="s">
        <v>292</v>
      </c>
      <c r="C432" s="158" t="s">
        <v>392</v>
      </c>
    </row>
    <row r="433" spans="1:3" x14ac:dyDescent="0.25">
      <c r="A433" s="159">
        <v>435</v>
      </c>
      <c r="B433" s="155" t="s">
        <v>293</v>
      </c>
      <c r="C433" s="158" t="s">
        <v>391</v>
      </c>
    </row>
    <row r="434" spans="1:3" x14ac:dyDescent="0.25">
      <c r="A434" s="159">
        <v>436</v>
      </c>
      <c r="B434" s="155" t="s">
        <v>294</v>
      </c>
      <c r="C434" s="158" t="s">
        <v>391</v>
      </c>
    </row>
    <row r="435" spans="1:3" x14ac:dyDescent="0.25">
      <c r="A435" s="159">
        <v>437</v>
      </c>
      <c r="B435" s="155" t="s">
        <v>295</v>
      </c>
      <c r="C435" s="158" t="s">
        <v>391</v>
      </c>
    </row>
    <row r="436" spans="1:3" x14ac:dyDescent="0.25">
      <c r="A436" s="159">
        <v>439</v>
      </c>
      <c r="B436" s="155" t="s">
        <v>296</v>
      </c>
      <c r="C436" s="158" t="s">
        <v>391</v>
      </c>
    </row>
    <row r="437" spans="1:3" x14ac:dyDescent="0.25">
      <c r="A437" s="159">
        <v>440</v>
      </c>
      <c r="B437" s="155" t="s">
        <v>297</v>
      </c>
      <c r="C437" s="158" t="s">
        <v>391</v>
      </c>
    </row>
    <row r="438" spans="1:3" x14ac:dyDescent="0.25">
      <c r="A438" s="159">
        <v>441</v>
      </c>
      <c r="B438" s="155" t="s">
        <v>200</v>
      </c>
      <c r="C438" s="158" t="s">
        <v>391</v>
      </c>
    </row>
    <row r="439" spans="1:3" x14ac:dyDescent="0.25">
      <c r="A439" s="159">
        <v>442</v>
      </c>
      <c r="B439" s="155" t="s">
        <v>196</v>
      </c>
      <c r="C439" s="158" t="s">
        <v>392</v>
      </c>
    </row>
    <row r="440" spans="1:3" x14ac:dyDescent="0.25">
      <c r="A440" s="159">
        <v>443</v>
      </c>
      <c r="B440" s="155" t="s">
        <v>236</v>
      </c>
      <c r="C440" s="158" t="s">
        <v>391</v>
      </c>
    </row>
    <row r="441" spans="1:3" x14ac:dyDescent="0.25">
      <c r="A441" s="159">
        <v>444</v>
      </c>
      <c r="B441" s="155" t="s">
        <v>239</v>
      </c>
      <c r="C441" s="158" t="s">
        <v>391</v>
      </c>
    </row>
    <row r="442" spans="1:3" x14ac:dyDescent="0.25">
      <c r="A442" s="159">
        <v>444</v>
      </c>
      <c r="B442" s="155" t="s">
        <v>239</v>
      </c>
      <c r="C442" s="158" t="s">
        <v>392</v>
      </c>
    </row>
    <row r="443" spans="1:3" x14ac:dyDescent="0.25">
      <c r="A443" s="159">
        <v>445</v>
      </c>
      <c r="B443" s="155" t="s">
        <v>298</v>
      </c>
      <c r="C443" s="158" t="s">
        <v>391</v>
      </c>
    </row>
    <row r="444" spans="1:3" x14ac:dyDescent="0.25">
      <c r="A444" s="159">
        <v>446</v>
      </c>
      <c r="B444" s="155" t="s">
        <v>298</v>
      </c>
      <c r="C444" s="158" t="s">
        <v>391</v>
      </c>
    </row>
    <row r="445" spans="1:3" x14ac:dyDescent="0.25">
      <c r="A445" s="159">
        <v>447</v>
      </c>
      <c r="B445" s="155" t="s">
        <v>210</v>
      </c>
      <c r="C445" s="158" t="s">
        <v>391</v>
      </c>
    </row>
    <row r="446" spans="1:3" x14ac:dyDescent="0.25">
      <c r="A446" s="159">
        <v>448</v>
      </c>
      <c r="B446" s="155" t="s">
        <v>210</v>
      </c>
      <c r="C446" s="158" t="s">
        <v>391</v>
      </c>
    </row>
    <row r="447" spans="1:3" x14ac:dyDescent="0.25">
      <c r="A447" s="159">
        <v>449</v>
      </c>
      <c r="B447" s="155" t="s">
        <v>210</v>
      </c>
      <c r="C447" s="158" t="s">
        <v>391</v>
      </c>
    </row>
    <row r="448" spans="1:3" x14ac:dyDescent="0.25">
      <c r="A448" s="159">
        <v>450</v>
      </c>
      <c r="B448" s="155" t="s">
        <v>210</v>
      </c>
      <c r="C448" s="158" t="s">
        <v>391</v>
      </c>
    </row>
    <row r="449" spans="1:3" x14ac:dyDescent="0.25">
      <c r="A449" s="159">
        <v>451</v>
      </c>
      <c r="B449" s="155" t="s">
        <v>210</v>
      </c>
      <c r="C449" s="158" t="s">
        <v>391</v>
      </c>
    </row>
    <row r="450" spans="1:3" x14ac:dyDescent="0.25">
      <c r="A450" s="159">
        <v>452</v>
      </c>
      <c r="B450" s="155" t="s">
        <v>210</v>
      </c>
      <c r="C450" s="158" t="s">
        <v>391</v>
      </c>
    </row>
    <row r="451" spans="1:3" x14ac:dyDescent="0.25">
      <c r="A451" s="159">
        <v>453</v>
      </c>
      <c r="B451" s="155" t="s">
        <v>210</v>
      </c>
      <c r="C451" s="158" t="s">
        <v>391</v>
      </c>
    </row>
    <row r="452" spans="1:3" x14ac:dyDescent="0.25">
      <c r="A452" s="159">
        <v>454</v>
      </c>
      <c r="B452" s="155" t="s">
        <v>210</v>
      </c>
      <c r="C452" s="158" t="s">
        <v>391</v>
      </c>
    </row>
    <row r="453" spans="1:3" x14ac:dyDescent="0.25">
      <c r="A453" s="159">
        <v>455</v>
      </c>
      <c r="B453" s="155" t="s">
        <v>210</v>
      </c>
      <c r="C453" s="158" t="s">
        <v>391</v>
      </c>
    </row>
    <row r="454" spans="1:3" x14ac:dyDescent="0.25">
      <c r="A454" s="159">
        <v>456</v>
      </c>
      <c r="B454" s="155" t="s">
        <v>210</v>
      </c>
      <c r="C454" s="158" t="s">
        <v>391</v>
      </c>
    </row>
    <row r="455" spans="1:3" x14ac:dyDescent="0.25">
      <c r="A455" s="159">
        <v>459</v>
      </c>
      <c r="B455" s="155" t="s">
        <v>210</v>
      </c>
      <c r="C455" s="158" t="s">
        <v>391</v>
      </c>
    </row>
    <row r="456" spans="1:3" x14ac:dyDescent="0.25">
      <c r="A456" s="159">
        <v>460</v>
      </c>
      <c r="B456" s="155" t="s">
        <v>299</v>
      </c>
      <c r="C456" s="158" t="s">
        <v>392</v>
      </c>
    </row>
    <row r="457" spans="1:3" x14ac:dyDescent="0.25">
      <c r="A457" s="159">
        <v>461</v>
      </c>
      <c r="B457" s="155" t="s">
        <v>299</v>
      </c>
      <c r="C457" s="158" t="s">
        <v>392</v>
      </c>
    </row>
    <row r="458" spans="1:3" x14ac:dyDescent="0.25">
      <c r="A458" s="159">
        <v>462</v>
      </c>
      <c r="B458" s="155" t="s">
        <v>300</v>
      </c>
      <c r="C458" s="158" t="s">
        <v>392</v>
      </c>
    </row>
    <row r="459" spans="1:3" x14ac:dyDescent="0.25">
      <c r="A459" s="159">
        <v>463</v>
      </c>
      <c r="B459" s="155" t="s">
        <v>301</v>
      </c>
      <c r="C459" s="158" t="s">
        <v>392</v>
      </c>
    </row>
    <row r="460" spans="1:3" x14ac:dyDescent="0.25">
      <c r="A460" s="159">
        <v>464</v>
      </c>
      <c r="B460" s="155" t="s">
        <v>302</v>
      </c>
      <c r="C460" s="158" t="s">
        <v>391</v>
      </c>
    </row>
    <row r="461" spans="1:3" x14ac:dyDescent="0.25">
      <c r="A461" s="159">
        <v>465</v>
      </c>
      <c r="B461" s="155" t="s">
        <v>303</v>
      </c>
      <c r="C461" s="158" t="s">
        <v>391</v>
      </c>
    </row>
    <row r="462" spans="1:3" x14ac:dyDescent="0.25">
      <c r="A462" s="159">
        <v>466</v>
      </c>
      <c r="B462" s="155" t="s">
        <v>304</v>
      </c>
      <c r="C462" s="158" t="s">
        <v>391</v>
      </c>
    </row>
    <row r="463" spans="1:3" x14ac:dyDescent="0.25">
      <c r="A463" s="159">
        <v>467</v>
      </c>
      <c r="B463" s="155" t="s">
        <v>304</v>
      </c>
      <c r="C463" s="158" t="s">
        <v>391</v>
      </c>
    </row>
    <row r="464" spans="1:3" x14ac:dyDescent="0.25">
      <c r="A464" s="159">
        <v>468</v>
      </c>
      <c r="B464" s="155" t="s">
        <v>304</v>
      </c>
      <c r="C464" s="158" t="s">
        <v>391</v>
      </c>
    </row>
    <row r="465" spans="1:3" x14ac:dyDescent="0.25">
      <c r="A465" s="159">
        <v>469</v>
      </c>
      <c r="B465" s="155" t="s">
        <v>304</v>
      </c>
      <c r="C465" s="158" t="s">
        <v>391</v>
      </c>
    </row>
    <row r="466" spans="1:3" x14ac:dyDescent="0.25">
      <c r="A466" s="159">
        <v>470</v>
      </c>
      <c r="B466" s="155" t="s">
        <v>304</v>
      </c>
      <c r="C466" s="158" t="s">
        <v>391</v>
      </c>
    </row>
    <row r="467" spans="1:3" x14ac:dyDescent="0.25">
      <c r="A467" s="159">
        <v>473</v>
      </c>
      <c r="B467" s="155" t="s">
        <v>305</v>
      </c>
      <c r="C467" s="158" t="s">
        <v>391</v>
      </c>
    </row>
    <row r="468" spans="1:3" x14ac:dyDescent="0.25">
      <c r="A468" s="159">
        <v>474</v>
      </c>
      <c r="B468" s="155" t="s">
        <v>306</v>
      </c>
      <c r="C468" s="158" t="s">
        <v>392</v>
      </c>
    </row>
    <row r="469" spans="1:3" x14ac:dyDescent="0.25">
      <c r="A469" s="159">
        <v>475</v>
      </c>
      <c r="B469" s="155" t="s">
        <v>307</v>
      </c>
      <c r="C469" s="158" t="s">
        <v>391</v>
      </c>
    </row>
    <row r="470" spans="1:3" x14ac:dyDescent="0.25">
      <c r="A470" s="159">
        <v>476</v>
      </c>
      <c r="B470" s="155" t="s">
        <v>308</v>
      </c>
      <c r="C470" s="158" t="s">
        <v>392</v>
      </c>
    </row>
    <row r="471" spans="1:3" x14ac:dyDescent="0.25">
      <c r="A471" s="159">
        <v>477</v>
      </c>
      <c r="B471" s="155" t="s">
        <v>308</v>
      </c>
      <c r="C471" s="158" t="s">
        <v>392</v>
      </c>
    </row>
    <row r="472" spans="1:3" x14ac:dyDescent="0.25">
      <c r="A472" s="159">
        <v>478</v>
      </c>
      <c r="B472" s="155" t="s">
        <v>239</v>
      </c>
      <c r="C472" s="158" t="s">
        <v>391</v>
      </c>
    </row>
    <row r="473" spans="1:3" x14ac:dyDescent="0.25">
      <c r="A473" s="159">
        <v>479</v>
      </c>
      <c r="B473" s="155" t="s">
        <v>296</v>
      </c>
      <c r="C473" s="158" t="s">
        <v>391</v>
      </c>
    </row>
    <row r="474" spans="1:3" x14ac:dyDescent="0.25">
      <c r="A474" s="159">
        <v>480</v>
      </c>
      <c r="B474" s="155" t="s">
        <v>296</v>
      </c>
      <c r="C474" s="158" t="s">
        <v>391</v>
      </c>
    </row>
    <row r="475" spans="1:3" x14ac:dyDescent="0.25">
      <c r="A475" s="159">
        <v>481</v>
      </c>
      <c r="B475" s="155" t="s">
        <v>296</v>
      </c>
      <c r="C475" s="158" t="s">
        <v>391</v>
      </c>
    </row>
    <row r="476" spans="1:3" x14ac:dyDescent="0.25">
      <c r="A476" s="159">
        <v>482</v>
      </c>
      <c r="B476" s="155" t="s">
        <v>309</v>
      </c>
      <c r="C476" s="158" t="s">
        <v>388</v>
      </c>
    </row>
    <row r="477" spans="1:3" x14ac:dyDescent="0.25">
      <c r="A477" s="159">
        <v>483</v>
      </c>
      <c r="B477" s="155" t="s">
        <v>310</v>
      </c>
      <c r="C477" s="158" t="s">
        <v>388</v>
      </c>
    </row>
    <row r="478" spans="1:3" x14ac:dyDescent="0.25">
      <c r="A478" s="159">
        <v>484</v>
      </c>
      <c r="B478" s="155" t="s">
        <v>311</v>
      </c>
      <c r="C478" s="158" t="s">
        <v>388</v>
      </c>
    </row>
    <row r="479" spans="1:3" x14ac:dyDescent="0.25">
      <c r="A479" s="159">
        <v>485</v>
      </c>
      <c r="B479" s="155" t="s">
        <v>312</v>
      </c>
      <c r="C479" s="158" t="s">
        <v>388</v>
      </c>
    </row>
    <row r="480" spans="1:3" x14ac:dyDescent="0.25">
      <c r="A480" s="159">
        <v>486</v>
      </c>
      <c r="B480" s="155" t="s">
        <v>313</v>
      </c>
      <c r="C480" s="158" t="s">
        <v>388</v>
      </c>
    </row>
    <row r="481" spans="1:3" x14ac:dyDescent="0.25">
      <c r="A481" s="159">
        <v>487</v>
      </c>
      <c r="B481" s="155" t="s">
        <v>314</v>
      </c>
      <c r="C481" s="158" t="s">
        <v>388</v>
      </c>
    </row>
    <row r="482" spans="1:3" x14ac:dyDescent="0.25">
      <c r="A482" s="159">
        <v>488</v>
      </c>
      <c r="B482" s="155" t="s">
        <v>315</v>
      </c>
      <c r="C482" s="158" t="s">
        <v>388</v>
      </c>
    </row>
    <row r="483" spans="1:3" x14ac:dyDescent="0.25">
      <c r="A483" s="159">
        <v>489</v>
      </c>
      <c r="B483" s="155" t="s">
        <v>316</v>
      </c>
      <c r="C483" s="158" t="s">
        <v>388</v>
      </c>
    </row>
    <row r="484" spans="1:3" x14ac:dyDescent="0.25">
      <c r="A484" s="159">
        <v>490</v>
      </c>
      <c r="B484" s="155" t="s">
        <v>317</v>
      </c>
      <c r="C484" s="158" t="s">
        <v>388</v>
      </c>
    </row>
    <row r="485" spans="1:3" x14ac:dyDescent="0.25">
      <c r="A485" s="159">
        <v>491</v>
      </c>
      <c r="B485" s="155" t="s">
        <v>318</v>
      </c>
      <c r="C485" s="158" t="s">
        <v>388</v>
      </c>
    </row>
    <row r="486" spans="1:3" x14ac:dyDescent="0.25">
      <c r="A486" s="159">
        <v>492</v>
      </c>
      <c r="B486" s="155" t="s">
        <v>319</v>
      </c>
      <c r="C486" s="158" t="s">
        <v>388</v>
      </c>
    </row>
    <row r="487" spans="1:3" x14ac:dyDescent="0.25">
      <c r="A487" s="159">
        <v>493</v>
      </c>
      <c r="B487" s="155" t="s">
        <v>320</v>
      </c>
      <c r="C487" s="158" t="s">
        <v>388</v>
      </c>
    </row>
    <row r="488" spans="1:3" x14ac:dyDescent="0.25">
      <c r="A488" s="159">
        <v>494</v>
      </c>
      <c r="B488" s="155" t="s">
        <v>321</v>
      </c>
      <c r="C488" s="158" t="s">
        <v>388</v>
      </c>
    </row>
    <row r="489" spans="1:3" x14ac:dyDescent="0.25">
      <c r="A489" s="159">
        <v>495</v>
      </c>
      <c r="B489" s="155" t="s">
        <v>322</v>
      </c>
      <c r="C489" s="158" t="s">
        <v>388</v>
      </c>
    </row>
    <row r="490" spans="1:3" x14ac:dyDescent="0.25">
      <c r="A490" s="159">
        <v>496</v>
      </c>
      <c r="B490" s="155" t="s">
        <v>323</v>
      </c>
      <c r="C490" s="158" t="s">
        <v>388</v>
      </c>
    </row>
    <row r="491" spans="1:3" x14ac:dyDescent="0.25">
      <c r="A491" s="159">
        <v>497</v>
      </c>
      <c r="B491" s="155" t="s">
        <v>324</v>
      </c>
      <c r="C491" s="158" t="s">
        <v>388</v>
      </c>
    </row>
    <row r="492" spans="1:3" x14ac:dyDescent="0.25">
      <c r="A492" s="159">
        <v>498</v>
      </c>
      <c r="B492" s="155" t="s">
        <v>325</v>
      </c>
      <c r="C492" s="158" t="s">
        <v>388</v>
      </c>
    </row>
    <row r="493" spans="1:3" x14ac:dyDescent="0.25">
      <c r="A493" s="159">
        <v>701</v>
      </c>
      <c r="B493" s="155" t="s">
        <v>326</v>
      </c>
      <c r="C493" s="158" t="s">
        <v>392</v>
      </c>
    </row>
    <row r="494" spans="1:3" x14ac:dyDescent="0.25">
      <c r="A494" s="159">
        <v>702</v>
      </c>
      <c r="B494" s="155" t="s">
        <v>326</v>
      </c>
      <c r="C494" s="158" t="s">
        <v>392</v>
      </c>
    </row>
    <row r="495" spans="1:3" x14ac:dyDescent="0.25">
      <c r="A495" s="159">
        <v>703</v>
      </c>
      <c r="B495" s="155" t="s">
        <v>262</v>
      </c>
      <c r="C495" s="158" t="s">
        <v>392</v>
      </c>
    </row>
    <row r="496" spans="1:3" x14ac:dyDescent="0.25">
      <c r="A496" s="159">
        <v>704</v>
      </c>
      <c r="B496" s="155" t="s">
        <v>262</v>
      </c>
      <c r="C496" s="158" t="s">
        <v>392</v>
      </c>
    </row>
    <row r="497" spans="1:3" x14ac:dyDescent="0.25">
      <c r="A497" s="159">
        <v>705</v>
      </c>
      <c r="B497" s="155" t="s">
        <v>262</v>
      </c>
      <c r="C497" s="158" t="s">
        <v>392</v>
      </c>
    </row>
    <row r="498" spans="1:3" x14ac:dyDescent="0.25">
      <c r="A498" s="159">
        <v>706</v>
      </c>
      <c r="B498" s="155" t="s">
        <v>262</v>
      </c>
      <c r="C498" s="158" t="s">
        <v>392</v>
      </c>
    </row>
    <row r="499" spans="1:3" x14ac:dyDescent="0.25">
      <c r="A499" s="159">
        <v>707</v>
      </c>
      <c r="B499" s="155" t="s">
        <v>262</v>
      </c>
      <c r="C499" s="158" t="s">
        <v>392</v>
      </c>
    </row>
    <row r="500" spans="1:3" x14ac:dyDescent="0.25">
      <c r="A500" s="159">
        <v>708</v>
      </c>
      <c r="B500" s="155" t="s">
        <v>262</v>
      </c>
      <c r="C500" s="158" t="s">
        <v>392</v>
      </c>
    </row>
    <row r="501" spans="1:3" x14ac:dyDescent="0.25">
      <c r="A501" s="159">
        <v>709</v>
      </c>
      <c r="B501" s="155" t="s">
        <v>262</v>
      </c>
      <c r="C501" s="158" t="s">
        <v>392</v>
      </c>
    </row>
    <row r="502" spans="1:3" x14ac:dyDescent="0.25">
      <c r="A502" s="159">
        <v>710</v>
      </c>
      <c r="B502" s="155" t="s">
        <v>262</v>
      </c>
      <c r="C502" s="158" t="s">
        <v>392</v>
      </c>
    </row>
    <row r="503" spans="1:3" x14ac:dyDescent="0.25">
      <c r="A503" s="159">
        <v>711</v>
      </c>
      <c r="B503" s="155" t="s">
        <v>262</v>
      </c>
      <c r="C503" s="158" t="s">
        <v>392</v>
      </c>
    </row>
    <row r="504" spans="1:3" x14ac:dyDescent="0.25">
      <c r="A504" s="159">
        <v>712</v>
      </c>
      <c r="B504" s="155" t="s">
        <v>327</v>
      </c>
      <c r="C504" s="158" t="s">
        <v>392</v>
      </c>
    </row>
    <row r="505" spans="1:3" x14ac:dyDescent="0.25">
      <c r="A505" s="159">
        <v>713</v>
      </c>
      <c r="B505" s="155" t="s">
        <v>327</v>
      </c>
      <c r="C505" s="158" t="s">
        <v>392</v>
      </c>
    </row>
    <row r="506" spans="1:3" x14ac:dyDescent="0.25">
      <c r="A506" s="159">
        <v>714</v>
      </c>
      <c r="B506" s="155" t="s">
        <v>327</v>
      </c>
      <c r="C506" s="158" t="s">
        <v>392</v>
      </c>
    </row>
    <row r="507" spans="1:3" x14ac:dyDescent="0.25">
      <c r="A507" s="159">
        <v>715</v>
      </c>
      <c r="B507" s="155" t="s">
        <v>327</v>
      </c>
      <c r="C507" s="158" t="s">
        <v>392</v>
      </c>
    </row>
    <row r="508" spans="1:3" x14ac:dyDescent="0.25">
      <c r="A508" s="159">
        <v>716</v>
      </c>
      <c r="B508" s="155" t="s">
        <v>328</v>
      </c>
      <c r="C508" s="158" t="s">
        <v>392</v>
      </c>
    </row>
    <row r="509" spans="1:3" x14ac:dyDescent="0.25">
      <c r="A509" s="159">
        <v>717</v>
      </c>
      <c r="B509" s="155" t="s">
        <v>328</v>
      </c>
      <c r="C509" s="158" t="s">
        <v>392</v>
      </c>
    </row>
    <row r="510" spans="1:3" x14ac:dyDescent="0.25">
      <c r="A510" s="159">
        <v>718</v>
      </c>
      <c r="B510" s="155" t="s">
        <v>329</v>
      </c>
      <c r="C510" s="158" t="s">
        <v>392</v>
      </c>
    </row>
    <row r="511" spans="1:3" x14ac:dyDescent="0.25">
      <c r="A511" s="159">
        <v>719</v>
      </c>
      <c r="B511" s="155" t="s">
        <v>329</v>
      </c>
      <c r="C511" s="158" t="s">
        <v>392</v>
      </c>
    </row>
    <row r="512" spans="1:3" x14ac:dyDescent="0.25">
      <c r="A512" s="159">
        <v>720</v>
      </c>
      <c r="B512" s="155" t="s">
        <v>197</v>
      </c>
      <c r="C512" s="158" t="s">
        <v>391</v>
      </c>
    </row>
    <row r="513" spans="1:3" x14ac:dyDescent="0.25">
      <c r="A513" s="159">
        <v>721</v>
      </c>
      <c r="B513" s="155" t="s">
        <v>330</v>
      </c>
      <c r="C513" s="158" t="s">
        <v>391</v>
      </c>
    </row>
    <row r="514" spans="1:3" x14ac:dyDescent="0.25">
      <c r="A514" s="159">
        <v>722</v>
      </c>
      <c r="B514" s="155" t="s">
        <v>330</v>
      </c>
      <c r="C514" s="158" t="s">
        <v>391</v>
      </c>
    </row>
    <row r="515" spans="1:3" x14ac:dyDescent="0.25">
      <c r="A515" s="159">
        <v>723</v>
      </c>
      <c r="B515" s="155" t="s">
        <v>330</v>
      </c>
      <c r="C515" s="158" t="s">
        <v>391</v>
      </c>
    </row>
    <row r="516" spans="1:3" x14ac:dyDescent="0.25">
      <c r="A516" s="159">
        <v>724</v>
      </c>
      <c r="B516" s="155" t="s">
        <v>330</v>
      </c>
      <c r="C516" s="158" t="s">
        <v>391</v>
      </c>
    </row>
    <row r="517" spans="1:3" x14ac:dyDescent="0.25">
      <c r="A517" s="159">
        <v>725</v>
      </c>
      <c r="B517" s="155" t="s">
        <v>330</v>
      </c>
      <c r="C517" s="158" t="s">
        <v>391</v>
      </c>
    </row>
    <row r="518" spans="1:3" x14ac:dyDescent="0.25">
      <c r="A518" s="159">
        <v>726</v>
      </c>
      <c r="B518" s="155" t="s">
        <v>330</v>
      </c>
      <c r="C518" s="158" t="s">
        <v>391</v>
      </c>
    </row>
    <row r="519" spans="1:3" x14ac:dyDescent="0.25">
      <c r="A519" s="159">
        <v>727</v>
      </c>
      <c r="B519" s="155" t="s">
        <v>330</v>
      </c>
      <c r="C519" s="158" t="s">
        <v>391</v>
      </c>
    </row>
    <row r="520" spans="1:3" x14ac:dyDescent="0.25">
      <c r="A520" s="159">
        <v>728</v>
      </c>
      <c r="B520" s="155" t="s">
        <v>331</v>
      </c>
      <c r="C520" s="158" t="s">
        <v>391</v>
      </c>
    </row>
    <row r="521" spans="1:3" x14ac:dyDescent="0.25">
      <c r="A521" s="159">
        <v>729</v>
      </c>
      <c r="B521" s="155" t="s">
        <v>330</v>
      </c>
      <c r="C521" s="158" t="s">
        <v>391</v>
      </c>
    </row>
    <row r="522" spans="1:3" x14ac:dyDescent="0.25">
      <c r="A522" s="159">
        <v>730</v>
      </c>
      <c r="B522" s="155" t="s">
        <v>331</v>
      </c>
      <c r="C522" s="158" t="s">
        <v>391</v>
      </c>
    </row>
    <row r="523" spans="1:3" x14ac:dyDescent="0.25">
      <c r="A523" s="159">
        <v>731</v>
      </c>
      <c r="B523" s="155" t="s">
        <v>330</v>
      </c>
      <c r="C523" s="158" t="s">
        <v>391</v>
      </c>
    </row>
    <row r="524" spans="1:3" x14ac:dyDescent="0.25">
      <c r="A524" s="159">
        <v>732</v>
      </c>
      <c r="B524" s="155" t="s">
        <v>331</v>
      </c>
      <c r="C524" s="158" t="s">
        <v>391</v>
      </c>
    </row>
    <row r="525" spans="1:3" x14ac:dyDescent="0.25">
      <c r="A525" s="159">
        <v>733</v>
      </c>
      <c r="B525" s="155" t="s">
        <v>330</v>
      </c>
      <c r="C525" s="158" t="s">
        <v>391</v>
      </c>
    </row>
    <row r="526" spans="1:3" x14ac:dyDescent="0.25">
      <c r="A526" s="159">
        <v>734</v>
      </c>
      <c r="B526" s="155" t="s">
        <v>331</v>
      </c>
      <c r="C526" s="158" t="s">
        <v>391</v>
      </c>
    </row>
    <row r="527" spans="1:3" x14ac:dyDescent="0.25">
      <c r="A527" s="159">
        <v>735</v>
      </c>
      <c r="B527" s="155" t="s">
        <v>330</v>
      </c>
      <c r="C527" s="158" t="s">
        <v>391</v>
      </c>
    </row>
    <row r="528" spans="1:3" x14ac:dyDescent="0.25">
      <c r="A528" s="159">
        <v>736</v>
      </c>
      <c r="B528" s="155" t="s">
        <v>331</v>
      </c>
      <c r="C528" s="158" t="s">
        <v>391</v>
      </c>
    </row>
    <row r="529" spans="1:3" x14ac:dyDescent="0.25">
      <c r="A529" s="159">
        <v>737</v>
      </c>
      <c r="B529" s="155" t="s">
        <v>330</v>
      </c>
      <c r="C529" s="158" t="s">
        <v>391</v>
      </c>
    </row>
    <row r="530" spans="1:3" x14ac:dyDescent="0.25">
      <c r="A530" s="159">
        <v>738</v>
      </c>
      <c r="B530" s="155" t="s">
        <v>331</v>
      </c>
      <c r="C530" s="158" t="s">
        <v>391</v>
      </c>
    </row>
    <row r="531" spans="1:3" x14ac:dyDescent="0.25">
      <c r="A531" s="159">
        <v>739</v>
      </c>
      <c r="B531" s="155" t="s">
        <v>330</v>
      </c>
      <c r="C531" s="158" t="s">
        <v>391</v>
      </c>
    </row>
    <row r="532" spans="1:3" x14ac:dyDescent="0.25">
      <c r="A532" s="159">
        <v>740</v>
      </c>
      <c r="B532" s="155" t="s">
        <v>331</v>
      </c>
      <c r="C532" s="158" t="s">
        <v>391</v>
      </c>
    </row>
    <row r="533" spans="1:3" x14ac:dyDescent="0.25">
      <c r="A533" s="159">
        <v>741</v>
      </c>
      <c r="B533" s="155" t="s">
        <v>330</v>
      </c>
      <c r="C533" s="158" t="s">
        <v>391</v>
      </c>
    </row>
    <row r="534" spans="1:3" x14ac:dyDescent="0.25">
      <c r="A534" s="159">
        <v>742</v>
      </c>
      <c r="B534" s="155" t="s">
        <v>331</v>
      </c>
      <c r="C534" s="158" t="s">
        <v>391</v>
      </c>
    </row>
    <row r="535" spans="1:3" x14ac:dyDescent="0.25">
      <c r="A535" s="159">
        <v>743</v>
      </c>
      <c r="B535" s="155" t="s">
        <v>330</v>
      </c>
      <c r="C535" s="158" t="s">
        <v>391</v>
      </c>
    </row>
    <row r="536" spans="1:3" x14ac:dyDescent="0.25">
      <c r="A536" s="159">
        <v>744</v>
      </c>
      <c r="B536" s="155" t="s">
        <v>331</v>
      </c>
      <c r="C536" s="158" t="s">
        <v>391</v>
      </c>
    </row>
    <row r="537" spans="1:3" x14ac:dyDescent="0.25">
      <c r="A537" s="159">
        <v>745</v>
      </c>
      <c r="B537" s="155" t="s">
        <v>330</v>
      </c>
      <c r="C537" s="158" t="s">
        <v>391</v>
      </c>
    </row>
    <row r="538" spans="1:3" x14ac:dyDescent="0.25">
      <c r="A538" s="159">
        <v>746</v>
      </c>
      <c r="B538" s="155" t="s">
        <v>331</v>
      </c>
      <c r="C538" s="158" t="s">
        <v>391</v>
      </c>
    </row>
    <row r="539" spans="1:3" x14ac:dyDescent="0.25">
      <c r="A539" s="159">
        <v>747</v>
      </c>
      <c r="B539" s="155" t="s">
        <v>330</v>
      </c>
      <c r="C539" s="158" t="s">
        <v>391</v>
      </c>
    </row>
    <row r="540" spans="1:3" x14ac:dyDescent="0.25">
      <c r="A540" s="159">
        <v>748</v>
      </c>
      <c r="B540" s="155" t="s">
        <v>330</v>
      </c>
      <c r="C540" s="158" t="s">
        <v>391</v>
      </c>
    </row>
    <row r="541" spans="1:3" x14ac:dyDescent="0.25">
      <c r="A541" s="159">
        <v>749</v>
      </c>
      <c r="B541" s="155" t="s">
        <v>331</v>
      </c>
      <c r="C541" s="158" t="s">
        <v>391</v>
      </c>
    </row>
    <row r="542" spans="1:3" x14ac:dyDescent="0.25">
      <c r="A542" s="159">
        <v>752</v>
      </c>
      <c r="B542" s="155" t="s">
        <v>330</v>
      </c>
      <c r="C542" s="158" t="s">
        <v>391</v>
      </c>
    </row>
    <row r="543" spans="1:3" x14ac:dyDescent="0.25">
      <c r="A543" s="159">
        <v>753</v>
      </c>
      <c r="B543" s="155" t="s">
        <v>332</v>
      </c>
      <c r="C543" s="158" t="s">
        <v>391</v>
      </c>
    </row>
    <row r="544" spans="1:3" x14ac:dyDescent="0.25">
      <c r="A544" s="159">
        <v>754</v>
      </c>
      <c r="B544" s="155" t="s">
        <v>330</v>
      </c>
      <c r="C544" s="158" t="s">
        <v>391</v>
      </c>
    </row>
    <row r="545" spans="1:3" x14ac:dyDescent="0.25">
      <c r="A545" s="159">
        <v>755</v>
      </c>
      <c r="B545" s="155" t="s">
        <v>332</v>
      </c>
      <c r="C545" s="158" t="s">
        <v>391</v>
      </c>
    </row>
    <row r="546" spans="1:3" x14ac:dyDescent="0.25">
      <c r="A546" s="159">
        <v>756</v>
      </c>
      <c r="B546" s="155" t="s">
        <v>330</v>
      </c>
      <c r="C546" s="158" t="s">
        <v>391</v>
      </c>
    </row>
    <row r="547" spans="1:3" x14ac:dyDescent="0.25">
      <c r="A547" s="159">
        <v>757</v>
      </c>
      <c r="B547" s="155" t="s">
        <v>332</v>
      </c>
      <c r="C547" s="158" t="s">
        <v>391</v>
      </c>
    </row>
    <row r="548" spans="1:3" x14ac:dyDescent="0.25">
      <c r="A548" s="159">
        <v>758</v>
      </c>
      <c r="B548" s="155" t="s">
        <v>330</v>
      </c>
      <c r="C548" s="158" t="s">
        <v>391</v>
      </c>
    </row>
    <row r="549" spans="1:3" x14ac:dyDescent="0.25">
      <c r="A549" s="159">
        <v>759</v>
      </c>
      <c r="B549" s="155" t="s">
        <v>332</v>
      </c>
      <c r="C549" s="158" t="s">
        <v>391</v>
      </c>
    </row>
    <row r="550" spans="1:3" x14ac:dyDescent="0.25">
      <c r="A550" s="159">
        <v>760</v>
      </c>
      <c r="B550" s="155" t="s">
        <v>330</v>
      </c>
      <c r="C550" s="158" t="s">
        <v>391</v>
      </c>
    </row>
    <row r="551" spans="1:3" x14ac:dyDescent="0.25">
      <c r="A551" s="159">
        <v>761</v>
      </c>
      <c r="B551" s="155" t="s">
        <v>332</v>
      </c>
      <c r="C551" s="158" t="s">
        <v>391</v>
      </c>
    </row>
    <row r="552" spans="1:3" x14ac:dyDescent="0.25">
      <c r="A552" s="159">
        <v>762</v>
      </c>
      <c r="B552" s="155" t="s">
        <v>330</v>
      </c>
      <c r="C552" s="158" t="s">
        <v>391</v>
      </c>
    </row>
    <row r="553" spans="1:3" x14ac:dyDescent="0.25">
      <c r="A553" s="159">
        <v>763</v>
      </c>
      <c r="B553" s="155" t="s">
        <v>332</v>
      </c>
      <c r="C553" s="158" t="s">
        <v>391</v>
      </c>
    </row>
    <row r="554" spans="1:3" x14ac:dyDescent="0.25">
      <c r="A554" s="159">
        <v>764</v>
      </c>
      <c r="B554" s="155" t="s">
        <v>330</v>
      </c>
      <c r="C554" s="158" t="s">
        <v>391</v>
      </c>
    </row>
    <row r="555" spans="1:3" x14ac:dyDescent="0.25">
      <c r="A555" s="159">
        <v>765</v>
      </c>
      <c r="B555" s="155" t="s">
        <v>332</v>
      </c>
      <c r="C555" s="158" t="s">
        <v>391</v>
      </c>
    </row>
    <row r="556" spans="1:3" x14ac:dyDescent="0.25">
      <c r="A556" s="159">
        <v>766</v>
      </c>
      <c r="B556" s="155" t="s">
        <v>330</v>
      </c>
      <c r="C556" s="158" t="s">
        <v>391</v>
      </c>
    </row>
    <row r="557" spans="1:3" x14ac:dyDescent="0.25">
      <c r="A557" s="159">
        <v>767</v>
      </c>
      <c r="B557" s="155" t="s">
        <v>332</v>
      </c>
      <c r="C557" s="158" t="s">
        <v>391</v>
      </c>
    </row>
    <row r="558" spans="1:3" x14ac:dyDescent="0.25">
      <c r="A558" s="159">
        <v>768</v>
      </c>
      <c r="B558" s="155" t="s">
        <v>330</v>
      </c>
      <c r="C558" s="158" t="s">
        <v>391</v>
      </c>
    </row>
    <row r="559" spans="1:3" x14ac:dyDescent="0.25">
      <c r="A559" s="159">
        <v>769</v>
      </c>
      <c r="B559" s="155" t="s">
        <v>332</v>
      </c>
      <c r="C559" s="158" t="s">
        <v>391</v>
      </c>
    </row>
    <row r="560" spans="1:3" x14ac:dyDescent="0.25">
      <c r="A560" s="159">
        <v>770</v>
      </c>
      <c r="B560" s="155" t="s">
        <v>333</v>
      </c>
      <c r="C560" s="158" t="s">
        <v>391</v>
      </c>
    </row>
    <row r="561" spans="1:3" x14ac:dyDescent="0.25">
      <c r="A561" s="159">
        <v>775</v>
      </c>
      <c r="B561" s="155" t="s">
        <v>334</v>
      </c>
      <c r="C561" s="158" t="s">
        <v>391</v>
      </c>
    </row>
    <row r="562" spans="1:3" x14ac:dyDescent="0.25">
      <c r="A562" s="159">
        <v>776</v>
      </c>
      <c r="B562" s="155" t="s">
        <v>334</v>
      </c>
      <c r="C562" s="158" t="s">
        <v>391</v>
      </c>
    </row>
    <row r="563" spans="1:3" x14ac:dyDescent="0.25">
      <c r="A563" s="159">
        <v>781</v>
      </c>
      <c r="B563" s="155" t="s">
        <v>330</v>
      </c>
      <c r="C563" s="158" t="s">
        <v>392</v>
      </c>
    </row>
    <row r="564" spans="1:3" x14ac:dyDescent="0.25">
      <c r="A564" s="159">
        <v>782</v>
      </c>
      <c r="B564" s="155" t="s">
        <v>330</v>
      </c>
      <c r="C564" s="158" t="s">
        <v>391</v>
      </c>
    </row>
    <row r="565" spans="1:3" x14ac:dyDescent="0.25">
      <c r="A565" s="159">
        <v>783</v>
      </c>
      <c r="B565" s="155" t="s">
        <v>330</v>
      </c>
      <c r="C565" s="158" t="s">
        <v>391</v>
      </c>
    </row>
    <row r="566" spans="1:3" x14ac:dyDescent="0.25">
      <c r="A566" s="159">
        <v>784</v>
      </c>
      <c r="B566" s="155" t="s">
        <v>330</v>
      </c>
      <c r="C566" s="158" t="s">
        <v>391</v>
      </c>
    </row>
    <row r="567" spans="1:3" x14ac:dyDescent="0.25">
      <c r="A567" s="159">
        <v>785</v>
      </c>
      <c r="B567" s="155" t="s">
        <v>330</v>
      </c>
      <c r="C567" s="158" t="s">
        <v>391</v>
      </c>
    </row>
    <row r="568" spans="1:3" x14ac:dyDescent="0.25">
      <c r="A568" s="159">
        <v>786</v>
      </c>
      <c r="B568" s="155" t="s">
        <v>330</v>
      </c>
      <c r="C568" s="158" t="s">
        <v>391</v>
      </c>
    </row>
    <row r="569" spans="1:3" x14ac:dyDescent="0.25">
      <c r="A569" s="159">
        <v>787</v>
      </c>
      <c r="B569" s="155" t="s">
        <v>335</v>
      </c>
      <c r="C569" s="158" t="s">
        <v>391</v>
      </c>
    </row>
    <row r="570" spans="1:3" x14ac:dyDescent="0.25">
      <c r="A570" s="159">
        <v>788</v>
      </c>
      <c r="B570" s="155" t="s">
        <v>336</v>
      </c>
      <c r="C570" s="158" t="s">
        <v>391</v>
      </c>
    </row>
    <row r="571" spans="1:3" x14ac:dyDescent="0.25">
      <c r="A571" s="159">
        <v>789</v>
      </c>
      <c r="B571" s="155" t="s">
        <v>337</v>
      </c>
      <c r="C571" s="158" t="s">
        <v>391</v>
      </c>
    </row>
    <row r="572" spans="1:3" x14ac:dyDescent="0.25">
      <c r="A572" s="159">
        <v>790</v>
      </c>
      <c r="B572" s="155" t="s">
        <v>338</v>
      </c>
      <c r="C572" s="158" t="s">
        <v>391</v>
      </c>
    </row>
    <row r="573" spans="1:3" x14ac:dyDescent="0.25">
      <c r="A573" s="159">
        <v>791</v>
      </c>
      <c r="B573" s="155" t="s">
        <v>339</v>
      </c>
      <c r="C573" s="158" t="s">
        <v>391</v>
      </c>
    </row>
    <row r="574" spans="1:3" x14ac:dyDescent="0.25">
      <c r="A574" s="159">
        <v>792</v>
      </c>
      <c r="B574" s="155" t="s">
        <v>340</v>
      </c>
      <c r="C574" s="158" t="s">
        <v>391</v>
      </c>
    </row>
    <row r="575" spans="1:3" x14ac:dyDescent="0.25">
      <c r="A575" s="159">
        <v>793</v>
      </c>
      <c r="B575" s="155" t="s">
        <v>330</v>
      </c>
      <c r="C575" s="158" t="s">
        <v>391</v>
      </c>
    </row>
    <row r="576" spans="1:3" x14ac:dyDescent="0.25">
      <c r="A576" s="159">
        <v>794</v>
      </c>
      <c r="B576" s="155" t="s">
        <v>331</v>
      </c>
      <c r="C576" s="158" t="s">
        <v>391</v>
      </c>
    </row>
    <row r="577" spans="1:3" x14ac:dyDescent="0.25">
      <c r="A577" s="159">
        <v>801</v>
      </c>
      <c r="B577" s="155" t="s">
        <v>259</v>
      </c>
      <c r="C577" s="158" t="s">
        <v>391</v>
      </c>
    </row>
    <row r="578" spans="1:3" x14ac:dyDescent="0.25">
      <c r="A578" s="159">
        <v>802</v>
      </c>
      <c r="B578" s="155" t="s">
        <v>341</v>
      </c>
      <c r="C578" s="158" t="s">
        <v>391</v>
      </c>
    </row>
    <row r="579" spans="1:3" x14ac:dyDescent="0.25">
      <c r="A579" s="159">
        <v>803</v>
      </c>
      <c r="B579" s="155" t="s">
        <v>342</v>
      </c>
      <c r="C579" s="158" t="s">
        <v>392</v>
      </c>
    </row>
    <row r="580" spans="1:3" x14ac:dyDescent="0.25">
      <c r="A580" s="159">
        <v>804</v>
      </c>
      <c r="B580" s="155" t="s">
        <v>341</v>
      </c>
      <c r="C580" s="158" t="s">
        <v>391</v>
      </c>
    </row>
    <row r="581" spans="1:3" x14ac:dyDescent="0.25">
      <c r="A581" s="159">
        <v>805</v>
      </c>
      <c r="B581" s="155" t="s">
        <v>342</v>
      </c>
      <c r="C581" s="158" t="s">
        <v>392</v>
      </c>
    </row>
    <row r="582" spans="1:3" x14ac:dyDescent="0.25">
      <c r="A582" s="159">
        <v>806</v>
      </c>
      <c r="B582" s="155" t="s">
        <v>341</v>
      </c>
      <c r="C582" s="158" t="s">
        <v>391</v>
      </c>
    </row>
    <row r="583" spans="1:3" x14ac:dyDescent="0.25">
      <c r="A583" s="159">
        <v>807</v>
      </c>
      <c r="B583" s="155" t="s">
        <v>342</v>
      </c>
      <c r="C583" s="158" t="s">
        <v>392</v>
      </c>
    </row>
    <row r="584" spans="1:3" x14ac:dyDescent="0.25">
      <c r="A584" s="159">
        <v>808</v>
      </c>
      <c r="B584" s="155" t="s">
        <v>341</v>
      </c>
      <c r="C584" s="158" t="s">
        <v>391</v>
      </c>
    </row>
    <row r="585" spans="1:3" x14ac:dyDescent="0.25">
      <c r="A585" s="159">
        <v>809</v>
      </c>
      <c r="B585" s="155" t="s">
        <v>342</v>
      </c>
      <c r="C585" s="158" t="s">
        <v>392</v>
      </c>
    </row>
    <row r="586" spans="1:3" x14ac:dyDescent="0.25">
      <c r="A586" s="159">
        <v>810</v>
      </c>
      <c r="B586" s="155" t="s">
        <v>341</v>
      </c>
      <c r="C586" s="158" t="s">
        <v>391</v>
      </c>
    </row>
    <row r="587" spans="1:3" x14ac:dyDescent="0.25">
      <c r="A587" s="159">
        <v>811</v>
      </c>
      <c r="B587" s="155" t="s">
        <v>342</v>
      </c>
      <c r="C587" s="158" t="s">
        <v>392</v>
      </c>
    </row>
    <row r="588" spans="1:3" x14ac:dyDescent="0.25">
      <c r="A588" s="159">
        <v>812</v>
      </c>
      <c r="B588" s="155" t="s">
        <v>341</v>
      </c>
      <c r="C588" s="158" t="s">
        <v>391</v>
      </c>
    </row>
    <row r="589" spans="1:3" x14ac:dyDescent="0.25">
      <c r="A589" s="159">
        <v>813</v>
      </c>
      <c r="B589" s="155" t="s">
        <v>342</v>
      </c>
      <c r="C589" s="158" t="s">
        <v>392</v>
      </c>
    </row>
    <row r="590" spans="1:3" x14ac:dyDescent="0.25">
      <c r="A590" s="159">
        <v>814</v>
      </c>
      <c r="B590" s="155" t="s">
        <v>341</v>
      </c>
      <c r="C590" s="158" t="s">
        <v>391</v>
      </c>
    </row>
    <row r="591" spans="1:3" x14ac:dyDescent="0.25">
      <c r="A591" s="159">
        <v>815</v>
      </c>
      <c r="B591" s="155" t="s">
        <v>342</v>
      </c>
      <c r="C591" s="158" t="s">
        <v>392</v>
      </c>
    </row>
    <row r="592" spans="1:3" x14ac:dyDescent="0.25">
      <c r="A592" s="159">
        <v>816</v>
      </c>
      <c r="B592" s="155" t="s">
        <v>341</v>
      </c>
      <c r="C592" s="158" t="s">
        <v>391</v>
      </c>
    </row>
    <row r="593" spans="1:3" x14ac:dyDescent="0.25">
      <c r="A593" s="159">
        <v>817</v>
      </c>
      <c r="B593" s="155" t="s">
        <v>342</v>
      </c>
      <c r="C593" s="158" t="s">
        <v>392</v>
      </c>
    </row>
    <row r="594" spans="1:3" x14ac:dyDescent="0.25">
      <c r="A594" s="159">
        <v>818</v>
      </c>
      <c r="B594" s="155" t="s">
        <v>341</v>
      </c>
      <c r="C594" s="158" t="s">
        <v>391</v>
      </c>
    </row>
    <row r="595" spans="1:3" x14ac:dyDescent="0.25">
      <c r="A595" s="159">
        <v>819</v>
      </c>
      <c r="B595" s="155" t="s">
        <v>342</v>
      </c>
      <c r="C595" s="158" t="s">
        <v>392</v>
      </c>
    </row>
    <row r="596" spans="1:3" x14ac:dyDescent="0.25">
      <c r="A596" s="159">
        <v>820</v>
      </c>
      <c r="B596" s="155" t="s">
        <v>341</v>
      </c>
      <c r="C596" s="158" t="s">
        <v>391</v>
      </c>
    </row>
    <row r="597" spans="1:3" x14ac:dyDescent="0.25">
      <c r="A597" s="159">
        <v>821</v>
      </c>
      <c r="B597" s="155" t="s">
        <v>342</v>
      </c>
      <c r="C597" s="158" t="s">
        <v>392</v>
      </c>
    </row>
    <row r="598" spans="1:3" x14ac:dyDescent="0.25">
      <c r="A598" s="159">
        <v>822</v>
      </c>
      <c r="B598" s="155" t="s">
        <v>341</v>
      </c>
      <c r="C598" s="158" t="s">
        <v>391</v>
      </c>
    </row>
    <row r="599" spans="1:3" x14ac:dyDescent="0.25">
      <c r="A599" s="159">
        <v>823</v>
      </c>
      <c r="B599" s="155" t="s">
        <v>342</v>
      </c>
      <c r="C599" s="158" t="s">
        <v>392</v>
      </c>
    </row>
    <row r="600" spans="1:3" x14ac:dyDescent="0.25">
      <c r="A600" s="159">
        <v>824</v>
      </c>
      <c r="B600" s="155" t="s">
        <v>341</v>
      </c>
      <c r="C600" s="158" t="s">
        <v>391</v>
      </c>
    </row>
    <row r="601" spans="1:3" x14ac:dyDescent="0.25">
      <c r="A601" s="159">
        <v>825</v>
      </c>
      <c r="B601" s="155" t="s">
        <v>342</v>
      </c>
      <c r="C601" s="158" t="s">
        <v>392</v>
      </c>
    </row>
    <row r="602" spans="1:3" x14ac:dyDescent="0.25">
      <c r="A602" s="159">
        <v>826</v>
      </c>
      <c r="B602" s="155" t="s">
        <v>341</v>
      </c>
      <c r="C602" s="158" t="s">
        <v>391</v>
      </c>
    </row>
    <row r="603" spans="1:3" x14ac:dyDescent="0.25">
      <c r="A603" s="159">
        <v>827</v>
      </c>
      <c r="B603" s="155" t="s">
        <v>342</v>
      </c>
      <c r="C603" s="158" t="s">
        <v>392</v>
      </c>
    </row>
    <row r="604" spans="1:3" x14ac:dyDescent="0.25">
      <c r="A604" s="159">
        <v>828</v>
      </c>
      <c r="B604" s="155" t="s">
        <v>341</v>
      </c>
      <c r="C604" s="158" t="s">
        <v>391</v>
      </c>
    </row>
    <row r="605" spans="1:3" x14ac:dyDescent="0.25">
      <c r="A605" s="159">
        <v>829</v>
      </c>
      <c r="B605" s="155" t="s">
        <v>342</v>
      </c>
      <c r="C605" s="158" t="s">
        <v>392</v>
      </c>
    </row>
    <row r="606" spans="1:3" x14ac:dyDescent="0.25">
      <c r="A606" s="159">
        <v>830</v>
      </c>
      <c r="B606" s="155" t="s">
        <v>341</v>
      </c>
      <c r="C606" s="158" t="s">
        <v>391</v>
      </c>
    </row>
    <row r="607" spans="1:3" x14ac:dyDescent="0.25">
      <c r="A607" s="159">
        <v>831</v>
      </c>
      <c r="B607" s="155" t="s">
        <v>342</v>
      </c>
      <c r="C607" s="158" t="s">
        <v>392</v>
      </c>
    </row>
    <row r="608" spans="1:3" x14ac:dyDescent="0.25">
      <c r="A608" s="159">
        <v>832</v>
      </c>
      <c r="B608" s="155" t="s">
        <v>341</v>
      </c>
      <c r="C608" s="158" t="s">
        <v>391</v>
      </c>
    </row>
    <row r="609" spans="1:3" x14ac:dyDescent="0.25">
      <c r="A609" s="159">
        <v>833</v>
      </c>
      <c r="B609" s="155" t="s">
        <v>342</v>
      </c>
      <c r="C609" s="158" t="s">
        <v>392</v>
      </c>
    </row>
    <row r="610" spans="1:3" x14ac:dyDescent="0.25">
      <c r="A610" s="159">
        <v>834</v>
      </c>
      <c r="B610" s="155" t="s">
        <v>341</v>
      </c>
      <c r="C610" s="158" t="s">
        <v>391</v>
      </c>
    </row>
    <row r="611" spans="1:3" x14ac:dyDescent="0.25">
      <c r="A611" s="159">
        <v>835</v>
      </c>
      <c r="B611" s="155" t="s">
        <v>342</v>
      </c>
      <c r="C611" s="158" t="s">
        <v>392</v>
      </c>
    </row>
    <row r="612" spans="1:3" x14ac:dyDescent="0.25">
      <c r="A612" s="159">
        <v>836</v>
      </c>
      <c r="B612" s="155" t="s">
        <v>341</v>
      </c>
      <c r="C612" s="158" t="s">
        <v>391</v>
      </c>
    </row>
    <row r="613" spans="1:3" x14ac:dyDescent="0.25">
      <c r="A613" s="159">
        <v>837</v>
      </c>
      <c r="B613" s="155" t="s">
        <v>342</v>
      </c>
      <c r="C613" s="158" t="s">
        <v>392</v>
      </c>
    </row>
    <row r="614" spans="1:3" x14ac:dyDescent="0.25">
      <c r="A614" s="159">
        <v>838</v>
      </c>
      <c r="B614" s="155" t="s">
        <v>341</v>
      </c>
      <c r="C614" s="158" t="s">
        <v>391</v>
      </c>
    </row>
    <row r="615" spans="1:3" x14ac:dyDescent="0.25">
      <c r="A615" s="159">
        <v>839</v>
      </c>
      <c r="B615" s="155" t="s">
        <v>342</v>
      </c>
      <c r="C615" s="158" t="s">
        <v>392</v>
      </c>
    </row>
    <row r="616" spans="1:3" x14ac:dyDescent="0.25">
      <c r="A616" s="159">
        <v>840</v>
      </c>
      <c r="B616" s="155" t="s">
        <v>341</v>
      </c>
      <c r="C616" s="158" t="s">
        <v>391</v>
      </c>
    </row>
    <row r="617" spans="1:3" x14ac:dyDescent="0.25">
      <c r="A617" s="159">
        <v>841</v>
      </c>
      <c r="B617" s="155" t="s">
        <v>342</v>
      </c>
      <c r="C617" s="158" t="s">
        <v>392</v>
      </c>
    </row>
    <row r="618" spans="1:3" x14ac:dyDescent="0.25">
      <c r="A618" s="159">
        <v>842</v>
      </c>
      <c r="B618" s="155" t="s">
        <v>341</v>
      </c>
      <c r="C618" s="158" t="s">
        <v>391</v>
      </c>
    </row>
    <row r="619" spans="1:3" x14ac:dyDescent="0.25">
      <c r="A619" s="159">
        <v>843</v>
      </c>
      <c r="B619" s="155" t="s">
        <v>342</v>
      </c>
      <c r="C619" s="158" t="s">
        <v>392</v>
      </c>
    </row>
    <row r="620" spans="1:3" x14ac:dyDescent="0.25">
      <c r="A620" s="159">
        <v>844</v>
      </c>
      <c r="B620" s="155" t="s">
        <v>341</v>
      </c>
      <c r="C620" s="158" t="s">
        <v>391</v>
      </c>
    </row>
    <row r="621" spans="1:3" x14ac:dyDescent="0.25">
      <c r="A621" s="159">
        <v>845</v>
      </c>
      <c r="B621" s="155" t="s">
        <v>342</v>
      </c>
      <c r="C621" s="158" t="s">
        <v>392</v>
      </c>
    </row>
    <row r="622" spans="1:3" x14ac:dyDescent="0.25">
      <c r="A622" s="159">
        <v>846</v>
      </c>
      <c r="B622" s="155" t="s">
        <v>341</v>
      </c>
      <c r="C622" s="158" t="s">
        <v>391</v>
      </c>
    </row>
    <row r="623" spans="1:3" x14ac:dyDescent="0.25">
      <c r="A623" s="159">
        <v>847</v>
      </c>
      <c r="B623" s="155" t="s">
        <v>342</v>
      </c>
      <c r="C623" s="158" t="s">
        <v>392</v>
      </c>
    </row>
    <row r="624" spans="1:3" x14ac:dyDescent="0.25">
      <c r="A624" s="159">
        <v>848</v>
      </c>
      <c r="B624" s="155" t="s">
        <v>341</v>
      </c>
      <c r="C624" s="158" t="s">
        <v>391</v>
      </c>
    </row>
    <row r="625" spans="1:3" x14ac:dyDescent="0.25">
      <c r="A625" s="159">
        <v>849</v>
      </c>
      <c r="B625" s="155" t="s">
        <v>342</v>
      </c>
      <c r="C625" s="158" t="s">
        <v>392</v>
      </c>
    </row>
    <row r="626" spans="1:3" x14ac:dyDescent="0.25">
      <c r="A626" s="159">
        <v>850</v>
      </c>
      <c r="B626" s="155" t="s">
        <v>342</v>
      </c>
      <c r="C626" s="158" t="s">
        <v>392</v>
      </c>
    </row>
    <row r="627" spans="1:3" x14ac:dyDescent="0.25">
      <c r="A627" s="159">
        <v>851</v>
      </c>
      <c r="B627" s="155" t="s">
        <v>342</v>
      </c>
      <c r="C627" s="158" t="s">
        <v>392</v>
      </c>
    </row>
    <row r="628" spans="1:3" x14ac:dyDescent="0.25">
      <c r="A628" s="159">
        <v>852</v>
      </c>
      <c r="B628" s="155" t="s">
        <v>341</v>
      </c>
      <c r="C628" s="158" t="s">
        <v>391</v>
      </c>
    </row>
    <row r="629" spans="1:3" x14ac:dyDescent="0.25">
      <c r="A629" s="159">
        <v>853</v>
      </c>
      <c r="B629" s="155" t="s">
        <v>341</v>
      </c>
      <c r="C629" s="158" t="s">
        <v>391</v>
      </c>
    </row>
    <row r="630" spans="1:3" x14ac:dyDescent="0.25">
      <c r="A630" s="159">
        <v>854</v>
      </c>
      <c r="B630" s="155" t="s">
        <v>341</v>
      </c>
      <c r="C630" s="158" t="s">
        <v>391</v>
      </c>
    </row>
    <row r="631" spans="1:3" x14ac:dyDescent="0.25">
      <c r="A631" s="159">
        <v>855</v>
      </c>
      <c r="B631" s="155" t="s">
        <v>341</v>
      </c>
      <c r="C631" s="158" t="s">
        <v>391</v>
      </c>
    </row>
    <row r="632" spans="1:3" x14ac:dyDescent="0.25">
      <c r="A632" s="159">
        <v>856</v>
      </c>
      <c r="B632" s="155" t="s">
        <v>341</v>
      </c>
      <c r="C632" s="158" t="s">
        <v>391</v>
      </c>
    </row>
    <row r="633" spans="1:3" x14ac:dyDescent="0.25">
      <c r="A633" s="159">
        <v>857</v>
      </c>
      <c r="B633" s="155" t="s">
        <v>341</v>
      </c>
      <c r="C633" s="158" t="s">
        <v>391</v>
      </c>
    </row>
    <row r="634" spans="1:3" x14ac:dyDescent="0.25">
      <c r="A634" s="159">
        <v>858</v>
      </c>
      <c r="B634" s="155" t="s">
        <v>341</v>
      </c>
      <c r="C634" s="158" t="s">
        <v>391</v>
      </c>
    </row>
    <row r="635" spans="1:3" x14ac:dyDescent="0.25">
      <c r="A635" s="159">
        <v>859</v>
      </c>
      <c r="B635" s="155" t="s">
        <v>341</v>
      </c>
      <c r="C635" s="158" t="s">
        <v>391</v>
      </c>
    </row>
    <row r="636" spans="1:3" x14ac:dyDescent="0.25">
      <c r="A636" s="159">
        <v>860</v>
      </c>
      <c r="B636" s="155" t="s">
        <v>341</v>
      </c>
      <c r="C636" s="158" t="s">
        <v>391</v>
      </c>
    </row>
    <row r="637" spans="1:3" x14ac:dyDescent="0.25">
      <c r="A637" s="159">
        <v>861</v>
      </c>
      <c r="B637" s="155" t="s">
        <v>341</v>
      </c>
      <c r="C637" s="158" t="s">
        <v>391</v>
      </c>
    </row>
    <row r="638" spans="1:3" x14ac:dyDescent="0.25">
      <c r="A638" s="159">
        <v>862</v>
      </c>
      <c r="B638" s="155" t="s">
        <v>341</v>
      </c>
      <c r="C638" s="158" t="s">
        <v>391</v>
      </c>
    </row>
    <row r="639" spans="1:3" x14ac:dyDescent="0.25">
      <c r="A639" s="159">
        <v>863</v>
      </c>
      <c r="B639" s="155" t="s">
        <v>341</v>
      </c>
      <c r="C639" s="158" t="s">
        <v>391</v>
      </c>
    </row>
    <row r="640" spans="1:3" x14ac:dyDescent="0.25">
      <c r="A640" s="159">
        <v>864</v>
      </c>
      <c r="B640" s="155" t="s">
        <v>341</v>
      </c>
      <c r="C640" s="158" t="s">
        <v>391</v>
      </c>
    </row>
    <row r="641" spans="1:3" x14ac:dyDescent="0.25">
      <c r="A641" s="159">
        <v>865</v>
      </c>
      <c r="B641" s="155" t="s">
        <v>341</v>
      </c>
      <c r="C641" s="158" t="s">
        <v>391</v>
      </c>
    </row>
    <row r="642" spans="1:3" x14ac:dyDescent="0.25">
      <c r="A642" s="159">
        <v>866</v>
      </c>
      <c r="B642" s="155" t="s">
        <v>342</v>
      </c>
      <c r="C642" s="158" t="s">
        <v>392</v>
      </c>
    </row>
    <row r="643" spans="1:3" x14ac:dyDescent="0.25">
      <c r="A643" s="159">
        <v>867</v>
      </c>
      <c r="B643" s="155" t="s">
        <v>341</v>
      </c>
      <c r="C643" s="158" t="s">
        <v>391</v>
      </c>
    </row>
    <row r="644" spans="1:3" x14ac:dyDescent="0.25">
      <c r="A644" s="159">
        <v>868</v>
      </c>
      <c r="B644" s="155" t="s">
        <v>342</v>
      </c>
      <c r="C644" s="158" t="s">
        <v>392</v>
      </c>
    </row>
    <row r="645" spans="1:3" x14ac:dyDescent="0.25">
      <c r="A645" s="159">
        <v>869</v>
      </c>
      <c r="B645" s="155" t="s">
        <v>341</v>
      </c>
      <c r="C645" s="158" t="s">
        <v>391</v>
      </c>
    </row>
    <row r="646" spans="1:3" x14ac:dyDescent="0.25">
      <c r="A646" s="159">
        <v>870</v>
      </c>
      <c r="B646" s="155" t="s">
        <v>342</v>
      </c>
      <c r="C646" s="158" t="s">
        <v>392</v>
      </c>
    </row>
    <row r="647" spans="1:3" x14ac:dyDescent="0.25">
      <c r="A647" s="159">
        <v>871</v>
      </c>
      <c r="B647" s="155" t="s">
        <v>341</v>
      </c>
      <c r="C647" s="158" t="s">
        <v>391</v>
      </c>
    </row>
    <row r="648" spans="1:3" x14ac:dyDescent="0.25">
      <c r="A648" s="159">
        <v>872</v>
      </c>
      <c r="B648" s="155" t="s">
        <v>342</v>
      </c>
      <c r="C648" s="158" t="s">
        <v>392</v>
      </c>
    </row>
    <row r="649" spans="1:3" x14ac:dyDescent="0.25">
      <c r="A649" s="159">
        <v>873</v>
      </c>
      <c r="B649" s="155" t="s">
        <v>341</v>
      </c>
      <c r="C649" s="158" t="s">
        <v>391</v>
      </c>
    </row>
    <row r="650" spans="1:3" x14ac:dyDescent="0.25">
      <c r="A650" s="159">
        <v>874</v>
      </c>
      <c r="B650" s="155" t="s">
        <v>342</v>
      </c>
      <c r="C650" s="158" t="s">
        <v>392</v>
      </c>
    </row>
    <row r="651" spans="1:3" x14ac:dyDescent="0.25">
      <c r="A651" s="159">
        <v>875</v>
      </c>
      <c r="B651" s="155" t="s">
        <v>341</v>
      </c>
      <c r="C651" s="158" t="s">
        <v>391</v>
      </c>
    </row>
    <row r="652" spans="1:3" x14ac:dyDescent="0.25">
      <c r="A652" s="159">
        <v>876</v>
      </c>
      <c r="B652" s="155" t="s">
        <v>342</v>
      </c>
      <c r="C652" s="158" t="s">
        <v>392</v>
      </c>
    </row>
    <row r="653" spans="1:3" x14ac:dyDescent="0.25">
      <c r="A653" s="159">
        <v>877</v>
      </c>
      <c r="B653" s="155" t="s">
        <v>341</v>
      </c>
      <c r="C653" s="158" t="s">
        <v>391</v>
      </c>
    </row>
    <row r="654" spans="1:3" x14ac:dyDescent="0.25">
      <c r="A654" s="159">
        <v>878</v>
      </c>
      <c r="B654" s="155" t="s">
        <v>342</v>
      </c>
      <c r="C654" s="158" t="s">
        <v>392</v>
      </c>
    </row>
    <row r="655" spans="1:3" x14ac:dyDescent="0.25">
      <c r="A655" s="159">
        <v>879</v>
      </c>
      <c r="B655" s="155" t="s">
        <v>341</v>
      </c>
      <c r="C655" s="158" t="s">
        <v>391</v>
      </c>
    </row>
    <row r="656" spans="1:3" x14ac:dyDescent="0.25">
      <c r="A656" s="159">
        <v>880</v>
      </c>
      <c r="B656" s="155" t="s">
        <v>342</v>
      </c>
      <c r="C656" s="158" t="s">
        <v>392</v>
      </c>
    </row>
    <row r="657" spans="1:3" x14ac:dyDescent="0.25">
      <c r="A657" s="159">
        <v>881</v>
      </c>
      <c r="B657" s="155" t="s">
        <v>341</v>
      </c>
      <c r="C657" s="158" t="s">
        <v>391</v>
      </c>
    </row>
    <row r="658" spans="1:3" x14ac:dyDescent="0.25">
      <c r="A658" s="159">
        <v>882</v>
      </c>
      <c r="B658" s="155" t="s">
        <v>342</v>
      </c>
      <c r="C658" s="158" t="s">
        <v>392</v>
      </c>
    </row>
    <row r="659" spans="1:3" x14ac:dyDescent="0.25">
      <c r="A659" s="159">
        <v>883</v>
      </c>
      <c r="B659" s="155" t="s">
        <v>341</v>
      </c>
      <c r="C659" s="158" t="s">
        <v>391</v>
      </c>
    </row>
    <row r="660" spans="1:3" x14ac:dyDescent="0.25">
      <c r="A660" s="159">
        <v>884</v>
      </c>
      <c r="B660" s="155" t="s">
        <v>342</v>
      </c>
      <c r="C660" s="158" t="s">
        <v>392</v>
      </c>
    </row>
    <row r="661" spans="1:3" x14ac:dyDescent="0.25">
      <c r="A661" s="159">
        <v>885</v>
      </c>
      <c r="B661" s="155" t="s">
        <v>341</v>
      </c>
      <c r="C661" s="158" t="s">
        <v>391</v>
      </c>
    </row>
    <row r="662" spans="1:3" x14ac:dyDescent="0.25">
      <c r="A662" s="159">
        <v>886</v>
      </c>
      <c r="B662" s="155" t="s">
        <v>342</v>
      </c>
      <c r="C662" s="158" t="s">
        <v>392</v>
      </c>
    </row>
    <row r="663" spans="1:3" x14ac:dyDescent="0.25">
      <c r="A663" s="159">
        <v>887</v>
      </c>
      <c r="B663" s="155" t="s">
        <v>341</v>
      </c>
      <c r="C663" s="158" t="s">
        <v>391</v>
      </c>
    </row>
    <row r="664" spans="1:3" x14ac:dyDescent="0.25">
      <c r="A664" s="159">
        <v>888</v>
      </c>
      <c r="B664" s="155" t="s">
        <v>342</v>
      </c>
      <c r="C664" s="158" t="s">
        <v>392</v>
      </c>
    </row>
    <row r="665" spans="1:3" x14ac:dyDescent="0.25">
      <c r="A665" s="159">
        <v>889</v>
      </c>
      <c r="B665" s="155" t="s">
        <v>341</v>
      </c>
      <c r="C665" s="158" t="s">
        <v>391</v>
      </c>
    </row>
    <row r="666" spans="1:3" x14ac:dyDescent="0.25">
      <c r="A666" s="159">
        <v>890</v>
      </c>
      <c r="B666" s="155" t="s">
        <v>342</v>
      </c>
      <c r="C666" s="158" t="s">
        <v>392</v>
      </c>
    </row>
    <row r="667" spans="1:3" x14ac:dyDescent="0.25">
      <c r="A667" s="159">
        <v>891</v>
      </c>
      <c r="B667" s="155" t="s">
        <v>342</v>
      </c>
      <c r="C667" s="158" t="s">
        <v>392</v>
      </c>
    </row>
    <row r="668" spans="1:3" x14ac:dyDescent="0.25">
      <c r="A668" s="159">
        <v>892</v>
      </c>
      <c r="B668" s="155" t="s">
        <v>342</v>
      </c>
      <c r="C668" s="158" t="s">
        <v>392</v>
      </c>
    </row>
    <row r="669" spans="1:3" x14ac:dyDescent="0.25">
      <c r="A669" s="159">
        <v>893</v>
      </c>
      <c r="B669" s="155" t="s">
        <v>342</v>
      </c>
      <c r="C669" s="158" t="s">
        <v>392</v>
      </c>
    </row>
    <row r="670" spans="1:3" x14ac:dyDescent="0.25">
      <c r="A670" s="159">
        <v>894</v>
      </c>
      <c r="B670" s="155" t="s">
        <v>300</v>
      </c>
      <c r="C670" s="158" t="s">
        <v>392</v>
      </c>
    </row>
    <row r="671" spans="1:3" x14ac:dyDescent="0.25">
      <c r="A671" s="159">
        <v>895</v>
      </c>
      <c r="B671" s="155" t="s">
        <v>300</v>
      </c>
      <c r="C671" s="158" t="s">
        <v>392</v>
      </c>
    </row>
    <row r="672" spans="1:3" x14ac:dyDescent="0.25">
      <c r="A672" s="159">
        <v>896</v>
      </c>
      <c r="B672" s="155" t="s">
        <v>300</v>
      </c>
      <c r="C672" s="158" t="s">
        <v>392</v>
      </c>
    </row>
    <row r="673" spans="1:3" x14ac:dyDescent="0.25">
      <c r="A673" s="159">
        <v>897</v>
      </c>
      <c r="B673" s="155" t="s">
        <v>342</v>
      </c>
      <c r="C673" s="158" t="s">
        <v>392</v>
      </c>
    </row>
    <row r="674" spans="1:3" x14ac:dyDescent="0.25">
      <c r="A674" s="159">
        <v>898</v>
      </c>
      <c r="B674" s="155" t="s">
        <v>342</v>
      </c>
      <c r="C674" s="158" t="s">
        <v>392</v>
      </c>
    </row>
    <row r="675" spans="1:3" x14ac:dyDescent="0.25">
      <c r="A675" s="159">
        <v>899</v>
      </c>
      <c r="B675" s="155" t="s">
        <v>343</v>
      </c>
      <c r="C675" s="158" t="s">
        <v>392</v>
      </c>
    </row>
    <row r="676" spans="1:3" x14ac:dyDescent="0.25">
      <c r="A676" s="159">
        <v>900</v>
      </c>
      <c r="B676" s="155" t="s">
        <v>343</v>
      </c>
      <c r="C676" s="158" t="s">
        <v>392</v>
      </c>
    </row>
    <row r="677" spans="1:3" x14ac:dyDescent="0.25">
      <c r="A677" s="159">
        <v>901</v>
      </c>
      <c r="B677" s="155" t="s">
        <v>343</v>
      </c>
      <c r="C677" s="158" t="s">
        <v>392</v>
      </c>
    </row>
    <row r="678" spans="1:3" x14ac:dyDescent="0.25">
      <c r="A678" s="159">
        <v>902</v>
      </c>
      <c r="B678" s="155" t="s">
        <v>343</v>
      </c>
      <c r="C678" s="158" t="s">
        <v>392</v>
      </c>
    </row>
    <row r="679" spans="1:3" x14ac:dyDescent="0.25">
      <c r="A679" s="159">
        <v>903</v>
      </c>
      <c r="B679" s="155" t="s">
        <v>343</v>
      </c>
      <c r="C679" s="158" t="s">
        <v>392</v>
      </c>
    </row>
    <row r="680" spans="1:3" x14ac:dyDescent="0.25">
      <c r="A680" s="159">
        <v>904</v>
      </c>
      <c r="B680" s="155" t="s">
        <v>344</v>
      </c>
      <c r="C680" s="158" t="s">
        <v>392</v>
      </c>
    </row>
    <row r="681" spans="1:3" x14ac:dyDescent="0.25">
      <c r="A681" s="159">
        <v>905</v>
      </c>
      <c r="B681" s="155" t="s">
        <v>344</v>
      </c>
      <c r="C681" s="158" t="s">
        <v>392</v>
      </c>
    </row>
    <row r="682" spans="1:3" x14ac:dyDescent="0.25">
      <c r="A682" s="159">
        <v>906</v>
      </c>
      <c r="B682" s="155" t="s">
        <v>344</v>
      </c>
      <c r="C682" s="158" t="s">
        <v>392</v>
      </c>
    </row>
    <row r="683" spans="1:3" x14ac:dyDescent="0.25">
      <c r="A683" s="159">
        <v>907</v>
      </c>
      <c r="B683" s="155" t="s">
        <v>345</v>
      </c>
      <c r="C683" s="158" t="s">
        <v>392</v>
      </c>
    </row>
    <row r="684" spans="1:3" x14ac:dyDescent="0.25">
      <c r="A684" s="159">
        <v>908</v>
      </c>
      <c r="B684" s="155" t="s">
        <v>345</v>
      </c>
      <c r="C684" s="158" t="s">
        <v>392</v>
      </c>
    </row>
    <row r="685" spans="1:3" x14ac:dyDescent="0.25">
      <c r="A685" s="159">
        <v>909</v>
      </c>
      <c r="B685" s="155" t="s">
        <v>345</v>
      </c>
      <c r="C685" s="158" t="s">
        <v>392</v>
      </c>
    </row>
    <row r="686" spans="1:3" x14ac:dyDescent="0.25">
      <c r="A686" s="159">
        <v>910</v>
      </c>
      <c r="B686" s="155" t="s">
        <v>345</v>
      </c>
      <c r="C686" s="158" t="s">
        <v>392</v>
      </c>
    </row>
    <row r="687" spans="1:3" x14ac:dyDescent="0.25">
      <c r="A687" s="159">
        <v>911</v>
      </c>
      <c r="B687" s="155" t="s">
        <v>345</v>
      </c>
      <c r="C687" s="158" t="s">
        <v>392</v>
      </c>
    </row>
    <row r="688" spans="1:3" x14ac:dyDescent="0.25">
      <c r="A688" s="159">
        <v>912</v>
      </c>
      <c r="B688" s="155" t="s">
        <v>345</v>
      </c>
      <c r="C688" s="158" t="s">
        <v>392</v>
      </c>
    </row>
    <row r="689" spans="1:3" x14ac:dyDescent="0.25">
      <c r="A689" s="159">
        <v>913</v>
      </c>
      <c r="B689" s="155" t="s">
        <v>345</v>
      </c>
      <c r="C689" s="158" t="s">
        <v>392</v>
      </c>
    </row>
    <row r="690" spans="1:3" x14ac:dyDescent="0.25">
      <c r="A690" s="159">
        <v>914</v>
      </c>
      <c r="B690" s="155" t="s">
        <v>346</v>
      </c>
      <c r="C690" s="158" t="s">
        <v>391</v>
      </c>
    </row>
    <row r="691" spans="1:3" x14ac:dyDescent="0.25">
      <c r="A691" s="159">
        <v>915</v>
      </c>
      <c r="B691" s="155" t="s">
        <v>300</v>
      </c>
      <c r="C691" s="158" t="s">
        <v>391</v>
      </c>
    </row>
    <row r="692" spans="1:3" x14ac:dyDescent="0.25">
      <c r="A692" s="159">
        <v>916</v>
      </c>
      <c r="B692" s="155" t="s">
        <v>300</v>
      </c>
      <c r="C692" s="158" t="s">
        <v>391</v>
      </c>
    </row>
    <row r="693" spans="1:3" x14ac:dyDescent="0.25">
      <c r="A693" s="159">
        <v>917</v>
      </c>
      <c r="B693" s="155" t="s">
        <v>300</v>
      </c>
      <c r="C693" s="158" t="s">
        <v>391</v>
      </c>
    </row>
    <row r="694" spans="1:3" x14ac:dyDescent="0.25">
      <c r="A694" s="159">
        <v>918</v>
      </c>
      <c r="B694" s="155" t="s">
        <v>236</v>
      </c>
      <c r="C694" s="158" t="s">
        <v>391</v>
      </c>
    </row>
    <row r="695" spans="1:3" x14ac:dyDescent="0.25">
      <c r="A695" s="159">
        <v>919</v>
      </c>
      <c r="B695" s="155" t="s">
        <v>347</v>
      </c>
      <c r="C695" s="158" t="s">
        <v>391</v>
      </c>
    </row>
    <row r="696" spans="1:3" x14ac:dyDescent="0.25">
      <c r="A696" s="159">
        <v>920</v>
      </c>
      <c r="B696" s="155" t="s">
        <v>347</v>
      </c>
      <c r="C696" s="158" t="s">
        <v>391</v>
      </c>
    </row>
    <row r="697" spans="1:3" x14ac:dyDescent="0.25">
      <c r="A697" s="159">
        <v>922</v>
      </c>
      <c r="B697" s="155" t="s">
        <v>259</v>
      </c>
      <c r="C697" s="158" t="s">
        <v>391</v>
      </c>
    </row>
    <row r="698" spans="1:3" x14ac:dyDescent="0.25">
      <c r="A698" s="159">
        <v>923</v>
      </c>
      <c r="B698" s="155" t="s">
        <v>259</v>
      </c>
      <c r="C698" s="158" t="s">
        <v>391</v>
      </c>
    </row>
    <row r="699" spans="1:3" x14ac:dyDescent="0.25">
      <c r="A699" s="159">
        <v>924</v>
      </c>
      <c r="B699" s="155" t="s">
        <v>259</v>
      </c>
      <c r="C699" s="158" t="s">
        <v>391</v>
      </c>
    </row>
    <row r="700" spans="1:3" x14ac:dyDescent="0.25">
      <c r="A700" s="159">
        <v>925</v>
      </c>
      <c r="B700" s="155" t="s">
        <v>348</v>
      </c>
      <c r="C700" s="158" t="s">
        <v>387</v>
      </c>
    </row>
    <row r="701" spans="1:3" x14ac:dyDescent="0.25">
      <c r="A701" s="159">
        <v>926</v>
      </c>
      <c r="B701" s="155" t="s">
        <v>289</v>
      </c>
      <c r="C701" s="158" t="s">
        <v>387</v>
      </c>
    </row>
    <row r="702" spans="1:3" x14ac:dyDescent="0.25">
      <c r="A702" s="159">
        <v>927</v>
      </c>
      <c r="B702" s="155" t="s">
        <v>291</v>
      </c>
      <c r="C702" s="158" t="s">
        <v>387</v>
      </c>
    </row>
    <row r="703" spans="1:3" x14ac:dyDescent="0.25">
      <c r="A703" s="159">
        <v>928</v>
      </c>
      <c r="B703" s="155" t="s">
        <v>290</v>
      </c>
      <c r="C703" s="158" t="s">
        <v>387</v>
      </c>
    </row>
    <row r="704" spans="1:3" x14ac:dyDescent="0.25">
      <c r="A704" s="159">
        <v>929</v>
      </c>
      <c r="B704" s="155" t="s">
        <v>343</v>
      </c>
      <c r="C704" s="158" t="s">
        <v>392</v>
      </c>
    </row>
    <row r="705" spans="1:3" x14ac:dyDescent="0.25">
      <c r="A705" s="159">
        <v>930</v>
      </c>
      <c r="B705" s="155" t="s">
        <v>343</v>
      </c>
      <c r="C705" s="158" t="s">
        <v>392</v>
      </c>
    </row>
    <row r="706" spans="1:3" x14ac:dyDescent="0.25">
      <c r="A706" s="159">
        <v>931</v>
      </c>
      <c r="B706" s="155" t="s">
        <v>343</v>
      </c>
      <c r="C706" s="158" t="s">
        <v>392</v>
      </c>
    </row>
    <row r="707" spans="1:3" x14ac:dyDescent="0.25">
      <c r="A707" s="159">
        <v>932</v>
      </c>
      <c r="B707" s="155" t="s">
        <v>349</v>
      </c>
      <c r="C707" s="158" t="s">
        <v>391</v>
      </c>
    </row>
    <row r="708" spans="1:3" x14ac:dyDescent="0.25">
      <c r="A708" s="159">
        <v>933</v>
      </c>
      <c r="B708" s="155" t="s">
        <v>341</v>
      </c>
      <c r="C708" s="158" t="s">
        <v>391</v>
      </c>
    </row>
    <row r="709" spans="1:3" x14ac:dyDescent="0.25">
      <c r="A709" s="159">
        <v>934</v>
      </c>
      <c r="B709" s="155" t="s">
        <v>342</v>
      </c>
      <c r="C709" s="158" t="s">
        <v>392</v>
      </c>
    </row>
    <row r="710" spans="1:3" x14ac:dyDescent="0.25">
      <c r="A710" s="159">
        <v>935</v>
      </c>
      <c r="B710" s="155" t="s">
        <v>350</v>
      </c>
      <c r="C710" s="158" t="s">
        <v>391</v>
      </c>
    </row>
    <row r="711" spans="1:3" x14ac:dyDescent="0.25">
      <c r="A711" s="159">
        <v>936</v>
      </c>
      <c r="B711" s="155" t="s">
        <v>350</v>
      </c>
      <c r="C711" s="158" t="s">
        <v>391</v>
      </c>
    </row>
    <row r="712" spans="1:3" x14ac:dyDescent="0.25">
      <c r="A712" s="159">
        <v>937</v>
      </c>
      <c r="B712" s="155" t="s">
        <v>350</v>
      </c>
      <c r="C712" s="158" t="s">
        <v>391</v>
      </c>
    </row>
    <row r="713" spans="1:3" x14ac:dyDescent="0.25">
      <c r="A713" s="159">
        <v>938</v>
      </c>
      <c r="B713" s="155" t="s">
        <v>350</v>
      </c>
      <c r="C713" s="158" t="s">
        <v>391</v>
      </c>
    </row>
    <row r="714" spans="1:3" x14ac:dyDescent="0.25">
      <c r="A714" s="159">
        <v>939</v>
      </c>
      <c r="B714" s="155" t="s">
        <v>350</v>
      </c>
      <c r="C714" s="158" t="s">
        <v>391</v>
      </c>
    </row>
    <row r="715" spans="1:3" x14ac:dyDescent="0.25">
      <c r="A715" s="159">
        <v>940</v>
      </c>
      <c r="B715" s="155" t="s">
        <v>351</v>
      </c>
      <c r="C715" s="158" t="s">
        <v>388</v>
      </c>
    </row>
    <row r="716" spans="1:3" x14ac:dyDescent="0.25">
      <c r="A716" s="159">
        <v>941</v>
      </c>
      <c r="B716" s="155" t="s">
        <v>352</v>
      </c>
      <c r="C716" s="158" t="s">
        <v>388</v>
      </c>
    </row>
    <row r="717" spans="1:3" x14ac:dyDescent="0.25">
      <c r="A717" s="159">
        <v>942</v>
      </c>
      <c r="B717" s="155" t="s">
        <v>205</v>
      </c>
      <c r="C717" s="158" t="s">
        <v>391</v>
      </c>
    </row>
    <row r="718" spans="1:3" x14ac:dyDescent="0.25">
      <c r="A718" s="159">
        <v>943</v>
      </c>
      <c r="B718" s="155" t="s">
        <v>196</v>
      </c>
      <c r="C718" s="158" t="s">
        <v>391</v>
      </c>
    </row>
    <row r="719" spans="1:3" x14ac:dyDescent="0.25">
      <c r="A719" s="159">
        <v>944</v>
      </c>
      <c r="B719" s="155" t="s">
        <v>196</v>
      </c>
      <c r="C719" s="158" t="s">
        <v>391</v>
      </c>
    </row>
    <row r="720" spans="1:3" x14ac:dyDescent="0.25">
      <c r="A720" s="159">
        <v>945</v>
      </c>
      <c r="B720" s="155" t="s">
        <v>196</v>
      </c>
      <c r="C720" s="158" t="s">
        <v>391</v>
      </c>
    </row>
    <row r="721" spans="1:3" x14ac:dyDescent="0.25">
      <c r="A721" s="159">
        <v>946</v>
      </c>
      <c r="B721" s="155" t="s">
        <v>196</v>
      </c>
      <c r="C721" s="158" t="s">
        <v>391</v>
      </c>
    </row>
    <row r="722" spans="1:3" x14ac:dyDescent="0.25">
      <c r="A722" s="159">
        <v>947</v>
      </c>
      <c r="B722" s="155" t="s">
        <v>353</v>
      </c>
      <c r="C722" s="158" t="s">
        <v>391</v>
      </c>
    </row>
    <row r="723" spans="1:3" x14ac:dyDescent="0.25">
      <c r="A723" s="159">
        <v>948</v>
      </c>
      <c r="B723" s="155" t="s">
        <v>354</v>
      </c>
      <c r="C723" s="158" t="s">
        <v>391</v>
      </c>
    </row>
    <row r="724" spans="1:3" x14ac:dyDescent="0.25">
      <c r="A724" s="159">
        <v>949</v>
      </c>
      <c r="B724" s="155" t="s">
        <v>355</v>
      </c>
      <c r="C724" s="158" t="s">
        <v>391</v>
      </c>
    </row>
    <row r="725" spans="1:3" x14ac:dyDescent="0.25">
      <c r="A725" s="159">
        <v>950</v>
      </c>
      <c r="B725" s="155" t="s">
        <v>356</v>
      </c>
      <c r="C725" s="158" t="s">
        <v>392</v>
      </c>
    </row>
    <row r="726" spans="1:3" x14ac:dyDescent="0.25">
      <c r="A726" s="159">
        <v>951</v>
      </c>
      <c r="B726" s="155" t="s">
        <v>357</v>
      </c>
      <c r="C726" s="158" t="s">
        <v>392</v>
      </c>
    </row>
    <row r="727" spans="1:3" x14ac:dyDescent="0.25">
      <c r="A727" s="159">
        <v>952</v>
      </c>
      <c r="B727" s="155" t="s">
        <v>358</v>
      </c>
      <c r="C727" s="158" t="s">
        <v>391</v>
      </c>
    </row>
    <row r="728" spans="1:3" x14ac:dyDescent="0.25">
      <c r="A728" s="159">
        <v>953</v>
      </c>
      <c r="B728" s="155" t="s">
        <v>359</v>
      </c>
      <c r="C728" s="158" t="s">
        <v>391</v>
      </c>
    </row>
    <row r="729" spans="1:3" x14ac:dyDescent="0.25">
      <c r="A729" s="159">
        <v>954</v>
      </c>
      <c r="B729" s="155" t="s">
        <v>360</v>
      </c>
      <c r="C729" s="158" t="s">
        <v>391</v>
      </c>
    </row>
    <row r="730" spans="1:3" x14ac:dyDescent="0.25">
      <c r="A730" s="159">
        <v>955</v>
      </c>
      <c r="B730" s="155" t="s">
        <v>361</v>
      </c>
      <c r="C730" s="158" t="s">
        <v>391</v>
      </c>
    </row>
    <row r="731" spans="1:3" x14ac:dyDescent="0.25">
      <c r="A731" s="159">
        <v>956</v>
      </c>
      <c r="B731" s="155" t="s">
        <v>362</v>
      </c>
      <c r="C731" s="158" t="s">
        <v>391</v>
      </c>
    </row>
    <row r="732" spans="1:3" x14ac:dyDescent="0.25">
      <c r="A732" s="159">
        <v>957</v>
      </c>
      <c r="B732" s="155" t="s">
        <v>363</v>
      </c>
      <c r="C732" s="158" t="s">
        <v>391</v>
      </c>
    </row>
    <row r="733" spans="1:3" x14ac:dyDescent="0.25">
      <c r="A733" s="159">
        <v>958</v>
      </c>
      <c r="B733" s="155" t="s">
        <v>364</v>
      </c>
      <c r="C733" s="158" t="s">
        <v>391</v>
      </c>
    </row>
    <row r="734" spans="1:3" x14ac:dyDescent="0.25">
      <c r="A734" s="159">
        <v>959</v>
      </c>
      <c r="B734" s="155" t="s">
        <v>365</v>
      </c>
      <c r="C734" s="158" t="s">
        <v>391</v>
      </c>
    </row>
    <row r="735" spans="1:3" x14ac:dyDescent="0.25">
      <c r="A735" s="159">
        <v>960</v>
      </c>
      <c r="B735" s="155" t="s">
        <v>366</v>
      </c>
      <c r="C735" s="158" t="s">
        <v>391</v>
      </c>
    </row>
    <row r="736" spans="1:3" x14ac:dyDescent="0.25">
      <c r="A736" s="159">
        <v>961</v>
      </c>
      <c r="B736" s="155" t="s">
        <v>367</v>
      </c>
      <c r="C736" s="158" t="s">
        <v>391</v>
      </c>
    </row>
    <row r="737" spans="1:3" x14ac:dyDescent="0.25">
      <c r="A737" s="159">
        <v>962</v>
      </c>
      <c r="B737" s="155" t="s">
        <v>368</v>
      </c>
      <c r="C737" s="158" t="s">
        <v>391</v>
      </c>
    </row>
    <row r="738" spans="1:3" x14ac:dyDescent="0.25">
      <c r="A738" s="159">
        <v>963</v>
      </c>
      <c r="B738" s="155" t="s">
        <v>369</v>
      </c>
      <c r="C738" s="158" t="s">
        <v>391</v>
      </c>
    </row>
    <row r="739" spans="1:3" x14ac:dyDescent="0.25">
      <c r="A739" s="159">
        <v>964</v>
      </c>
      <c r="B739" s="155" t="s">
        <v>370</v>
      </c>
      <c r="C739" s="158" t="s">
        <v>391</v>
      </c>
    </row>
    <row r="740" spans="1:3" x14ac:dyDescent="0.25">
      <c r="A740" s="159">
        <v>965</v>
      </c>
      <c r="B740" s="155" t="s">
        <v>371</v>
      </c>
      <c r="C740" s="158" t="s">
        <v>391</v>
      </c>
    </row>
    <row r="741" spans="1:3" x14ac:dyDescent="0.25">
      <c r="A741" s="159">
        <v>966</v>
      </c>
      <c r="B741" s="155" t="s">
        <v>216</v>
      </c>
      <c r="C741" s="158" t="s">
        <v>392</v>
      </c>
    </row>
    <row r="742" spans="1:3" x14ac:dyDescent="0.25">
      <c r="A742" s="159">
        <v>967</v>
      </c>
      <c r="B742" s="155" t="s">
        <v>228</v>
      </c>
      <c r="C742" s="158" t="s">
        <v>391</v>
      </c>
    </row>
    <row r="743" spans="1:3" x14ac:dyDescent="0.25">
      <c r="A743" s="159">
        <v>968</v>
      </c>
      <c r="B743" s="155" t="s">
        <v>228</v>
      </c>
      <c r="C743" s="158" t="s">
        <v>391</v>
      </c>
    </row>
    <row r="744" spans="1:3" x14ac:dyDescent="0.25">
      <c r="A744" s="159">
        <v>969</v>
      </c>
      <c r="B744" s="155" t="s">
        <v>371</v>
      </c>
      <c r="C744" s="158" t="s">
        <v>391</v>
      </c>
    </row>
    <row r="745" spans="1:3" x14ac:dyDescent="0.25">
      <c r="A745" s="159">
        <v>970</v>
      </c>
      <c r="B745" s="155" t="s">
        <v>184</v>
      </c>
      <c r="C745" s="158" t="s">
        <v>391</v>
      </c>
    </row>
    <row r="746" spans="1:3" x14ac:dyDescent="0.25">
      <c r="A746" s="159">
        <v>971</v>
      </c>
      <c r="B746" s="155" t="s">
        <v>372</v>
      </c>
      <c r="C746" s="158" t="s">
        <v>391</v>
      </c>
    </row>
    <row r="747" spans="1:3" x14ac:dyDescent="0.25">
      <c r="A747" s="159">
        <v>972</v>
      </c>
      <c r="B747" s="155" t="s">
        <v>373</v>
      </c>
      <c r="C747" s="158" t="s">
        <v>391</v>
      </c>
    </row>
    <row r="748" spans="1:3" x14ac:dyDescent="0.25">
      <c r="A748" s="159">
        <v>973</v>
      </c>
      <c r="B748" s="155" t="s">
        <v>226</v>
      </c>
      <c r="C748" s="158" t="s">
        <v>391</v>
      </c>
    </row>
    <row r="749" spans="1:3" x14ac:dyDescent="0.25">
      <c r="A749" s="159">
        <v>974</v>
      </c>
      <c r="B749" s="155" t="s">
        <v>252</v>
      </c>
      <c r="C749" s="158" t="s">
        <v>391</v>
      </c>
    </row>
    <row r="750" spans="1:3" x14ac:dyDescent="0.25">
      <c r="A750" s="159">
        <v>975</v>
      </c>
      <c r="B750" s="155" t="s">
        <v>374</v>
      </c>
      <c r="C750" s="158" t="s">
        <v>391</v>
      </c>
    </row>
    <row r="751" spans="1:3" x14ac:dyDescent="0.25">
      <c r="A751" s="159">
        <v>976</v>
      </c>
      <c r="B751" s="155" t="s">
        <v>375</v>
      </c>
      <c r="C751" s="158" t="s">
        <v>391</v>
      </c>
    </row>
    <row r="752" spans="1:3" x14ac:dyDescent="0.25">
      <c r="A752" s="159">
        <v>978</v>
      </c>
      <c r="B752" s="155" t="s">
        <v>210</v>
      </c>
      <c r="C752" s="158" t="s">
        <v>392</v>
      </c>
    </row>
    <row r="753" spans="1:3" x14ac:dyDescent="0.25">
      <c r="A753" s="159">
        <v>979</v>
      </c>
      <c r="B753" s="155" t="s">
        <v>249</v>
      </c>
      <c r="C753" s="158" t="s">
        <v>392</v>
      </c>
    </row>
    <row r="754" spans="1:3" x14ac:dyDescent="0.25">
      <c r="A754" s="159">
        <v>980</v>
      </c>
      <c r="B754" s="155" t="s">
        <v>376</v>
      </c>
      <c r="C754" s="158" t="s">
        <v>391</v>
      </c>
    </row>
    <row r="755" spans="1:3" x14ac:dyDescent="0.25">
      <c r="A755" s="159">
        <v>981</v>
      </c>
      <c r="B755" s="155" t="s">
        <v>377</v>
      </c>
      <c r="C755" s="158" t="s">
        <v>392</v>
      </c>
    </row>
    <row r="756" spans="1:3" x14ac:dyDescent="0.25">
      <c r="A756" s="159">
        <v>982</v>
      </c>
      <c r="B756" s="155" t="s">
        <v>378</v>
      </c>
      <c r="C756" s="158" t="s">
        <v>391</v>
      </c>
    </row>
    <row r="757" spans="1:3" x14ac:dyDescent="0.25">
      <c r="A757" s="159">
        <v>983</v>
      </c>
      <c r="B757" s="155" t="s">
        <v>379</v>
      </c>
      <c r="C757" s="158" t="s">
        <v>391</v>
      </c>
    </row>
    <row r="758" spans="1:3" x14ac:dyDescent="0.25">
      <c r="A758" s="159">
        <v>984</v>
      </c>
      <c r="B758" s="155" t="s">
        <v>380</v>
      </c>
      <c r="C758" s="158" t="s">
        <v>391</v>
      </c>
    </row>
    <row r="759" spans="1:3" x14ac:dyDescent="0.25">
      <c r="A759" s="159">
        <v>985</v>
      </c>
      <c r="B759" s="155" t="s">
        <v>381</v>
      </c>
      <c r="C759" s="158" t="s">
        <v>391</v>
      </c>
    </row>
    <row r="760" spans="1:3" x14ac:dyDescent="0.25">
      <c r="A760" s="159">
        <v>989</v>
      </c>
      <c r="B760" s="155" t="s">
        <v>265</v>
      </c>
      <c r="C760" s="158" t="s">
        <v>391</v>
      </c>
    </row>
    <row r="761" spans="1:3" x14ac:dyDescent="0.25">
      <c r="A761" s="159">
        <v>990</v>
      </c>
      <c r="B761" s="155" t="s">
        <v>266</v>
      </c>
      <c r="C761" s="158" t="s">
        <v>392</v>
      </c>
    </row>
    <row r="762" spans="1:3" x14ac:dyDescent="0.25">
      <c r="A762" s="159">
        <v>991</v>
      </c>
      <c r="B762" s="155" t="s">
        <v>216</v>
      </c>
      <c r="C762" s="158" t="s">
        <v>392</v>
      </c>
    </row>
    <row r="763" spans="1:3" x14ac:dyDescent="0.25">
      <c r="A763" s="159">
        <v>996</v>
      </c>
      <c r="B763" s="155" t="s">
        <v>295</v>
      </c>
      <c r="C763" s="158" t="s">
        <v>391</v>
      </c>
    </row>
    <row r="764" spans="1:3" x14ac:dyDescent="0.25">
      <c r="A764" s="159">
        <v>997</v>
      </c>
      <c r="B764" s="155" t="s">
        <v>382</v>
      </c>
      <c r="C764" s="158" t="s">
        <v>391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10" max="10" width="12.44140625" bestFit="1" customWidth="1"/>
  </cols>
  <sheetData>
    <row r="1" spans="1:6" x14ac:dyDescent="0.25">
      <c r="A1" s="152" t="s">
        <v>16</v>
      </c>
      <c r="B1" s="152"/>
    </row>
    <row r="2" spans="1:6" ht="36.75" customHeight="1" x14ac:dyDescent="0.25">
      <c r="A2" s="276" t="str">
        <f>Overview!B4&amp; " - Effective from "&amp;Overview!C4&amp;" - "&amp;Overview!E4&amp;" Residual Charging Bands"</f>
        <v>Eclipse Power Distribution Limited - GSP A - Effective from 2027/28 - Submitted Residual Charging Bands</v>
      </c>
      <c r="B2" s="277"/>
      <c r="C2" s="277"/>
      <c r="D2" s="277"/>
      <c r="E2" s="277"/>
      <c r="F2" s="277"/>
    </row>
    <row r="4" spans="1:6" ht="26.4" x14ac:dyDescent="0.25">
      <c r="A4" s="173" t="s">
        <v>564</v>
      </c>
      <c r="B4" s="173" t="s">
        <v>560</v>
      </c>
      <c r="C4" s="173" t="s">
        <v>565</v>
      </c>
      <c r="D4" s="173" t="s">
        <v>569</v>
      </c>
      <c r="E4" s="173" t="s">
        <v>570</v>
      </c>
      <c r="F4" s="19" t="s">
        <v>572</v>
      </c>
    </row>
    <row r="5" spans="1:6" ht="13.8" x14ac:dyDescent="0.25">
      <c r="A5" s="174" t="s">
        <v>127</v>
      </c>
      <c r="B5" s="175" t="s">
        <v>562</v>
      </c>
      <c r="C5" s="175" t="s">
        <v>563</v>
      </c>
      <c r="D5" s="179" t="s">
        <v>563</v>
      </c>
      <c r="E5" s="179" t="s">
        <v>563</v>
      </c>
      <c r="F5" s="178">
        <v>0.92548288628155861</v>
      </c>
    </row>
    <row r="6" spans="1:6" ht="14.25" customHeight="1" x14ac:dyDescent="0.25">
      <c r="A6" s="270" t="s">
        <v>573</v>
      </c>
      <c r="B6" s="175">
        <v>1</v>
      </c>
      <c r="C6" s="175" t="s">
        <v>566</v>
      </c>
      <c r="D6" s="180">
        <v>0</v>
      </c>
      <c r="E6" s="180">
        <v>3986</v>
      </c>
      <c r="F6" s="178">
        <v>0.84210476401953638</v>
      </c>
    </row>
    <row r="7" spans="1:6" ht="13.8" x14ac:dyDescent="0.25">
      <c r="A7" s="271"/>
      <c r="B7" s="175">
        <v>2</v>
      </c>
      <c r="C7" s="175" t="s">
        <v>566</v>
      </c>
      <c r="D7" s="180">
        <v>3986</v>
      </c>
      <c r="E7" s="180">
        <v>13677</v>
      </c>
      <c r="F7" s="178">
        <v>2.414069239295805</v>
      </c>
    </row>
    <row r="8" spans="1:6" ht="13.8" x14ac:dyDescent="0.25">
      <c r="A8" s="271"/>
      <c r="B8" s="175">
        <v>3</v>
      </c>
      <c r="C8" s="175" t="s">
        <v>566</v>
      </c>
      <c r="D8" s="180">
        <v>13677</v>
      </c>
      <c r="E8" s="180">
        <v>27543</v>
      </c>
      <c r="F8" s="178">
        <v>5.0986357913510307</v>
      </c>
    </row>
    <row r="9" spans="1:6" ht="13.8" x14ac:dyDescent="0.25">
      <c r="A9" s="272"/>
      <c r="B9" s="175">
        <v>4</v>
      </c>
      <c r="C9" s="175" t="s">
        <v>566</v>
      </c>
      <c r="D9" s="180">
        <v>27543</v>
      </c>
      <c r="E9" s="180" t="s">
        <v>568</v>
      </c>
      <c r="F9" s="178">
        <v>13.187613723097726</v>
      </c>
    </row>
    <row r="10" spans="1:6" ht="13.8" x14ac:dyDescent="0.25">
      <c r="A10" s="270" t="s">
        <v>576</v>
      </c>
      <c r="B10" s="175">
        <v>1</v>
      </c>
      <c r="C10" s="175" t="s">
        <v>567</v>
      </c>
      <c r="D10" s="180">
        <v>0</v>
      </c>
      <c r="E10" s="180">
        <v>90</v>
      </c>
      <c r="F10" s="178">
        <v>26.166393737320885</v>
      </c>
    </row>
    <row r="11" spans="1:6" ht="13.8" x14ac:dyDescent="0.25">
      <c r="A11" s="271"/>
      <c r="B11" s="175">
        <v>2</v>
      </c>
      <c r="C11" s="175" t="s">
        <v>567</v>
      </c>
      <c r="D11" s="180">
        <v>90</v>
      </c>
      <c r="E11" s="180">
        <v>150</v>
      </c>
      <c r="F11" s="178">
        <v>42.302082274881535</v>
      </c>
    </row>
    <row r="12" spans="1:6" ht="13.8" x14ac:dyDescent="0.25">
      <c r="A12" s="271"/>
      <c r="B12" s="175">
        <v>3</v>
      </c>
      <c r="C12" s="175" t="s">
        <v>567</v>
      </c>
      <c r="D12" s="180">
        <v>150</v>
      </c>
      <c r="E12" s="180">
        <v>250</v>
      </c>
      <c r="F12" s="178">
        <v>58.200232452655406</v>
      </c>
    </row>
    <row r="13" spans="1:6" ht="13.8" x14ac:dyDescent="0.25">
      <c r="A13" s="272"/>
      <c r="B13" s="175">
        <v>4</v>
      </c>
      <c r="C13" s="175" t="s">
        <v>567</v>
      </c>
      <c r="D13" s="180">
        <v>250</v>
      </c>
      <c r="E13" s="180" t="s">
        <v>568</v>
      </c>
      <c r="F13" s="178">
        <v>164.846812323309</v>
      </c>
    </row>
    <row r="14" spans="1:6" ht="13.8" x14ac:dyDescent="0.25">
      <c r="A14" s="270" t="s">
        <v>575</v>
      </c>
      <c r="B14" s="175">
        <v>1</v>
      </c>
      <c r="C14" s="175" t="s">
        <v>567</v>
      </c>
      <c r="D14" s="180">
        <v>0</v>
      </c>
      <c r="E14" s="180">
        <v>500</v>
      </c>
      <c r="F14" s="178">
        <v>215.53052463559465</v>
      </c>
    </row>
    <row r="15" spans="1:6" ht="13.8" x14ac:dyDescent="0.25">
      <c r="A15" s="271"/>
      <c r="B15" s="175">
        <v>2</v>
      </c>
      <c r="C15" s="175" t="s">
        <v>567</v>
      </c>
      <c r="D15" s="180">
        <v>500</v>
      </c>
      <c r="E15" s="180">
        <v>1100</v>
      </c>
      <c r="F15" s="178">
        <v>451.76027638789571</v>
      </c>
    </row>
    <row r="16" spans="1:6" ht="13.8" x14ac:dyDescent="0.25">
      <c r="A16" s="271"/>
      <c r="B16" s="175">
        <v>3</v>
      </c>
      <c r="C16" s="175" t="s">
        <v>567</v>
      </c>
      <c r="D16" s="180">
        <v>1100</v>
      </c>
      <c r="E16" s="180">
        <v>2000</v>
      </c>
      <c r="F16" s="178">
        <v>826.81930625850976</v>
      </c>
    </row>
    <row r="17" spans="1:6" ht="13.8" x14ac:dyDescent="0.25">
      <c r="A17" s="272"/>
      <c r="B17" s="175">
        <v>4</v>
      </c>
      <c r="C17" s="175" t="s">
        <v>567</v>
      </c>
      <c r="D17" s="180">
        <v>2000</v>
      </c>
      <c r="E17" s="180" t="s">
        <v>568</v>
      </c>
      <c r="F17" s="178">
        <v>2459.461708814843</v>
      </c>
    </row>
    <row r="18" spans="1:6" ht="13.8" x14ac:dyDescent="0.25">
      <c r="A18" s="273" t="s">
        <v>574</v>
      </c>
      <c r="B18" s="175">
        <v>1</v>
      </c>
      <c r="C18" s="175" t="s">
        <v>567</v>
      </c>
      <c r="D18" s="180">
        <v>0</v>
      </c>
      <c r="E18" s="180">
        <v>3500</v>
      </c>
      <c r="F18" s="178">
        <v>18297.448563553713</v>
      </c>
    </row>
    <row r="19" spans="1:6" ht="13.8" x14ac:dyDescent="0.25">
      <c r="A19" s="274"/>
      <c r="B19" s="175">
        <v>2</v>
      </c>
      <c r="C19" s="175" t="s">
        <v>567</v>
      </c>
      <c r="D19" s="180">
        <v>3500</v>
      </c>
      <c r="E19" s="180">
        <v>11000</v>
      </c>
      <c r="F19" s="178">
        <v>88775.987809493337</v>
      </c>
    </row>
    <row r="20" spans="1:6" ht="13.8" x14ac:dyDescent="0.25">
      <c r="A20" s="274"/>
      <c r="B20" s="175">
        <v>3</v>
      </c>
      <c r="C20" s="175" t="s">
        <v>567</v>
      </c>
      <c r="D20" s="180">
        <v>11000</v>
      </c>
      <c r="E20" s="180">
        <v>20000</v>
      </c>
      <c r="F20" s="178">
        <v>212600.28969219673</v>
      </c>
    </row>
    <row r="21" spans="1:6" ht="13.8" x14ac:dyDescent="0.25">
      <c r="A21" s="275"/>
      <c r="B21" s="175">
        <v>4</v>
      </c>
      <c r="C21" s="175" t="s">
        <v>567</v>
      </c>
      <c r="D21" s="180">
        <v>20000</v>
      </c>
      <c r="E21" s="180" t="s">
        <v>568</v>
      </c>
      <c r="F21" s="178">
        <v>278592.24387816963</v>
      </c>
    </row>
    <row r="22" spans="1:6" x14ac:dyDescent="0.25">
      <c r="A22" t="s">
        <v>571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41"/>
  <sheetViews>
    <sheetView showGridLines="0" zoomScale="90" zoomScaleNormal="90" workbookViewId="0"/>
  </sheetViews>
  <sheetFormatPr defaultRowHeight="13.2" x14ac:dyDescent="0.25"/>
  <cols>
    <col min="1" max="1" width="44.88671875" customWidth="1"/>
    <col min="2" max="2" width="38.33203125" customWidth="1"/>
    <col min="3" max="3" width="0.109375" customWidth="1"/>
  </cols>
  <sheetData>
    <row r="1" spans="1:2" x14ac:dyDescent="0.25">
      <c r="A1" s="152" t="s">
        <v>16</v>
      </c>
    </row>
    <row r="2" spans="1:2" ht="33" customHeight="1" x14ac:dyDescent="0.25">
      <c r="A2" s="235" t="str">
        <f>Overview!C4&amp;" - Effective from "&amp;Overview!D4&amp;" - "&amp;Overview!F4&amp;" TNUoS Mapping"</f>
        <v>2027/28 - Effective from 1 April 2027 -  TNUoS Mapping</v>
      </c>
      <c r="B2" s="237"/>
    </row>
    <row r="3" spans="1:2" ht="8.25" customHeight="1" x14ac:dyDescent="0.25"/>
    <row r="4" spans="1:2" ht="20.25" customHeight="1" x14ac:dyDescent="0.25">
      <c r="A4" s="173" t="s">
        <v>632</v>
      </c>
      <c r="B4" s="173" t="s">
        <v>633</v>
      </c>
    </row>
    <row r="5" spans="1:2" ht="15.75" customHeight="1" x14ac:dyDescent="0.25">
      <c r="A5" s="189" t="s">
        <v>631</v>
      </c>
      <c r="B5" s="189" t="s">
        <v>634</v>
      </c>
    </row>
    <row r="6" spans="1:2" ht="15.75" customHeight="1" x14ac:dyDescent="0.25">
      <c r="A6" s="190" t="s">
        <v>447</v>
      </c>
      <c r="B6" s="190" t="s">
        <v>635</v>
      </c>
    </row>
    <row r="7" spans="1:2" ht="15.75" customHeight="1" x14ac:dyDescent="0.25">
      <c r="A7" s="190" t="s">
        <v>578</v>
      </c>
      <c r="B7" s="190" t="str">
        <f>$B$6</f>
        <v>n/a (Non-Final Demand Site)</v>
      </c>
    </row>
    <row r="8" spans="1:2" ht="15.75" customHeight="1" x14ac:dyDescent="0.25">
      <c r="A8" s="189" t="s">
        <v>579</v>
      </c>
      <c r="B8" s="189" t="s">
        <v>636</v>
      </c>
    </row>
    <row r="9" spans="1:2" ht="15.75" customHeight="1" x14ac:dyDescent="0.25">
      <c r="A9" s="189" t="s">
        <v>580</v>
      </c>
      <c r="B9" s="189" t="s">
        <v>637</v>
      </c>
    </row>
    <row r="10" spans="1:2" ht="15.75" customHeight="1" x14ac:dyDescent="0.25">
      <c r="A10" s="189" t="s">
        <v>581</v>
      </c>
      <c r="B10" s="189" t="s">
        <v>638</v>
      </c>
    </row>
    <row r="11" spans="1:2" ht="15.75" customHeight="1" x14ac:dyDescent="0.25">
      <c r="A11" s="189" t="s">
        <v>582</v>
      </c>
      <c r="B11" s="189" t="s">
        <v>639</v>
      </c>
    </row>
    <row r="12" spans="1:2" ht="15.75" customHeight="1" x14ac:dyDescent="0.25">
      <c r="A12" s="190" t="s">
        <v>128</v>
      </c>
      <c r="B12" s="190" t="str">
        <f t="shared" ref="B12:B13" si="0">$B$6</f>
        <v>n/a (Non-Final Demand Site)</v>
      </c>
    </row>
    <row r="13" spans="1:2" ht="15.75" customHeight="1" x14ac:dyDescent="0.25">
      <c r="A13" s="190" t="s">
        <v>448</v>
      </c>
      <c r="B13" s="190" t="str">
        <f t="shared" si="0"/>
        <v>n/a (Non-Final Demand Site)</v>
      </c>
    </row>
    <row r="14" spans="1:2" ht="15.75" customHeight="1" x14ac:dyDescent="0.25">
      <c r="A14" s="189" t="s">
        <v>449</v>
      </c>
      <c r="B14" s="189" t="s">
        <v>640</v>
      </c>
    </row>
    <row r="15" spans="1:2" ht="15.75" customHeight="1" x14ac:dyDescent="0.25">
      <c r="A15" s="189" t="s">
        <v>450</v>
      </c>
      <c r="B15" s="189" t="s">
        <v>641</v>
      </c>
    </row>
    <row r="16" spans="1:2" ht="15.75" customHeight="1" x14ac:dyDescent="0.25">
      <c r="A16" s="189" t="s">
        <v>451</v>
      </c>
      <c r="B16" s="189" t="s">
        <v>642</v>
      </c>
    </row>
    <row r="17" spans="1:2" ht="15.75" customHeight="1" x14ac:dyDescent="0.25">
      <c r="A17" s="189" t="s">
        <v>452</v>
      </c>
      <c r="B17" s="189" t="s">
        <v>643</v>
      </c>
    </row>
    <row r="18" spans="1:2" ht="15.75" customHeight="1" x14ac:dyDescent="0.25">
      <c r="A18" s="190" t="s">
        <v>453</v>
      </c>
      <c r="B18" s="190" t="str">
        <f>$B$6</f>
        <v>n/a (Non-Final Demand Site)</v>
      </c>
    </row>
    <row r="19" spans="1:2" ht="15.75" customHeight="1" x14ac:dyDescent="0.25">
      <c r="A19" s="189" t="s">
        <v>454</v>
      </c>
      <c r="B19" s="189" t="s">
        <v>640</v>
      </c>
    </row>
    <row r="20" spans="1:2" ht="15.75" customHeight="1" x14ac:dyDescent="0.25">
      <c r="A20" s="189" t="s">
        <v>455</v>
      </c>
      <c r="B20" s="189" t="s">
        <v>641</v>
      </c>
    </row>
    <row r="21" spans="1:2" ht="15.75" customHeight="1" x14ac:dyDescent="0.25">
      <c r="A21" s="189" t="s">
        <v>456</v>
      </c>
      <c r="B21" s="189" t="s">
        <v>642</v>
      </c>
    </row>
    <row r="22" spans="1:2" ht="15.75" customHeight="1" x14ac:dyDescent="0.25">
      <c r="A22" s="189" t="s">
        <v>457</v>
      </c>
      <c r="B22" s="189" t="s">
        <v>643</v>
      </c>
    </row>
    <row r="23" spans="1:2" ht="15.75" customHeight="1" x14ac:dyDescent="0.25">
      <c r="A23" s="190" t="s">
        <v>458</v>
      </c>
      <c r="B23" s="190" t="str">
        <f>$B$6</f>
        <v>n/a (Non-Final Demand Site)</v>
      </c>
    </row>
    <row r="24" spans="1:2" ht="15.75" customHeight="1" x14ac:dyDescent="0.25">
      <c r="A24" s="189" t="s">
        <v>459</v>
      </c>
      <c r="B24" s="189" t="s">
        <v>644</v>
      </c>
    </row>
    <row r="25" spans="1:2" ht="15.75" customHeight="1" x14ac:dyDescent="0.25">
      <c r="A25" s="189" t="s">
        <v>460</v>
      </c>
      <c r="B25" s="189" t="s">
        <v>645</v>
      </c>
    </row>
    <row r="26" spans="1:2" ht="15.75" customHeight="1" x14ac:dyDescent="0.25">
      <c r="A26" s="189" t="s">
        <v>461</v>
      </c>
      <c r="B26" s="189" t="s">
        <v>646</v>
      </c>
    </row>
    <row r="27" spans="1:2" ht="15.75" customHeight="1" x14ac:dyDescent="0.25">
      <c r="A27" s="189" t="s">
        <v>462</v>
      </c>
      <c r="B27" s="189" t="s">
        <v>647</v>
      </c>
    </row>
    <row r="28" spans="1:2" ht="15.75" customHeight="1" x14ac:dyDescent="0.25">
      <c r="A28" s="190" t="s">
        <v>129</v>
      </c>
      <c r="B28" s="190" t="s">
        <v>648</v>
      </c>
    </row>
    <row r="29" spans="1:2" ht="15.75" customHeight="1" x14ac:dyDescent="0.25">
      <c r="A29" s="190" t="s">
        <v>130</v>
      </c>
      <c r="B29" s="190" t="str">
        <f t="shared" ref="B29:B37" si="1">$B$6</f>
        <v>n/a (Non-Final Demand Site)</v>
      </c>
    </row>
    <row r="30" spans="1:2" ht="15.75" customHeight="1" x14ac:dyDescent="0.25">
      <c r="A30" s="190" t="s">
        <v>131</v>
      </c>
      <c r="B30" s="190" t="str">
        <f t="shared" si="1"/>
        <v>n/a (Non-Final Demand Site)</v>
      </c>
    </row>
    <row r="31" spans="1:2" ht="15.75" customHeight="1" x14ac:dyDescent="0.25">
      <c r="A31" s="190" t="s">
        <v>132</v>
      </c>
      <c r="B31" s="190" t="str">
        <f t="shared" si="1"/>
        <v>n/a (Non-Final Demand Site)</v>
      </c>
    </row>
    <row r="32" spans="1:2" ht="15.75" customHeight="1" x14ac:dyDescent="0.25">
      <c r="A32" s="190" t="s">
        <v>133</v>
      </c>
      <c r="B32" s="190" t="str">
        <f t="shared" si="1"/>
        <v>n/a (Non-Final Demand Site)</v>
      </c>
    </row>
    <row r="33" spans="1:2" ht="15.75" customHeight="1" x14ac:dyDescent="0.25">
      <c r="A33" s="190" t="s">
        <v>134</v>
      </c>
      <c r="B33" s="190" t="str">
        <f t="shared" si="1"/>
        <v>n/a (Non-Final Demand Site)</v>
      </c>
    </row>
    <row r="34" spans="1:2" ht="15.75" customHeight="1" x14ac:dyDescent="0.25">
      <c r="A34" s="190" t="s">
        <v>135</v>
      </c>
      <c r="B34" s="190" t="str">
        <f t="shared" si="1"/>
        <v>n/a (Non-Final Demand Site)</v>
      </c>
    </row>
    <row r="35" spans="1:2" ht="15.75" customHeight="1" x14ac:dyDescent="0.25">
      <c r="A35" s="190" t="s">
        <v>136</v>
      </c>
      <c r="B35" s="190" t="str">
        <f t="shared" si="1"/>
        <v>n/a (Non-Final Demand Site)</v>
      </c>
    </row>
    <row r="36" spans="1:2" ht="15.75" customHeight="1" x14ac:dyDescent="0.25">
      <c r="A36" s="190" t="s">
        <v>137</v>
      </c>
      <c r="B36" s="190" t="str">
        <f t="shared" si="1"/>
        <v>n/a (Non-Final Demand Site)</v>
      </c>
    </row>
    <row r="37" spans="1:2" ht="15.75" customHeight="1" x14ac:dyDescent="0.25">
      <c r="A37" s="190" t="s">
        <v>653</v>
      </c>
      <c r="B37" s="190" t="str">
        <f t="shared" si="1"/>
        <v>n/a (Non-Final Demand Site)</v>
      </c>
    </row>
    <row r="38" spans="1:2" ht="15.75" customHeight="1" x14ac:dyDescent="0.25">
      <c r="A38" s="189" t="s">
        <v>654</v>
      </c>
      <c r="B38" s="189" t="s">
        <v>649</v>
      </c>
    </row>
    <row r="39" spans="1:2" ht="15.75" customHeight="1" x14ac:dyDescent="0.25">
      <c r="A39" s="189" t="s">
        <v>655</v>
      </c>
      <c r="B39" s="189" t="s">
        <v>650</v>
      </c>
    </row>
    <row r="40" spans="1:2" ht="15.75" customHeight="1" x14ac:dyDescent="0.25">
      <c r="A40" s="189" t="s">
        <v>656</v>
      </c>
      <c r="B40" s="189" t="s">
        <v>651</v>
      </c>
    </row>
    <row r="41" spans="1:2" ht="15.75" customHeight="1" x14ac:dyDescent="0.25">
      <c r="A41" s="189" t="s">
        <v>657</v>
      </c>
      <c r="B41" s="189" t="s">
        <v>652</v>
      </c>
    </row>
  </sheetData>
  <mergeCells count="1">
    <mergeCell ref="A2:B2"/>
  </mergeCells>
  <hyperlinks>
    <hyperlink ref="A1" location="Overview!A1" display="Back to Overview" xr:uid="{564C6D85-AEA0-441E-B605-C50AC13976D7}"/>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9" width="9.109375" hidden="1" customWidth="1"/>
    <col min="30" max="35" width="0" hidden="1" customWidth="1"/>
  </cols>
  <sheetData>
    <row r="1" spans="1:153" x14ac:dyDescent="0.25">
      <c r="B1" s="91" t="s">
        <v>16</v>
      </c>
    </row>
    <row r="2" spans="1:153" s="1" customFormat="1" ht="21.75" customHeight="1" x14ac:dyDescent="0.25">
      <c r="B2" s="278" t="str">
        <f>Overview!B4&amp; " - Effective from "&amp;Overview!D4&amp;" - "&amp;Overview!E4</f>
        <v>Eclipse Power Distribution Limited - GSP A - Effective from 1 April 2027 - Submitted</v>
      </c>
      <c r="C2" s="279"/>
      <c r="D2" s="279"/>
      <c r="E2" s="279"/>
      <c r="F2" s="279"/>
      <c r="G2" s="279"/>
      <c r="H2" s="279"/>
      <c r="I2" s="279"/>
      <c r="J2" s="279"/>
      <c r="K2" s="279"/>
      <c r="L2" s="279"/>
      <c r="M2" s="279"/>
      <c r="N2" s="279"/>
      <c r="O2" s="279"/>
      <c r="P2" s="279"/>
      <c r="Q2" s="279"/>
      <c r="R2" s="279"/>
      <c r="S2" s="279"/>
      <c r="T2" s="280"/>
      <c r="U2"/>
      <c r="V2"/>
      <c r="W2"/>
      <c r="X2"/>
      <c r="Y2"/>
      <c r="Z2"/>
      <c r="AA2"/>
      <c r="AB2" s="26" t="s">
        <v>115</v>
      </c>
      <c r="AC2" s="50" t="s">
        <v>140</v>
      </c>
      <c r="AD2" s="50" t="s">
        <v>142</v>
      </c>
      <c r="AE2" s="50" t="s">
        <v>141</v>
      </c>
      <c r="AF2" s="13" t="s">
        <v>21</v>
      </c>
      <c r="AG2" s="13" t="s">
        <v>22</v>
      </c>
      <c r="AH2" s="26" t="s">
        <v>116</v>
      </c>
      <c r="AI2" s="13"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05" customFormat="1" ht="9" customHeight="1" x14ac:dyDescent="0.25">
      <c r="A3" s="104"/>
      <c r="B3" s="104"/>
      <c r="C3" s="104"/>
      <c r="D3" s="104"/>
      <c r="E3" s="104"/>
      <c r="F3" s="104"/>
      <c r="G3" s="104"/>
      <c r="H3" s="104"/>
      <c r="I3" s="104"/>
      <c r="J3" s="104"/>
      <c r="K3" s="104"/>
      <c r="L3"/>
      <c r="M3"/>
      <c r="N3"/>
      <c r="O3"/>
      <c r="P3"/>
      <c r="Q3"/>
      <c r="R3"/>
      <c r="S3"/>
      <c r="T3"/>
      <c r="U3"/>
      <c r="V3"/>
      <c r="W3"/>
      <c r="X3"/>
      <c r="Y3"/>
      <c r="Z3"/>
      <c r="AA3"/>
      <c r="AB3" s="15" t="s">
        <v>631</v>
      </c>
      <c r="AC3" s="138" t="s">
        <v>146</v>
      </c>
      <c r="AD3" s="139" t="s">
        <v>148</v>
      </c>
      <c r="AE3" s="140" t="s">
        <v>141</v>
      </c>
      <c r="AF3" s="146" t="s">
        <v>150</v>
      </c>
      <c r="AG3" s="141" t="s">
        <v>153</v>
      </c>
      <c r="AH3" s="141" t="s">
        <v>153</v>
      </c>
      <c r="AI3" s="142" t="s">
        <v>153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84" t="s">
        <v>144</v>
      </c>
      <c r="C4" s="285"/>
      <c r="D4" s="285"/>
      <c r="E4" s="285"/>
      <c r="F4" s="285"/>
      <c r="G4" s="285"/>
      <c r="H4" s="285"/>
      <c r="I4" s="286"/>
      <c r="L4" s="284" t="s">
        <v>145</v>
      </c>
      <c r="M4" s="285"/>
      <c r="N4" s="285"/>
      <c r="O4" s="285"/>
      <c r="P4" s="285"/>
      <c r="Q4" s="285"/>
      <c r="R4" s="285"/>
      <c r="S4" s="285"/>
      <c r="T4" s="286"/>
      <c r="AB4" s="15" t="s">
        <v>447</v>
      </c>
      <c r="AC4" s="138" t="s">
        <v>146</v>
      </c>
      <c r="AD4" s="139" t="s">
        <v>148</v>
      </c>
      <c r="AE4" s="140" t="s">
        <v>141</v>
      </c>
      <c r="AF4" s="141" t="s">
        <v>153</v>
      </c>
      <c r="AG4" s="141" t="s">
        <v>153</v>
      </c>
      <c r="AH4" s="141" t="s">
        <v>153</v>
      </c>
      <c r="AI4" s="142" t="s">
        <v>153</v>
      </c>
    </row>
    <row r="5" spans="1:153" ht="27.75" customHeight="1" x14ac:dyDescent="0.25">
      <c r="B5" s="287" t="s">
        <v>94</v>
      </c>
      <c r="C5" s="287"/>
      <c r="D5" s="287"/>
      <c r="E5" s="287"/>
      <c r="F5" s="287"/>
      <c r="G5" s="287"/>
      <c r="H5" s="287"/>
      <c r="I5" s="287"/>
      <c r="L5" s="215" t="s">
        <v>692</v>
      </c>
      <c r="M5" s="215"/>
      <c r="N5" s="215"/>
      <c r="O5" s="215"/>
      <c r="P5" s="215"/>
      <c r="Q5" s="215"/>
      <c r="R5" s="215"/>
      <c r="S5" s="215"/>
      <c r="T5" s="215"/>
      <c r="AB5" s="15" t="s">
        <v>578</v>
      </c>
      <c r="AC5" s="138" t="s">
        <v>146</v>
      </c>
      <c r="AD5" s="139" t="s">
        <v>148</v>
      </c>
      <c r="AE5" s="140" t="s">
        <v>141</v>
      </c>
      <c r="AF5" s="146" t="s">
        <v>150</v>
      </c>
      <c r="AG5" s="141" t="s">
        <v>153</v>
      </c>
      <c r="AH5" s="141" t="s">
        <v>153</v>
      </c>
      <c r="AI5" s="142" t="s">
        <v>153</v>
      </c>
    </row>
    <row r="6" spans="1:153" s="106" customFormat="1" ht="27.75" customHeight="1" x14ac:dyDescent="0.25">
      <c r="B6" s="215" t="s">
        <v>693</v>
      </c>
      <c r="C6" s="215"/>
      <c r="D6" s="215"/>
      <c r="E6" s="215"/>
      <c r="F6" s="215"/>
      <c r="G6" s="215"/>
      <c r="H6" s="215"/>
      <c r="I6" s="215"/>
      <c r="L6" s="215" t="s">
        <v>694</v>
      </c>
      <c r="M6" s="215"/>
      <c r="N6" s="215"/>
      <c r="O6" s="215"/>
      <c r="P6" s="215"/>
      <c r="Q6" s="215"/>
      <c r="R6" s="215"/>
      <c r="S6" s="215"/>
      <c r="T6" s="215"/>
      <c r="AB6" s="15" t="s">
        <v>579</v>
      </c>
      <c r="AC6" s="138" t="s">
        <v>146</v>
      </c>
      <c r="AD6" s="139" t="s">
        <v>148</v>
      </c>
      <c r="AE6" s="140" t="s">
        <v>141</v>
      </c>
      <c r="AF6" s="146" t="s">
        <v>150</v>
      </c>
      <c r="AG6" s="141" t="s">
        <v>153</v>
      </c>
      <c r="AH6" s="141" t="s">
        <v>153</v>
      </c>
      <c r="AI6" s="142" t="s">
        <v>153</v>
      </c>
    </row>
    <row r="7" spans="1:153" ht="18" customHeight="1" x14ac:dyDescent="0.25">
      <c r="B7" s="287" t="s">
        <v>95</v>
      </c>
      <c r="C7" s="287"/>
      <c r="D7" s="287"/>
      <c r="E7" s="287"/>
      <c r="F7" s="287"/>
      <c r="G7" s="287"/>
      <c r="H7" s="287"/>
      <c r="I7" s="287"/>
      <c r="L7" s="287" t="s">
        <v>96</v>
      </c>
      <c r="M7" s="287"/>
      <c r="N7" s="287"/>
      <c r="O7" s="287"/>
      <c r="P7" s="287"/>
      <c r="Q7" s="287"/>
      <c r="R7" s="287"/>
      <c r="S7" s="287"/>
      <c r="T7" s="287"/>
      <c r="AB7" s="15" t="s">
        <v>580</v>
      </c>
      <c r="AC7" s="138" t="s">
        <v>146</v>
      </c>
      <c r="AD7" s="139" t="s">
        <v>148</v>
      </c>
      <c r="AE7" s="140" t="s">
        <v>141</v>
      </c>
      <c r="AF7" s="146" t="s">
        <v>150</v>
      </c>
      <c r="AG7" s="141" t="s">
        <v>153</v>
      </c>
      <c r="AH7" s="141" t="s">
        <v>153</v>
      </c>
      <c r="AI7" s="142" t="s">
        <v>153</v>
      </c>
    </row>
    <row r="8" spans="1:153" ht="8.25" customHeight="1" x14ac:dyDescent="0.25">
      <c r="AB8" s="15" t="s">
        <v>581</v>
      </c>
      <c r="AC8" s="138" t="s">
        <v>146</v>
      </c>
      <c r="AD8" s="139" t="s">
        <v>148</v>
      </c>
      <c r="AE8" s="140" t="s">
        <v>141</v>
      </c>
      <c r="AF8" s="146" t="s">
        <v>150</v>
      </c>
      <c r="AG8" s="141" t="s">
        <v>153</v>
      </c>
      <c r="AH8" s="141" t="s">
        <v>153</v>
      </c>
      <c r="AI8" s="142" t="s">
        <v>153</v>
      </c>
    </row>
    <row r="9" spans="1:153" ht="72" customHeight="1" x14ac:dyDescent="0.25">
      <c r="B9" s="107" t="s">
        <v>97</v>
      </c>
      <c r="C9" s="108" t="str">
        <f>IFERROR(_xlfn.XLOOKUP($B$10,$AB$2:$AB$34,AC$2:AC$34),AC2)</f>
        <v>Red/black unit charge
p/kWh</v>
      </c>
      <c r="D9" s="108" t="str">
        <f t="shared" ref="D9:I9" si="0">IFERROR(_xlfn.XLOOKUP($B$10,$AB$2:$AB$34,AD$2:AD$34),AD2)</f>
        <v>Amber/yellow unit charge
p/kWh</v>
      </c>
      <c r="E9" s="108" t="str">
        <f t="shared" si="0"/>
        <v>Green unit charge
p/kWh</v>
      </c>
      <c r="F9" s="108" t="str">
        <f t="shared" si="0"/>
        <v>Fixed charge p/MPAN/day</v>
      </c>
      <c r="G9" s="108" t="str">
        <f t="shared" si="0"/>
        <v>Capacity charge p/kVA/day</v>
      </c>
      <c r="H9" s="108" t="str">
        <f t="shared" si="0"/>
        <v>Exceeded capacity charge
p/kVA/day</v>
      </c>
      <c r="I9" s="108" t="str">
        <f t="shared" si="0"/>
        <v>Reactive power charge
p/kVArh</v>
      </c>
      <c r="L9" s="107" t="s">
        <v>98</v>
      </c>
      <c r="M9" s="125" t="str">
        <f>'Annex 2 Designated EHV charges'!I9</f>
        <v>Import
Super Red
unit charge
(p/kWh)</v>
      </c>
      <c r="N9" s="125" t="str">
        <f>'Annex 2 Designated EHV charges'!J9</f>
        <v>Import
fixed charge
(p/day)</v>
      </c>
      <c r="O9" s="125" t="str">
        <f>'Annex 2 Designated EHV charges'!K9</f>
        <v>Import
capacity charge
(p/kVA/day)</v>
      </c>
      <c r="P9" s="125" t="str">
        <f>'Annex 2 Designated EHV charges'!L9</f>
        <v>Import
exceeded capacity charge
(p/kVA/day)</v>
      </c>
      <c r="Q9" s="126" t="str">
        <f>'Annex 2 Designated EHV charges'!M9</f>
        <v>Export
Super Red
unit charge
(p/kWh)</v>
      </c>
      <c r="R9" s="126" t="str">
        <f>'Annex 2 Designated EHV charges'!N9</f>
        <v>Export
fixed charge
(p/day)</v>
      </c>
      <c r="S9" s="126" t="str">
        <f>'Annex 2 Designated EHV charges'!O9</f>
        <v>Export
capacity charge
(p/kVA/day)</v>
      </c>
      <c r="T9" s="126" t="str">
        <f>'Annex 2 Designated EHV charges'!P9</f>
        <v>Export
exceeded capacity charge
(p/kVA/day)</v>
      </c>
      <c r="AB9" s="15" t="s">
        <v>582</v>
      </c>
      <c r="AC9" s="138" t="s">
        <v>146</v>
      </c>
      <c r="AD9" s="139" t="s">
        <v>148</v>
      </c>
      <c r="AE9" s="140" t="s">
        <v>141</v>
      </c>
      <c r="AF9" s="146" t="s">
        <v>150</v>
      </c>
      <c r="AG9" s="141" t="s">
        <v>153</v>
      </c>
      <c r="AH9" s="141" t="s">
        <v>153</v>
      </c>
      <c r="AI9" s="142" t="s">
        <v>153</v>
      </c>
    </row>
    <row r="10" spans="1:153" ht="30" customHeight="1" x14ac:dyDescent="0.25">
      <c r="B10" s="98"/>
      <c r="C10" s="122" t="str">
        <f>IFERROR(VLOOKUP($B$10,'Annex 1 LV, HV and UMS charges'!$A:$K,4,FALSE),"")</f>
        <v/>
      </c>
      <c r="D10" s="123" t="str">
        <f>IFERROR(VLOOKUP($B$10,'Annex 1 LV, HV and UMS charges'!$A:$K,5,FALSE),"")</f>
        <v/>
      </c>
      <c r="E10" s="123" t="str">
        <f>IFERROR(VLOOKUP($B$10,'Annex 1 LV, HV and UMS charges'!$A:$K,6,FALSE),"")</f>
        <v/>
      </c>
      <c r="F10" s="100" t="str">
        <f>IFERROR(VLOOKUP($B$10,'Annex 1 LV, HV and UMS charges'!$A:$K,7,FALSE),"")</f>
        <v/>
      </c>
      <c r="G10" s="100" t="str">
        <f>IFERROR(VLOOKUP($B$10,'Annex 1 LV, HV and UMS charges'!$A:$K,8,FALSE),"")</f>
        <v/>
      </c>
      <c r="H10" s="100" t="str">
        <f>IFERROR(VLOOKUP($B$10,'Annex 1 LV, HV and UMS charges'!$A:$K,9,FALSE),"")</f>
        <v/>
      </c>
      <c r="I10" s="100" t="str">
        <f>IFERROR(VLOOKUP($B$10,'Annex 1 LV, HV and UMS charges'!$A:$K,10,FALSE),"")</f>
        <v/>
      </c>
      <c r="L10" s="98"/>
      <c r="M10" s="187">
        <f>IFERROR(_xlfn.XLOOKUP($L$10,'Annex 2 Designated EHV charges'!$G:$G,'Annex 2 Designated EHV charges'!I:I),"")</f>
        <v>0</v>
      </c>
      <c r="N10" s="100">
        <f>IFERROR(_xlfn.XLOOKUP($L$10,'Annex 2 Designated EHV charges'!$G:$G,'Annex 2 Designated EHV charges'!J:J),"")</f>
        <v>0</v>
      </c>
      <c r="O10" s="100">
        <f>IFERROR(_xlfn.XLOOKUP($L$10,'Annex 2 Designated EHV charges'!$G:$G,'Annex 2 Designated EHV charges'!K:K),"")</f>
        <v>0</v>
      </c>
      <c r="P10" s="100">
        <f>IFERROR(_xlfn.XLOOKUP($L$10,'Annex 2 Designated EHV charges'!$G:$G,'Annex 2 Designated EHV charges'!L:L),"")</f>
        <v>0</v>
      </c>
      <c r="Q10" s="188">
        <f>IFERROR(_xlfn.XLOOKUP($L$10,'Annex 2 Designated EHV charges'!$G:$G,'Annex 2 Designated EHV charges'!M:M),"")</f>
        <v>0</v>
      </c>
      <c r="R10" s="110">
        <f>IFERROR(_xlfn.XLOOKUP($L$10,'Annex 2 Designated EHV charges'!$G:$G,'Annex 2 Designated EHV charges'!N:N),"")</f>
        <v>0</v>
      </c>
      <c r="S10" s="110">
        <f>IFERROR(_xlfn.XLOOKUP($L$10,'Annex 2 Designated EHV charges'!$G:$G,'Annex 2 Designated EHV charges'!O:O),"")</f>
        <v>0</v>
      </c>
      <c r="T10" s="110">
        <f>IFERROR(_xlfn.XLOOKUP($L$10,'Annex 2 Designated EHV charges'!$G:$G,'Annex 2 Designated EHV charges'!P:P),"")</f>
        <v>0</v>
      </c>
      <c r="AB10" s="15" t="s">
        <v>128</v>
      </c>
      <c r="AC10" s="138" t="s">
        <v>146</v>
      </c>
      <c r="AD10" s="139" t="s">
        <v>148</v>
      </c>
      <c r="AE10" s="140" t="s">
        <v>141</v>
      </c>
      <c r="AF10" s="141" t="s">
        <v>153</v>
      </c>
      <c r="AG10" s="141" t="s">
        <v>153</v>
      </c>
      <c r="AH10" s="141" t="s">
        <v>153</v>
      </c>
      <c r="AI10" s="142" t="s">
        <v>153</v>
      </c>
    </row>
    <row r="11" spans="1:153" ht="7.5" customHeight="1" x14ac:dyDescent="0.25">
      <c r="AB11" s="15" t="s">
        <v>448</v>
      </c>
      <c r="AC11" s="138" t="s">
        <v>146</v>
      </c>
      <c r="AD11" s="139" t="s">
        <v>148</v>
      </c>
      <c r="AE11" s="140" t="s">
        <v>141</v>
      </c>
      <c r="AF11" s="146" t="s">
        <v>150</v>
      </c>
      <c r="AG11" s="146" t="s">
        <v>151</v>
      </c>
      <c r="AH11" s="147" t="s">
        <v>152</v>
      </c>
      <c r="AI11" s="148" t="s">
        <v>28</v>
      </c>
    </row>
    <row r="12" spans="1:153" ht="88.5" customHeight="1" x14ac:dyDescent="0.25">
      <c r="B12" s="111" t="s">
        <v>64</v>
      </c>
      <c r="C12" s="108" t="str">
        <f>C9</f>
        <v>Red/black unit charge
p/kWh</v>
      </c>
      <c r="D12" s="108" t="str">
        <f>D9</f>
        <v>Amber/yellow unit charge
p/kWh</v>
      </c>
      <c r="E12" s="108" t="str">
        <f>E9</f>
        <v>Green unit charge
p/kWh</v>
      </c>
      <c r="F12" s="108" t="s">
        <v>65</v>
      </c>
      <c r="G12" s="108" t="s">
        <v>62</v>
      </c>
      <c r="H12" s="108" t="s">
        <v>119</v>
      </c>
      <c r="I12" s="108" t="s">
        <v>63</v>
      </c>
      <c r="L12" s="111" t="s">
        <v>64</v>
      </c>
      <c r="M12" s="108" t="s">
        <v>84</v>
      </c>
      <c r="N12" s="108" t="s">
        <v>65</v>
      </c>
      <c r="O12" s="108" t="s">
        <v>80</v>
      </c>
      <c r="P12" s="108" t="s">
        <v>119</v>
      </c>
      <c r="Q12" s="109" t="s">
        <v>82</v>
      </c>
      <c r="R12" s="109" t="s">
        <v>65</v>
      </c>
      <c r="S12" s="109" t="s">
        <v>81</v>
      </c>
      <c r="T12" s="109" t="s">
        <v>119</v>
      </c>
      <c r="AB12" s="15" t="s">
        <v>449</v>
      </c>
      <c r="AC12" s="138" t="s">
        <v>146</v>
      </c>
      <c r="AD12" s="139" t="s">
        <v>148</v>
      </c>
      <c r="AE12" s="140" t="s">
        <v>141</v>
      </c>
      <c r="AF12" s="146" t="s">
        <v>150</v>
      </c>
      <c r="AG12" s="146" t="s">
        <v>151</v>
      </c>
      <c r="AH12" s="147" t="s">
        <v>152</v>
      </c>
      <c r="AI12" s="148" t="s">
        <v>28</v>
      </c>
    </row>
    <row r="13" spans="1:153" ht="30" customHeight="1" x14ac:dyDescent="0.25">
      <c r="B13" s="112" t="s">
        <v>66</v>
      </c>
      <c r="C13" s="117"/>
      <c r="D13" s="117"/>
      <c r="E13" s="117"/>
      <c r="F13" s="117"/>
      <c r="G13" s="117"/>
      <c r="H13" s="117"/>
      <c r="I13" s="117"/>
      <c r="L13" s="112" t="s">
        <v>66</v>
      </c>
      <c r="M13" s="101"/>
      <c r="N13" s="101"/>
      <c r="O13" s="101"/>
      <c r="P13" s="101"/>
      <c r="Q13" s="102"/>
      <c r="R13" s="102">
        <f>N13</f>
        <v>0</v>
      </c>
      <c r="S13" s="102"/>
      <c r="T13" s="102"/>
      <c r="AB13" s="15" t="s">
        <v>450</v>
      </c>
      <c r="AC13" s="138" t="s">
        <v>146</v>
      </c>
      <c r="AD13" s="139" t="s">
        <v>148</v>
      </c>
      <c r="AE13" s="140" t="s">
        <v>141</v>
      </c>
      <c r="AF13" s="146" t="s">
        <v>150</v>
      </c>
      <c r="AG13" s="146" t="s">
        <v>151</v>
      </c>
      <c r="AH13" s="147" t="s">
        <v>152</v>
      </c>
      <c r="AI13" s="148" t="s">
        <v>28</v>
      </c>
    </row>
    <row r="14" spans="1:153" ht="30" customHeight="1" x14ac:dyDescent="0.25">
      <c r="B14" s="113" t="s">
        <v>68</v>
      </c>
      <c r="C14" s="99">
        <f t="shared" ref="C14:I14" si="1">C13</f>
        <v>0</v>
      </c>
      <c r="D14" s="99">
        <f t="shared" si="1"/>
        <v>0</v>
      </c>
      <c r="E14" s="99">
        <f t="shared" si="1"/>
        <v>0</v>
      </c>
      <c r="F14" s="99">
        <f t="shared" si="1"/>
        <v>0</v>
      </c>
      <c r="G14" s="99">
        <f t="shared" si="1"/>
        <v>0</v>
      </c>
      <c r="H14" s="186">
        <f t="shared" si="1"/>
        <v>0</v>
      </c>
      <c r="I14" s="186">
        <f t="shared" si="1"/>
        <v>0</v>
      </c>
      <c r="L14" s="113" t="s">
        <v>68</v>
      </c>
      <c r="M14" s="99">
        <f>M13</f>
        <v>0</v>
      </c>
      <c r="N14" s="99">
        <f t="shared" ref="N14:T14" si="2">N13</f>
        <v>0</v>
      </c>
      <c r="O14" s="99">
        <f t="shared" si="2"/>
        <v>0</v>
      </c>
      <c r="P14" s="99">
        <f t="shared" si="2"/>
        <v>0</v>
      </c>
      <c r="Q14" s="103">
        <f t="shared" si="2"/>
        <v>0</v>
      </c>
      <c r="R14" s="103">
        <f t="shared" si="2"/>
        <v>0</v>
      </c>
      <c r="S14" s="103">
        <f t="shared" si="2"/>
        <v>0</v>
      </c>
      <c r="T14" s="103">
        <f t="shared" si="2"/>
        <v>0</v>
      </c>
      <c r="AB14" s="15" t="s">
        <v>451</v>
      </c>
      <c r="AC14" s="138" t="s">
        <v>146</v>
      </c>
      <c r="AD14" s="139" t="s">
        <v>148</v>
      </c>
      <c r="AE14" s="140" t="s">
        <v>141</v>
      </c>
      <c r="AF14" s="146" t="s">
        <v>150</v>
      </c>
      <c r="AG14" s="146" t="s">
        <v>151</v>
      </c>
      <c r="AH14" s="147" t="s">
        <v>152</v>
      </c>
      <c r="AI14" s="148" t="s">
        <v>28</v>
      </c>
    </row>
    <row r="15" spans="1:153" ht="7.5" customHeight="1" x14ac:dyDescent="0.25">
      <c r="AB15" s="15" t="s">
        <v>452</v>
      </c>
      <c r="AC15" s="138" t="s">
        <v>146</v>
      </c>
      <c r="AD15" s="139" t="s">
        <v>148</v>
      </c>
      <c r="AE15" s="140" t="s">
        <v>141</v>
      </c>
      <c r="AF15" s="146" t="s">
        <v>150</v>
      </c>
      <c r="AG15" s="146" t="s">
        <v>151</v>
      </c>
      <c r="AH15" s="147" t="s">
        <v>152</v>
      </c>
      <c r="AI15" s="148" t="s">
        <v>28</v>
      </c>
    </row>
    <row r="16" spans="1:153" ht="63.75" customHeight="1" x14ac:dyDescent="0.25">
      <c r="B16" s="111" t="s">
        <v>67</v>
      </c>
      <c r="C16" s="108" t="s">
        <v>77</v>
      </c>
      <c r="D16" s="108" t="s">
        <v>78</v>
      </c>
      <c r="E16" s="108" t="s">
        <v>79</v>
      </c>
      <c r="F16" s="108" t="s">
        <v>73</v>
      </c>
      <c r="G16" s="108" t="s">
        <v>72</v>
      </c>
      <c r="H16" s="108" t="s">
        <v>120</v>
      </c>
      <c r="I16" s="108" t="s">
        <v>71</v>
      </c>
      <c r="L16" s="111" t="s">
        <v>67</v>
      </c>
      <c r="M16" s="108" t="s">
        <v>85</v>
      </c>
      <c r="N16" s="108" t="s">
        <v>83</v>
      </c>
      <c r="O16" s="108" t="s">
        <v>88</v>
      </c>
      <c r="P16" s="108" t="s">
        <v>121</v>
      </c>
      <c r="Q16" s="109" t="s">
        <v>86</v>
      </c>
      <c r="R16" s="109" t="s">
        <v>87</v>
      </c>
      <c r="S16" s="109" t="s">
        <v>89</v>
      </c>
      <c r="T16" s="109" t="s">
        <v>122</v>
      </c>
      <c r="AB16" s="15" t="s">
        <v>453</v>
      </c>
      <c r="AC16" s="138" t="s">
        <v>146</v>
      </c>
      <c r="AD16" s="139" t="s">
        <v>148</v>
      </c>
      <c r="AE16" s="140" t="s">
        <v>141</v>
      </c>
      <c r="AF16" s="146" t="s">
        <v>150</v>
      </c>
      <c r="AG16" s="146" t="s">
        <v>151</v>
      </c>
      <c r="AH16" s="147" t="s">
        <v>152</v>
      </c>
      <c r="AI16" s="148" t="s">
        <v>28</v>
      </c>
    </row>
    <row r="17" spans="2:35" ht="30" customHeight="1" x14ac:dyDescent="0.25">
      <c r="B17" s="112" t="s">
        <v>69</v>
      </c>
      <c r="C17" s="118" t="str">
        <f>IFERROR(C10*C13/100,"")</f>
        <v/>
      </c>
      <c r="D17" s="118" t="str">
        <f t="shared" ref="D17:I17" si="3">IFERROR(D10*D13/100,"")</f>
        <v/>
      </c>
      <c r="E17" s="118" t="str">
        <f t="shared" si="3"/>
        <v/>
      </c>
      <c r="F17" s="118" t="str">
        <f t="shared" si="3"/>
        <v/>
      </c>
      <c r="G17" s="118" t="str">
        <f>IFERROR(G10*G13*F13/100,"")</f>
        <v/>
      </c>
      <c r="H17" s="118" t="str">
        <f>IFERROR(H10*H13*F13/100,"")</f>
        <v/>
      </c>
      <c r="I17" s="118" t="str">
        <f t="shared" si="3"/>
        <v/>
      </c>
      <c r="L17" s="114" t="s">
        <v>69</v>
      </c>
      <c r="M17" s="118">
        <f>IFERROR(M10*M13/100,"")</f>
        <v>0</v>
      </c>
      <c r="N17" s="118">
        <f>IFERROR(N10*N13/100,"")</f>
        <v>0</v>
      </c>
      <c r="O17" s="118">
        <f>IFERROR(O10*O13*N13/100,"")</f>
        <v>0</v>
      </c>
      <c r="P17" s="118">
        <f>IFERROR(P10*P13*N13/100,"")</f>
        <v>0</v>
      </c>
      <c r="Q17" s="119">
        <f>IFERROR(Q10*Q13/100,"")</f>
        <v>0</v>
      </c>
      <c r="R17" s="119">
        <f>IFERROR(R10*R13/100,"")</f>
        <v>0</v>
      </c>
      <c r="S17" s="119">
        <f>IFERROR(S10*S13*R13/100,"")</f>
        <v>0</v>
      </c>
      <c r="T17" s="119">
        <f>IFERROR(T10*T13*R13/100,"")</f>
        <v>0</v>
      </c>
      <c r="AB17" s="15" t="s">
        <v>454</v>
      </c>
      <c r="AC17" s="138" t="s">
        <v>146</v>
      </c>
      <c r="AD17" s="139" t="s">
        <v>148</v>
      </c>
      <c r="AE17" s="140" t="s">
        <v>141</v>
      </c>
      <c r="AF17" s="146" t="s">
        <v>150</v>
      </c>
      <c r="AG17" s="146" t="s">
        <v>151</v>
      </c>
      <c r="AH17" s="147" t="s">
        <v>152</v>
      </c>
      <c r="AI17" s="148" t="s">
        <v>28</v>
      </c>
    </row>
    <row r="18" spans="2:35" ht="30" customHeight="1" x14ac:dyDescent="0.25">
      <c r="B18" s="113" t="s">
        <v>70</v>
      </c>
      <c r="C18" s="120" t="str">
        <f>IFERROR(C10*C14/100,"")</f>
        <v/>
      </c>
      <c r="D18" s="120" t="str">
        <f t="shared" ref="D18:I18" si="4">IFERROR(D10*D14/100,"")</f>
        <v/>
      </c>
      <c r="E18" s="120" t="str">
        <f t="shared" si="4"/>
        <v/>
      </c>
      <c r="F18" s="120" t="str">
        <f t="shared" si="4"/>
        <v/>
      </c>
      <c r="G18" s="120" t="str">
        <f>IFERROR(G10*G14*F14/100,"")</f>
        <v/>
      </c>
      <c r="H18" s="120" t="str">
        <f>IFERROR(H10*H14*F14/100,"")</f>
        <v/>
      </c>
      <c r="I18" s="120" t="str">
        <f t="shared" si="4"/>
        <v/>
      </c>
      <c r="L18" s="115" t="s">
        <v>70</v>
      </c>
      <c r="M18" s="120">
        <f>IFERROR(M10*M14/100,"")</f>
        <v>0</v>
      </c>
      <c r="N18" s="120">
        <f>IFERROR(N10*N14/100,"")</f>
        <v>0</v>
      </c>
      <c r="O18" s="120">
        <f>IFERROR(O10*O14*N14/100,"")</f>
        <v>0</v>
      </c>
      <c r="P18" s="120">
        <f>IFERROR(P10*P14*N14/100,"")</f>
        <v>0</v>
      </c>
      <c r="Q18" s="121">
        <f>IFERROR(Q10*Q14/100,"")</f>
        <v>0</v>
      </c>
      <c r="R18" s="121">
        <f>IFERROR(R10*R14/100,"")</f>
        <v>0</v>
      </c>
      <c r="S18" s="121">
        <f>IFERROR(S10*S14*R14/100,"")</f>
        <v>0</v>
      </c>
      <c r="T18" s="121">
        <f>IFERROR(T10*T14*R14/100,"")</f>
        <v>0</v>
      </c>
      <c r="AB18" s="15" t="s">
        <v>455</v>
      </c>
      <c r="AC18" s="138" t="s">
        <v>146</v>
      </c>
      <c r="AD18" s="139" t="s">
        <v>148</v>
      </c>
      <c r="AE18" s="140" t="s">
        <v>141</v>
      </c>
      <c r="AF18" s="146" t="s">
        <v>150</v>
      </c>
      <c r="AG18" s="146" t="s">
        <v>151</v>
      </c>
      <c r="AH18" s="147" t="s">
        <v>152</v>
      </c>
      <c r="AI18" s="148" t="s">
        <v>28</v>
      </c>
    </row>
    <row r="19" spans="2:35" ht="7.5" customHeight="1" x14ac:dyDescent="0.25">
      <c r="AB19" s="15" t="s">
        <v>456</v>
      </c>
      <c r="AC19" s="138" t="s">
        <v>146</v>
      </c>
      <c r="AD19" s="139" t="s">
        <v>148</v>
      </c>
      <c r="AE19" s="140" t="s">
        <v>141</v>
      </c>
      <c r="AF19" s="146" t="s">
        <v>150</v>
      </c>
      <c r="AG19" s="146" t="s">
        <v>151</v>
      </c>
      <c r="AH19" s="147" t="s">
        <v>152</v>
      </c>
      <c r="AI19" s="148" t="s">
        <v>28</v>
      </c>
    </row>
    <row r="20" spans="2:35" ht="39.75" customHeight="1" x14ac:dyDescent="0.25">
      <c r="C20" s="116" t="s">
        <v>74</v>
      </c>
      <c r="M20" s="108" t="s">
        <v>90</v>
      </c>
      <c r="N20" s="109" t="s">
        <v>91</v>
      </c>
      <c r="AB20" s="15" t="s">
        <v>457</v>
      </c>
      <c r="AC20" s="138" t="s">
        <v>146</v>
      </c>
      <c r="AD20" s="139" t="s">
        <v>148</v>
      </c>
      <c r="AE20" s="140" t="s">
        <v>141</v>
      </c>
      <c r="AF20" s="146" t="s">
        <v>150</v>
      </c>
      <c r="AG20" s="146" t="s">
        <v>151</v>
      </c>
      <c r="AH20" s="147" t="s">
        <v>152</v>
      </c>
      <c r="AI20" s="148" t="s">
        <v>28</v>
      </c>
    </row>
    <row r="21" spans="2:35" ht="30" customHeight="1" x14ac:dyDescent="0.25">
      <c r="B21" s="112" t="s">
        <v>69</v>
      </c>
      <c r="C21" s="118">
        <f>SUM(C17:I17)</f>
        <v>0</v>
      </c>
      <c r="L21" s="112" t="s">
        <v>69</v>
      </c>
      <c r="M21" s="118">
        <f>SUM(M17:P17)</f>
        <v>0</v>
      </c>
      <c r="N21" s="119">
        <f>SUM(Q17:T17)</f>
        <v>0</v>
      </c>
      <c r="AB21" s="15" t="s">
        <v>458</v>
      </c>
      <c r="AC21" s="138" t="s">
        <v>146</v>
      </c>
      <c r="AD21" s="139" t="s">
        <v>148</v>
      </c>
      <c r="AE21" s="140" t="s">
        <v>141</v>
      </c>
      <c r="AF21" s="146" t="s">
        <v>150</v>
      </c>
      <c r="AG21" s="146" t="s">
        <v>151</v>
      </c>
      <c r="AH21" s="147" t="s">
        <v>152</v>
      </c>
      <c r="AI21" s="148" t="s">
        <v>28</v>
      </c>
    </row>
    <row r="22" spans="2:35" ht="30" customHeight="1" x14ac:dyDescent="0.25">
      <c r="B22" s="113" t="s">
        <v>70</v>
      </c>
      <c r="C22" s="120">
        <f>SUM(C18:I18)</f>
        <v>0</v>
      </c>
      <c r="L22" s="113" t="s">
        <v>70</v>
      </c>
      <c r="M22" s="120">
        <f>SUM(M18:P18)</f>
        <v>0</v>
      </c>
      <c r="N22" s="121">
        <f>SUM(Q18:T18)</f>
        <v>0</v>
      </c>
      <c r="AB22" s="15" t="s">
        <v>459</v>
      </c>
      <c r="AC22" s="138" t="s">
        <v>146</v>
      </c>
      <c r="AD22" s="139" t="s">
        <v>148</v>
      </c>
      <c r="AE22" s="140" t="s">
        <v>141</v>
      </c>
      <c r="AF22" s="146" t="s">
        <v>150</v>
      </c>
      <c r="AG22" s="146" t="s">
        <v>151</v>
      </c>
      <c r="AH22" s="147" t="s">
        <v>152</v>
      </c>
      <c r="AI22" s="148" t="s">
        <v>28</v>
      </c>
    </row>
    <row r="23" spans="2:35" ht="19.5" customHeight="1" x14ac:dyDescent="0.25">
      <c r="AB23" s="15" t="s">
        <v>460</v>
      </c>
      <c r="AC23" s="138" t="s">
        <v>146</v>
      </c>
      <c r="AD23" s="139" t="s">
        <v>148</v>
      </c>
      <c r="AE23" s="140" t="s">
        <v>141</v>
      </c>
      <c r="AF23" s="146" t="s">
        <v>150</v>
      </c>
      <c r="AG23" s="146" t="s">
        <v>151</v>
      </c>
      <c r="AH23" s="147" t="s">
        <v>152</v>
      </c>
      <c r="AI23" s="148" t="s">
        <v>28</v>
      </c>
    </row>
    <row r="24" spans="2:35" ht="30.75" customHeight="1" x14ac:dyDescent="0.25">
      <c r="B24" s="281" t="s">
        <v>92</v>
      </c>
      <c r="C24" s="282"/>
      <c r="D24" s="283"/>
      <c r="L24" s="281" t="s">
        <v>93</v>
      </c>
      <c r="M24" s="282"/>
      <c r="N24" s="283"/>
      <c r="AB24" s="15" t="s">
        <v>461</v>
      </c>
      <c r="AC24" s="138" t="s">
        <v>146</v>
      </c>
      <c r="AD24" s="139" t="s">
        <v>148</v>
      </c>
      <c r="AE24" s="140" t="s">
        <v>141</v>
      </c>
      <c r="AF24" s="146" t="s">
        <v>150</v>
      </c>
      <c r="AG24" s="146" t="s">
        <v>151</v>
      </c>
      <c r="AH24" s="147" t="s">
        <v>152</v>
      </c>
      <c r="AI24" s="148" t="s">
        <v>28</v>
      </c>
    </row>
    <row r="25" spans="2:35" ht="40.799999999999997" x14ac:dyDescent="0.25">
      <c r="AB25" s="15" t="s">
        <v>462</v>
      </c>
      <c r="AC25" s="138" t="s">
        <v>146</v>
      </c>
      <c r="AD25" s="139" t="s">
        <v>148</v>
      </c>
      <c r="AE25" s="140" t="s">
        <v>141</v>
      </c>
      <c r="AF25" s="146" t="s">
        <v>150</v>
      </c>
      <c r="AG25" s="146" t="s">
        <v>151</v>
      </c>
      <c r="AH25" s="147" t="s">
        <v>152</v>
      </c>
      <c r="AI25" s="148" t="s">
        <v>28</v>
      </c>
    </row>
    <row r="26" spans="2:35" ht="39.6" x14ac:dyDescent="0.25">
      <c r="AB26" s="15" t="s">
        <v>129</v>
      </c>
      <c r="AC26" s="144" t="s">
        <v>147</v>
      </c>
      <c r="AD26" s="145" t="s">
        <v>149</v>
      </c>
      <c r="AE26" s="140" t="s">
        <v>141</v>
      </c>
      <c r="AF26" s="141" t="s">
        <v>153</v>
      </c>
      <c r="AG26" s="141" t="s">
        <v>153</v>
      </c>
      <c r="AH26" s="141" t="s">
        <v>153</v>
      </c>
      <c r="AI26" s="141" t="s">
        <v>153</v>
      </c>
    </row>
    <row r="27" spans="2:35" ht="66" x14ac:dyDescent="0.25">
      <c r="AB27" s="15" t="s">
        <v>130</v>
      </c>
      <c r="AC27" s="138" t="s">
        <v>146</v>
      </c>
      <c r="AD27" s="139" t="s">
        <v>148</v>
      </c>
      <c r="AE27" s="140" t="s">
        <v>141</v>
      </c>
      <c r="AF27" s="146" t="s">
        <v>150</v>
      </c>
      <c r="AG27" s="141" t="s">
        <v>153</v>
      </c>
      <c r="AH27" s="141" t="s">
        <v>153</v>
      </c>
      <c r="AI27" s="141" t="s">
        <v>153</v>
      </c>
    </row>
    <row r="28" spans="2:35" ht="66" x14ac:dyDescent="0.25">
      <c r="AB28" s="15" t="s">
        <v>131</v>
      </c>
      <c r="AC28" s="138" t="s">
        <v>146</v>
      </c>
      <c r="AD28" s="139" t="s">
        <v>148</v>
      </c>
      <c r="AE28" s="140" t="s">
        <v>141</v>
      </c>
      <c r="AF28" s="146" t="s">
        <v>150</v>
      </c>
      <c r="AG28" s="141" t="s">
        <v>153</v>
      </c>
      <c r="AH28" s="141" t="s">
        <v>153</v>
      </c>
      <c r="AI28" s="141" t="s">
        <v>153</v>
      </c>
    </row>
    <row r="29" spans="2:35" ht="52.8" x14ac:dyDescent="0.25">
      <c r="AB29" s="15" t="s">
        <v>132</v>
      </c>
      <c r="AC29" s="138" t="s">
        <v>146</v>
      </c>
      <c r="AD29" s="139" t="s">
        <v>148</v>
      </c>
      <c r="AE29" s="140" t="s">
        <v>141</v>
      </c>
      <c r="AF29" s="146" t="s">
        <v>150</v>
      </c>
      <c r="AG29" s="141" t="s">
        <v>153</v>
      </c>
      <c r="AH29" s="141" t="s">
        <v>153</v>
      </c>
      <c r="AI29" s="143" t="s">
        <v>28</v>
      </c>
    </row>
    <row r="30" spans="2:35" ht="79.2" x14ac:dyDescent="0.25">
      <c r="AB30" s="15" t="s">
        <v>133</v>
      </c>
      <c r="AC30" s="138" t="s">
        <v>146</v>
      </c>
      <c r="AD30" s="139" t="s">
        <v>148</v>
      </c>
      <c r="AE30" s="140" t="s">
        <v>141</v>
      </c>
      <c r="AF30" s="146" t="s">
        <v>150</v>
      </c>
      <c r="AG30" s="141" t="s">
        <v>153</v>
      </c>
      <c r="AH30" s="141" t="s">
        <v>153</v>
      </c>
      <c r="AI30" s="141" t="s">
        <v>153</v>
      </c>
    </row>
    <row r="31" spans="2:35" ht="52.8" x14ac:dyDescent="0.25">
      <c r="AB31" s="15" t="s">
        <v>134</v>
      </c>
      <c r="AC31" s="138" t="s">
        <v>146</v>
      </c>
      <c r="AD31" s="139" t="s">
        <v>148</v>
      </c>
      <c r="AE31" s="140" t="s">
        <v>141</v>
      </c>
      <c r="AF31" s="146" t="s">
        <v>150</v>
      </c>
      <c r="AG31" s="141" t="s">
        <v>153</v>
      </c>
      <c r="AH31" s="141" t="s">
        <v>153</v>
      </c>
      <c r="AI31" s="143" t="s">
        <v>28</v>
      </c>
    </row>
    <row r="32" spans="2:35" ht="79.2" x14ac:dyDescent="0.25">
      <c r="AB32" s="15" t="s">
        <v>135</v>
      </c>
      <c r="AC32" s="138" t="s">
        <v>146</v>
      </c>
      <c r="AD32" s="139" t="s">
        <v>148</v>
      </c>
      <c r="AE32" s="140" t="s">
        <v>141</v>
      </c>
      <c r="AF32" s="146" t="s">
        <v>150</v>
      </c>
      <c r="AG32" s="141" t="s">
        <v>153</v>
      </c>
      <c r="AH32" s="141" t="s">
        <v>153</v>
      </c>
      <c r="AI32" s="141" t="s">
        <v>153</v>
      </c>
    </row>
    <row r="33" spans="28:35" ht="52.8" x14ac:dyDescent="0.25">
      <c r="AB33" s="15" t="s">
        <v>136</v>
      </c>
      <c r="AC33" s="138" t="s">
        <v>146</v>
      </c>
      <c r="AD33" s="139" t="s">
        <v>148</v>
      </c>
      <c r="AE33" s="140" t="s">
        <v>141</v>
      </c>
      <c r="AF33" s="146" t="s">
        <v>150</v>
      </c>
      <c r="AG33" s="141" t="s">
        <v>153</v>
      </c>
      <c r="AH33" s="141" t="s">
        <v>153</v>
      </c>
      <c r="AI33" s="143" t="s">
        <v>28</v>
      </c>
    </row>
    <row r="34" spans="28:35" ht="79.2" x14ac:dyDescent="0.25">
      <c r="AB34" s="15" t="s">
        <v>137</v>
      </c>
      <c r="AC34" s="138" t="s">
        <v>146</v>
      </c>
      <c r="AD34" s="139" t="s">
        <v>148</v>
      </c>
      <c r="AE34" s="140" t="s">
        <v>141</v>
      </c>
      <c r="AF34" s="146" t="s">
        <v>150</v>
      </c>
      <c r="AG34" s="141" t="s">
        <v>153</v>
      </c>
      <c r="AH34" s="141" t="s">
        <v>153</v>
      </c>
      <c r="AI34" s="141" t="s">
        <v>153</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A28" zoomScale="63" zoomScaleNormal="70" zoomScaleSheetLayoutView="100" workbookViewId="0">
      <selection activeCell="D13" sqref="D13:J44"/>
    </sheetView>
  </sheetViews>
  <sheetFormatPr defaultColWidth="9.109375" defaultRowHeight="27.75" customHeight="1" x14ac:dyDescent="0.25"/>
  <cols>
    <col min="1" max="1" width="49" style="1" bestFit="1" customWidth="1"/>
    <col min="2" max="2" width="17.5546875" style="2" customWidth="1"/>
    <col min="3" max="3" width="9.33203125" style="1" customWidth="1"/>
    <col min="4" max="4" width="17.5546875" style="1" customWidth="1"/>
    <col min="5" max="7" width="17.5546875" style="2" customWidth="1"/>
    <col min="8" max="9" width="17.5546875" style="8" customWidth="1"/>
    <col min="10" max="10" width="17.5546875" style="4" customWidth="1"/>
    <col min="11" max="11" width="17.5546875" style="5" customWidth="1"/>
    <col min="12" max="12" width="15.5546875" style="3" customWidth="1"/>
    <col min="13" max="17" width="15.5546875" style="1" customWidth="1"/>
    <col min="18" max="16384" width="9.109375" style="1"/>
  </cols>
  <sheetData>
    <row r="1" spans="1:13" ht="27.75" customHeight="1" x14ac:dyDescent="0.25">
      <c r="A1" s="92" t="s">
        <v>16</v>
      </c>
      <c r="B1" s="47"/>
      <c r="C1" s="47"/>
      <c r="D1" s="47"/>
      <c r="E1" s="47"/>
      <c r="F1" s="47"/>
      <c r="G1" s="47"/>
      <c r="H1" s="47"/>
      <c r="I1" s="47"/>
      <c r="J1" s="47"/>
      <c r="K1" s="47"/>
    </row>
    <row r="2" spans="1:13" ht="27" customHeight="1" x14ac:dyDescent="0.25">
      <c r="A2" s="224" t="str">
        <f>Overview!B4&amp; " - Effective from "&amp;Overview!D4&amp;" - "&amp;Overview!E4&amp;" LV and HV charges"</f>
        <v>Eclipse Power Distribution Limited - GSP A - Effective from 1 April 2027 - Submitted LV and HV charges</v>
      </c>
      <c r="B2" s="224"/>
      <c r="C2" s="224"/>
      <c r="D2" s="224"/>
      <c r="E2" s="224"/>
      <c r="F2" s="224"/>
      <c r="G2" s="224"/>
      <c r="H2" s="224"/>
      <c r="I2" s="224"/>
      <c r="J2" s="224"/>
      <c r="K2" s="224"/>
    </row>
    <row r="3" spans="1:13" s="73" customFormat="1" ht="15" customHeight="1" x14ac:dyDescent="0.25">
      <c r="A3" s="81"/>
      <c r="B3" s="81"/>
      <c r="C3" s="81"/>
      <c r="D3" s="81"/>
      <c r="E3" s="81"/>
      <c r="F3" s="81"/>
      <c r="G3" s="81"/>
      <c r="H3" s="81"/>
      <c r="I3" s="81"/>
      <c r="J3" s="81"/>
      <c r="K3" s="81"/>
      <c r="L3" s="3"/>
      <c r="M3" s="1"/>
    </row>
    <row r="4" spans="1:13" ht="27" customHeight="1" x14ac:dyDescent="0.25">
      <c r="A4" s="224" t="s">
        <v>138</v>
      </c>
      <c r="B4" s="224"/>
      <c r="C4" s="224"/>
      <c r="D4" s="224"/>
      <c r="E4" s="224"/>
      <c r="F4" s="81"/>
      <c r="G4" s="224" t="s">
        <v>139</v>
      </c>
      <c r="H4" s="224"/>
      <c r="I4" s="224"/>
      <c r="J4" s="224"/>
      <c r="K4" s="224"/>
    </row>
    <row r="5" spans="1:13" ht="28.5" customHeight="1" x14ac:dyDescent="0.25">
      <c r="A5" s="72" t="s">
        <v>9</v>
      </c>
      <c r="B5" s="77" t="s">
        <v>51</v>
      </c>
      <c r="C5" s="225" t="s">
        <v>52</v>
      </c>
      <c r="D5" s="226"/>
      <c r="E5" s="74" t="s">
        <v>53</v>
      </c>
      <c r="F5" s="81"/>
      <c r="G5" s="228"/>
      <c r="H5" s="229"/>
      <c r="I5" s="78" t="s">
        <v>57</v>
      </c>
      <c r="J5" s="79" t="s">
        <v>58</v>
      </c>
      <c r="K5" s="74" t="s">
        <v>53</v>
      </c>
    </row>
    <row r="6" spans="1:13" ht="65.25" customHeight="1" x14ac:dyDescent="0.25">
      <c r="A6" s="75" t="s">
        <v>54</v>
      </c>
      <c r="B6" s="21" t="s">
        <v>665</v>
      </c>
      <c r="C6" s="227" t="s">
        <v>666</v>
      </c>
      <c r="D6" s="227"/>
      <c r="E6" s="181" t="s">
        <v>667</v>
      </c>
      <c r="F6" s="81"/>
      <c r="G6" s="230" t="s">
        <v>55</v>
      </c>
      <c r="H6" s="230"/>
      <c r="I6" s="21" t="s">
        <v>665</v>
      </c>
      <c r="J6" s="80" t="s">
        <v>666</v>
      </c>
      <c r="K6" s="181" t="s">
        <v>667</v>
      </c>
    </row>
    <row r="7" spans="1:13" ht="65.25" customHeight="1" x14ac:dyDescent="0.25">
      <c r="A7" s="75" t="s">
        <v>12</v>
      </c>
      <c r="B7" s="20"/>
      <c r="C7" s="231"/>
      <c r="D7" s="231"/>
      <c r="E7" s="80" t="s">
        <v>668</v>
      </c>
      <c r="F7" s="81"/>
      <c r="G7" s="230" t="s">
        <v>670</v>
      </c>
      <c r="H7" s="230"/>
      <c r="I7" s="20"/>
      <c r="J7" s="21" t="s">
        <v>669</v>
      </c>
      <c r="K7" s="21" t="s">
        <v>667</v>
      </c>
    </row>
    <row r="8" spans="1:13" ht="65.25" customHeight="1" x14ac:dyDescent="0.25">
      <c r="A8" s="76" t="s">
        <v>10</v>
      </c>
      <c r="B8" s="220" t="s">
        <v>11</v>
      </c>
      <c r="C8" s="221"/>
      <c r="D8" s="221"/>
      <c r="E8" s="222"/>
      <c r="F8" s="81"/>
      <c r="G8" s="232" t="s">
        <v>12</v>
      </c>
      <c r="H8" s="233"/>
      <c r="I8" s="20"/>
      <c r="J8" s="20"/>
      <c r="K8" s="80" t="s">
        <v>668</v>
      </c>
    </row>
    <row r="9" spans="1:13" s="73" customFormat="1" ht="36" customHeight="1" x14ac:dyDescent="0.25">
      <c r="F9" s="81"/>
      <c r="G9" s="223" t="s">
        <v>10</v>
      </c>
      <c r="H9" s="223"/>
      <c r="I9" s="220" t="s">
        <v>11</v>
      </c>
      <c r="J9" s="221"/>
      <c r="K9" s="222"/>
      <c r="L9" s="45"/>
    </row>
    <row r="10" spans="1:13" s="73" customFormat="1" ht="27" customHeight="1" x14ac:dyDescent="0.25">
      <c r="A10" s="81"/>
      <c r="B10" s="81"/>
      <c r="C10" s="81"/>
      <c r="D10" s="81"/>
      <c r="E10" s="81"/>
      <c r="F10" s="81"/>
      <c r="L10" s="45"/>
    </row>
    <row r="11" spans="1:13" s="73" customFormat="1" ht="12.75" customHeight="1" x14ac:dyDescent="0.25">
      <c r="A11" s="81"/>
      <c r="B11" s="81"/>
      <c r="C11" s="81"/>
      <c r="D11" s="81"/>
      <c r="E11" s="81"/>
      <c r="F11" s="81"/>
      <c r="G11" s="81"/>
      <c r="H11" s="81"/>
      <c r="I11" s="81"/>
      <c r="J11" s="81"/>
      <c r="K11" s="81"/>
      <c r="L11" s="45"/>
    </row>
    <row r="12" spans="1:13" ht="78.75" customHeight="1" x14ac:dyDescent="0.25">
      <c r="A12" s="26" t="s">
        <v>115</v>
      </c>
      <c r="B12" s="13" t="s">
        <v>697</v>
      </c>
      <c r="C12" s="13" t="s">
        <v>20</v>
      </c>
      <c r="D12" s="50" t="s">
        <v>140</v>
      </c>
      <c r="E12" s="50" t="s">
        <v>142</v>
      </c>
      <c r="F12" s="50" t="s">
        <v>141</v>
      </c>
      <c r="G12" s="13" t="s">
        <v>21</v>
      </c>
      <c r="H12" s="13" t="s">
        <v>22</v>
      </c>
      <c r="I12" s="26" t="s">
        <v>116</v>
      </c>
      <c r="J12" s="13" t="s">
        <v>28</v>
      </c>
      <c r="K12" s="13" t="s">
        <v>698</v>
      </c>
    </row>
    <row r="13" spans="1:13" ht="32.25" customHeight="1" x14ac:dyDescent="0.25">
      <c r="A13" s="15" t="s">
        <v>631</v>
      </c>
      <c r="B13" s="36" t="s">
        <v>717</v>
      </c>
      <c r="C13" s="176" t="s">
        <v>711</v>
      </c>
      <c r="D13" s="133">
        <v>15.087</v>
      </c>
      <c r="E13" s="134">
        <v>2.472</v>
      </c>
      <c r="F13" s="135">
        <v>0.33300000000000002</v>
      </c>
      <c r="G13" s="41">
        <v>11.78</v>
      </c>
      <c r="H13" s="42"/>
      <c r="I13" s="42"/>
      <c r="J13" s="38"/>
      <c r="K13" s="39"/>
    </row>
    <row r="14" spans="1:13" ht="32.25" customHeight="1" x14ac:dyDescent="0.25">
      <c r="A14" s="15" t="s">
        <v>447</v>
      </c>
      <c r="B14" s="36" t="s">
        <v>718</v>
      </c>
      <c r="C14" s="172">
        <v>2</v>
      </c>
      <c r="D14" s="133">
        <v>15.087</v>
      </c>
      <c r="E14" s="134">
        <v>2.472</v>
      </c>
      <c r="F14" s="135">
        <v>0.33300000000000002</v>
      </c>
      <c r="G14" s="42"/>
      <c r="H14" s="42"/>
      <c r="I14" s="42"/>
      <c r="J14" s="38"/>
      <c r="K14" s="39"/>
    </row>
    <row r="15" spans="1:13" ht="32.25" customHeight="1" x14ac:dyDescent="0.25">
      <c r="A15" s="15" t="s">
        <v>578</v>
      </c>
      <c r="B15" s="40" t="s">
        <v>719</v>
      </c>
      <c r="C15" s="160" t="s">
        <v>712</v>
      </c>
      <c r="D15" s="133">
        <v>11.648</v>
      </c>
      <c r="E15" s="134">
        <v>1.909</v>
      </c>
      <c r="F15" s="135">
        <v>0.25700000000000001</v>
      </c>
      <c r="G15" s="41">
        <v>10.4</v>
      </c>
      <c r="H15" s="42"/>
      <c r="I15" s="42"/>
      <c r="J15" s="38"/>
      <c r="K15" s="39"/>
    </row>
    <row r="16" spans="1:13" ht="32.25" customHeight="1" x14ac:dyDescent="0.25">
      <c r="A16" s="15" t="s">
        <v>579</v>
      </c>
      <c r="B16" s="40" t="s">
        <v>720</v>
      </c>
      <c r="C16" s="160" t="s">
        <v>712</v>
      </c>
      <c r="D16" s="133">
        <v>11.648</v>
      </c>
      <c r="E16" s="134">
        <v>1.909</v>
      </c>
      <c r="F16" s="135">
        <v>0.25700000000000001</v>
      </c>
      <c r="G16" s="41">
        <v>12.37</v>
      </c>
      <c r="H16" s="42"/>
      <c r="I16" s="42"/>
      <c r="J16" s="38"/>
      <c r="K16" s="39"/>
    </row>
    <row r="17" spans="1:11" ht="32.25" customHeight="1" x14ac:dyDescent="0.25">
      <c r="A17" s="15" t="s">
        <v>580</v>
      </c>
      <c r="B17" s="40" t="s">
        <v>721</v>
      </c>
      <c r="C17" s="160" t="s">
        <v>712</v>
      </c>
      <c r="D17" s="133">
        <v>11.648</v>
      </c>
      <c r="E17" s="134">
        <v>1.909</v>
      </c>
      <c r="F17" s="135">
        <v>0.25700000000000001</v>
      </c>
      <c r="G17" s="41">
        <v>15.67</v>
      </c>
      <c r="H17" s="42"/>
      <c r="I17" s="42"/>
      <c r="J17" s="38"/>
      <c r="K17" s="39"/>
    </row>
    <row r="18" spans="1:11" ht="32.25" customHeight="1" x14ac:dyDescent="0.25">
      <c r="A18" s="15" t="s">
        <v>581</v>
      </c>
      <c r="B18" s="40" t="s">
        <v>722</v>
      </c>
      <c r="C18" s="160" t="s">
        <v>712</v>
      </c>
      <c r="D18" s="133">
        <v>11.648</v>
      </c>
      <c r="E18" s="134">
        <v>1.909</v>
      </c>
      <c r="F18" s="135">
        <v>0.25700000000000001</v>
      </c>
      <c r="G18" s="41">
        <v>20.93</v>
      </c>
      <c r="H18" s="42"/>
      <c r="I18" s="42"/>
      <c r="J18" s="38"/>
      <c r="K18" s="39"/>
    </row>
    <row r="19" spans="1:11" ht="32.25" customHeight="1" x14ac:dyDescent="0.25">
      <c r="A19" s="15" t="s">
        <v>582</v>
      </c>
      <c r="B19" s="40" t="s">
        <v>723</v>
      </c>
      <c r="C19" s="160" t="s">
        <v>712</v>
      </c>
      <c r="D19" s="133">
        <v>11.648</v>
      </c>
      <c r="E19" s="134">
        <v>1.909</v>
      </c>
      <c r="F19" s="135">
        <v>0.25700000000000001</v>
      </c>
      <c r="G19" s="41">
        <v>39.74</v>
      </c>
      <c r="H19" s="42"/>
      <c r="I19" s="42"/>
      <c r="J19" s="38"/>
      <c r="K19" s="39"/>
    </row>
    <row r="20" spans="1:11" ht="32.25" customHeight="1" x14ac:dyDescent="0.25">
      <c r="A20" s="15" t="s">
        <v>128</v>
      </c>
      <c r="B20" s="36" t="s">
        <v>724</v>
      </c>
      <c r="C20" s="172">
        <v>4</v>
      </c>
      <c r="D20" s="133">
        <v>11.648</v>
      </c>
      <c r="E20" s="134">
        <v>1.909</v>
      </c>
      <c r="F20" s="135">
        <v>0.25700000000000001</v>
      </c>
      <c r="G20" s="42"/>
      <c r="H20" s="42"/>
      <c r="I20" s="42"/>
      <c r="J20" s="38"/>
      <c r="K20" s="39"/>
    </row>
    <row r="21" spans="1:11" ht="32.25" customHeight="1" x14ac:dyDescent="0.25">
      <c r="A21" s="15" t="s">
        <v>448</v>
      </c>
      <c r="B21" s="39" t="s">
        <v>725</v>
      </c>
      <c r="C21" s="172">
        <v>0</v>
      </c>
      <c r="D21" s="133">
        <v>8.5289999999999999</v>
      </c>
      <c r="E21" s="134">
        <v>1.33</v>
      </c>
      <c r="F21" s="135">
        <v>0.16800000000000001</v>
      </c>
      <c r="G21" s="41">
        <v>24.89</v>
      </c>
      <c r="H21" s="41">
        <v>8.7899999999999991</v>
      </c>
      <c r="I21" s="132">
        <v>8.7899999999999991</v>
      </c>
      <c r="J21" s="37">
        <v>0.42699999999999999</v>
      </c>
      <c r="K21" s="39"/>
    </row>
    <row r="22" spans="1:11" ht="32.25" customHeight="1" x14ac:dyDescent="0.25">
      <c r="A22" s="15" t="s">
        <v>449</v>
      </c>
      <c r="B22" s="39" t="s">
        <v>726</v>
      </c>
      <c r="C22" s="172">
        <v>0</v>
      </c>
      <c r="D22" s="133">
        <v>8.5289999999999999</v>
      </c>
      <c r="E22" s="134">
        <v>1.33</v>
      </c>
      <c r="F22" s="135">
        <v>0.16800000000000001</v>
      </c>
      <c r="G22" s="41">
        <v>86.99</v>
      </c>
      <c r="H22" s="41">
        <v>8.7899999999999991</v>
      </c>
      <c r="I22" s="132">
        <v>8.7899999999999991</v>
      </c>
      <c r="J22" s="37">
        <v>0.42699999999999999</v>
      </c>
      <c r="K22" s="39"/>
    </row>
    <row r="23" spans="1:11" ht="32.25" customHeight="1" x14ac:dyDescent="0.25">
      <c r="A23" s="15" t="s">
        <v>450</v>
      </c>
      <c r="B23" s="39" t="s">
        <v>727</v>
      </c>
      <c r="C23" s="172">
        <v>0</v>
      </c>
      <c r="D23" s="133">
        <v>8.5289999999999999</v>
      </c>
      <c r="E23" s="134">
        <v>1.33</v>
      </c>
      <c r="F23" s="135">
        <v>0.16800000000000001</v>
      </c>
      <c r="G23" s="41">
        <v>123.11</v>
      </c>
      <c r="H23" s="41">
        <v>8.7899999999999991</v>
      </c>
      <c r="I23" s="132">
        <v>8.7899999999999991</v>
      </c>
      <c r="J23" s="37">
        <v>0.42699999999999999</v>
      </c>
      <c r="K23" s="39"/>
    </row>
    <row r="24" spans="1:11" ht="32.25" customHeight="1" x14ac:dyDescent="0.25">
      <c r="A24" s="15" t="s">
        <v>451</v>
      </c>
      <c r="B24" s="39" t="s">
        <v>728</v>
      </c>
      <c r="C24" s="172">
        <v>0</v>
      </c>
      <c r="D24" s="133">
        <v>8.5289999999999999</v>
      </c>
      <c r="E24" s="134">
        <v>1.33</v>
      </c>
      <c r="F24" s="135">
        <v>0.16800000000000001</v>
      </c>
      <c r="G24" s="41">
        <v>173.53</v>
      </c>
      <c r="H24" s="41">
        <v>8.7899999999999991</v>
      </c>
      <c r="I24" s="132">
        <v>8.7899999999999991</v>
      </c>
      <c r="J24" s="37">
        <v>0.42699999999999999</v>
      </c>
      <c r="K24" s="39"/>
    </row>
    <row r="25" spans="1:11" ht="32.25" customHeight="1" x14ac:dyDescent="0.25">
      <c r="A25" s="15" t="s">
        <v>452</v>
      </c>
      <c r="B25" s="39" t="s">
        <v>729</v>
      </c>
      <c r="C25" s="172">
        <v>0</v>
      </c>
      <c r="D25" s="133">
        <v>8.5289999999999999</v>
      </c>
      <c r="E25" s="134">
        <v>1.33</v>
      </c>
      <c r="F25" s="135">
        <v>0.16800000000000001</v>
      </c>
      <c r="G25" s="41">
        <v>370.11</v>
      </c>
      <c r="H25" s="41">
        <v>8.7899999999999991</v>
      </c>
      <c r="I25" s="132">
        <v>8.7899999999999991</v>
      </c>
      <c r="J25" s="37">
        <v>0.42699999999999999</v>
      </c>
      <c r="K25" s="39"/>
    </row>
    <row r="26" spans="1:11" ht="32.25" customHeight="1" x14ac:dyDescent="0.25">
      <c r="A26" s="15" t="s">
        <v>453</v>
      </c>
      <c r="B26" s="39" t="s">
        <v>730</v>
      </c>
      <c r="C26" s="172">
        <v>0</v>
      </c>
      <c r="D26" s="133">
        <v>5.4279999999999999</v>
      </c>
      <c r="E26" s="134">
        <v>0.77800000000000002</v>
      </c>
      <c r="F26" s="135">
        <v>8.6999999999999994E-2</v>
      </c>
      <c r="G26" s="41">
        <v>20.94</v>
      </c>
      <c r="H26" s="41">
        <v>6.38</v>
      </c>
      <c r="I26" s="132">
        <v>6.38</v>
      </c>
      <c r="J26" s="37">
        <v>0.25</v>
      </c>
      <c r="K26" s="39"/>
    </row>
    <row r="27" spans="1:11" ht="32.25" customHeight="1" x14ac:dyDescent="0.25">
      <c r="A27" s="15" t="s">
        <v>454</v>
      </c>
      <c r="B27" s="39" t="s">
        <v>731</v>
      </c>
      <c r="C27" s="172">
        <v>0</v>
      </c>
      <c r="D27" s="133">
        <v>5.4279999999999999</v>
      </c>
      <c r="E27" s="134">
        <v>0.77800000000000002</v>
      </c>
      <c r="F27" s="135">
        <v>8.6999999999999994E-2</v>
      </c>
      <c r="G27" s="41">
        <v>83.05</v>
      </c>
      <c r="H27" s="41">
        <v>6.38</v>
      </c>
      <c r="I27" s="132">
        <v>6.38</v>
      </c>
      <c r="J27" s="37">
        <v>0.25</v>
      </c>
      <c r="K27" s="39"/>
    </row>
    <row r="28" spans="1:11" ht="32.25" customHeight="1" x14ac:dyDescent="0.25">
      <c r="A28" s="15" t="s">
        <v>455</v>
      </c>
      <c r="B28" s="39" t="s">
        <v>732</v>
      </c>
      <c r="C28" s="172">
        <v>0</v>
      </c>
      <c r="D28" s="133">
        <v>5.4279999999999999</v>
      </c>
      <c r="E28" s="134">
        <v>0.77800000000000002</v>
      </c>
      <c r="F28" s="135">
        <v>8.6999999999999994E-2</v>
      </c>
      <c r="G28" s="41">
        <v>119.16</v>
      </c>
      <c r="H28" s="41">
        <v>6.38</v>
      </c>
      <c r="I28" s="132">
        <v>6.38</v>
      </c>
      <c r="J28" s="37">
        <v>0.25</v>
      </c>
      <c r="K28" s="39"/>
    </row>
    <row r="29" spans="1:11" ht="32.25" customHeight="1" x14ac:dyDescent="0.25">
      <c r="A29" s="15" t="s">
        <v>456</v>
      </c>
      <c r="B29" s="39" t="s">
        <v>733</v>
      </c>
      <c r="C29" s="172">
        <v>0</v>
      </c>
      <c r="D29" s="133">
        <v>5.4279999999999999</v>
      </c>
      <c r="E29" s="134">
        <v>0.77800000000000002</v>
      </c>
      <c r="F29" s="135">
        <v>8.6999999999999994E-2</v>
      </c>
      <c r="G29" s="41">
        <v>169.58</v>
      </c>
      <c r="H29" s="41">
        <v>6.38</v>
      </c>
      <c r="I29" s="132">
        <v>6.38</v>
      </c>
      <c r="J29" s="37">
        <v>0.25</v>
      </c>
      <c r="K29" s="39"/>
    </row>
    <row r="30" spans="1:11" ht="32.25" customHeight="1" x14ac:dyDescent="0.25">
      <c r="A30" s="15" t="s">
        <v>457</v>
      </c>
      <c r="B30" s="39" t="s">
        <v>734</v>
      </c>
      <c r="C30" s="172">
        <v>0</v>
      </c>
      <c r="D30" s="133">
        <v>5.4279999999999999</v>
      </c>
      <c r="E30" s="134">
        <v>0.77800000000000002</v>
      </c>
      <c r="F30" s="135">
        <v>8.6999999999999994E-2</v>
      </c>
      <c r="G30" s="41">
        <v>366.16</v>
      </c>
      <c r="H30" s="41">
        <v>6.38</v>
      </c>
      <c r="I30" s="132">
        <v>6.38</v>
      </c>
      <c r="J30" s="37">
        <v>0.25</v>
      </c>
      <c r="K30" s="39"/>
    </row>
    <row r="31" spans="1:11" ht="32.25" customHeight="1" x14ac:dyDescent="0.25">
      <c r="A31" s="15" t="s">
        <v>458</v>
      </c>
      <c r="B31" s="39" t="s">
        <v>735</v>
      </c>
      <c r="C31" s="172">
        <v>0</v>
      </c>
      <c r="D31" s="133">
        <v>4.6550000000000002</v>
      </c>
      <c r="E31" s="134">
        <v>0.63100000000000001</v>
      </c>
      <c r="F31" s="135">
        <v>6.7000000000000004E-2</v>
      </c>
      <c r="G31" s="41">
        <v>222.02</v>
      </c>
      <c r="H31" s="41">
        <v>5.6</v>
      </c>
      <c r="I31" s="132">
        <v>5.6</v>
      </c>
      <c r="J31" s="37">
        <v>0.20200000000000001</v>
      </c>
      <c r="K31" s="39"/>
    </row>
    <row r="32" spans="1:11" ht="32.25" customHeight="1" x14ac:dyDescent="0.25">
      <c r="A32" s="15" t="s">
        <v>459</v>
      </c>
      <c r="B32" s="39" t="s">
        <v>736</v>
      </c>
      <c r="C32" s="172">
        <v>0</v>
      </c>
      <c r="D32" s="133">
        <v>4.6550000000000002</v>
      </c>
      <c r="E32" s="134">
        <v>0.63100000000000001</v>
      </c>
      <c r="F32" s="135">
        <v>6.7000000000000004E-2</v>
      </c>
      <c r="G32" s="41">
        <v>765.86</v>
      </c>
      <c r="H32" s="41">
        <v>5.6</v>
      </c>
      <c r="I32" s="132">
        <v>5.6</v>
      </c>
      <c r="J32" s="37">
        <v>0.20200000000000001</v>
      </c>
      <c r="K32" s="39"/>
    </row>
    <row r="33" spans="1:11" ht="32.25" customHeight="1" x14ac:dyDescent="0.25">
      <c r="A33" s="15" t="s">
        <v>460</v>
      </c>
      <c r="B33" s="39" t="s">
        <v>737</v>
      </c>
      <c r="C33" s="172">
        <v>0</v>
      </c>
      <c r="D33" s="133">
        <v>4.6550000000000002</v>
      </c>
      <c r="E33" s="134">
        <v>0.63100000000000001</v>
      </c>
      <c r="F33" s="135">
        <v>6.7000000000000004E-2</v>
      </c>
      <c r="G33" s="41">
        <v>1382.89</v>
      </c>
      <c r="H33" s="41">
        <v>5.6</v>
      </c>
      <c r="I33" s="132">
        <v>5.6</v>
      </c>
      <c r="J33" s="37">
        <v>0.20200000000000001</v>
      </c>
      <c r="K33" s="39"/>
    </row>
    <row r="34" spans="1:11" ht="32.25" customHeight="1" x14ac:dyDescent="0.25">
      <c r="A34" s="15" t="s">
        <v>461</v>
      </c>
      <c r="B34" s="39" t="s">
        <v>738</v>
      </c>
      <c r="C34" s="172">
        <v>0</v>
      </c>
      <c r="D34" s="133">
        <v>4.6550000000000002</v>
      </c>
      <c r="E34" s="134">
        <v>0.63100000000000001</v>
      </c>
      <c r="F34" s="135">
        <v>6.7000000000000004E-2</v>
      </c>
      <c r="G34" s="41">
        <v>2272.02</v>
      </c>
      <c r="H34" s="41">
        <v>5.6</v>
      </c>
      <c r="I34" s="132">
        <v>5.6</v>
      </c>
      <c r="J34" s="37">
        <v>0.20200000000000001</v>
      </c>
      <c r="K34" s="39"/>
    </row>
    <row r="35" spans="1:11" ht="32.25" customHeight="1" x14ac:dyDescent="0.25">
      <c r="A35" s="15" t="s">
        <v>462</v>
      </c>
      <c r="B35" s="39" t="s">
        <v>739</v>
      </c>
      <c r="C35" s="172">
        <v>0</v>
      </c>
      <c r="D35" s="133">
        <v>4.6550000000000002</v>
      </c>
      <c r="E35" s="134">
        <v>0.63100000000000001</v>
      </c>
      <c r="F35" s="135">
        <v>6.7000000000000004E-2</v>
      </c>
      <c r="G35" s="41">
        <v>6205.46</v>
      </c>
      <c r="H35" s="41">
        <v>5.6</v>
      </c>
      <c r="I35" s="132">
        <v>5.6</v>
      </c>
      <c r="J35" s="37">
        <v>0.20200000000000001</v>
      </c>
      <c r="K35" s="39"/>
    </row>
    <row r="36" spans="1:11" ht="76.5" customHeight="1" x14ac:dyDescent="0.25">
      <c r="A36" s="15" t="s">
        <v>129</v>
      </c>
      <c r="B36" s="39" t="s">
        <v>740</v>
      </c>
      <c r="C36" s="172" t="s">
        <v>713</v>
      </c>
      <c r="D36" s="136">
        <v>44.435000000000002</v>
      </c>
      <c r="E36" s="137">
        <v>4.5780000000000003</v>
      </c>
      <c r="F36" s="135">
        <v>2.6539999999999999</v>
      </c>
      <c r="G36" s="42"/>
      <c r="H36" s="42"/>
      <c r="I36" s="42"/>
      <c r="J36" s="38"/>
      <c r="K36" s="39"/>
    </row>
    <row r="37" spans="1:11" ht="27.75" customHeight="1" x14ac:dyDescent="0.25">
      <c r="A37" s="15" t="s">
        <v>130</v>
      </c>
      <c r="B37" s="40" t="s">
        <v>741</v>
      </c>
      <c r="C37" s="171" t="s">
        <v>715</v>
      </c>
      <c r="D37" s="133">
        <v>-8.76</v>
      </c>
      <c r="E37" s="134">
        <v>-1.4350000000000001</v>
      </c>
      <c r="F37" s="135">
        <v>-0.19400000000000001</v>
      </c>
      <c r="G37" s="41">
        <v>0</v>
      </c>
      <c r="H37" s="42"/>
      <c r="I37" s="42"/>
      <c r="J37" s="38"/>
      <c r="K37" s="39"/>
    </row>
    <row r="38" spans="1:11" ht="27.75" customHeight="1" x14ac:dyDescent="0.25">
      <c r="A38" s="15" t="s">
        <v>131</v>
      </c>
      <c r="B38" s="39"/>
      <c r="C38" s="172">
        <v>0</v>
      </c>
      <c r="D38" s="133">
        <v>-6.9880000000000004</v>
      </c>
      <c r="E38" s="134">
        <v>-1.1060000000000001</v>
      </c>
      <c r="F38" s="135">
        <v>-0.14299999999999999</v>
      </c>
      <c r="G38" s="41">
        <v>0</v>
      </c>
      <c r="H38" s="42"/>
      <c r="I38" s="42"/>
      <c r="J38" s="38"/>
      <c r="K38" s="39"/>
    </row>
    <row r="39" spans="1:11" ht="27.75" customHeight="1" x14ac:dyDescent="0.25">
      <c r="A39" s="15" t="s">
        <v>132</v>
      </c>
      <c r="B39" s="39" t="s">
        <v>742</v>
      </c>
      <c r="C39" s="172">
        <v>0</v>
      </c>
      <c r="D39" s="133">
        <v>-8.76</v>
      </c>
      <c r="E39" s="134">
        <v>-1.4350000000000001</v>
      </c>
      <c r="F39" s="135">
        <v>-0.19400000000000001</v>
      </c>
      <c r="G39" s="41">
        <v>0</v>
      </c>
      <c r="H39" s="42"/>
      <c r="I39" s="42"/>
      <c r="J39" s="37">
        <v>0.5</v>
      </c>
      <c r="K39" s="39"/>
    </row>
    <row r="40" spans="1:11" ht="27.75" customHeight="1" x14ac:dyDescent="0.25">
      <c r="A40" s="15" t="s">
        <v>133</v>
      </c>
      <c r="B40" s="39"/>
      <c r="C40" s="172">
        <v>0</v>
      </c>
      <c r="D40" s="133">
        <v>-8.76</v>
      </c>
      <c r="E40" s="134">
        <v>-1.4350000000000001</v>
      </c>
      <c r="F40" s="135">
        <v>-0.19400000000000001</v>
      </c>
      <c r="G40" s="41">
        <v>0</v>
      </c>
      <c r="H40" s="42"/>
      <c r="I40" s="42"/>
      <c r="J40" s="38"/>
      <c r="K40" s="39"/>
    </row>
    <row r="41" spans="1:11" ht="27.75" customHeight="1" x14ac:dyDescent="0.25">
      <c r="A41" s="15" t="s">
        <v>134</v>
      </c>
      <c r="B41" s="39" t="s">
        <v>743</v>
      </c>
      <c r="C41" s="172">
        <v>0</v>
      </c>
      <c r="D41" s="133">
        <v>-6.9880000000000004</v>
      </c>
      <c r="E41" s="134">
        <v>-1.1060000000000001</v>
      </c>
      <c r="F41" s="135">
        <v>-0.14299999999999999</v>
      </c>
      <c r="G41" s="41">
        <v>0</v>
      </c>
      <c r="H41" s="42"/>
      <c r="I41" s="42"/>
      <c r="J41" s="37">
        <v>0.35399999999999998</v>
      </c>
      <c r="K41" s="39"/>
    </row>
    <row r="42" spans="1:11" ht="27.75" customHeight="1" x14ac:dyDescent="0.25">
      <c r="A42" s="15" t="s">
        <v>135</v>
      </c>
      <c r="B42" s="39" t="s">
        <v>714</v>
      </c>
      <c r="C42" s="172">
        <v>0</v>
      </c>
      <c r="D42" s="133">
        <v>-6.9880000000000004</v>
      </c>
      <c r="E42" s="134">
        <v>-1.1060000000000001</v>
      </c>
      <c r="F42" s="135">
        <v>-0.14299999999999999</v>
      </c>
      <c r="G42" s="41">
        <v>0</v>
      </c>
      <c r="H42" s="42"/>
      <c r="I42" s="42"/>
      <c r="J42" s="38"/>
      <c r="K42" s="39"/>
    </row>
    <row r="43" spans="1:11" ht="27.75" customHeight="1" x14ac:dyDescent="0.25">
      <c r="A43" s="15" t="s">
        <v>136</v>
      </c>
      <c r="B43" s="39" t="s">
        <v>744</v>
      </c>
      <c r="C43" s="172">
        <v>0</v>
      </c>
      <c r="D43" s="133">
        <v>-5.1269999999999998</v>
      </c>
      <c r="E43" s="134">
        <v>-0.73499999999999999</v>
      </c>
      <c r="F43" s="135">
        <v>-8.2000000000000003E-2</v>
      </c>
      <c r="G43" s="41">
        <v>15.58</v>
      </c>
      <c r="H43" s="42"/>
      <c r="I43" s="42"/>
      <c r="J43" s="37">
        <v>0.29899999999999999</v>
      </c>
      <c r="K43" s="39"/>
    </row>
    <row r="44" spans="1:11" ht="27.75" customHeight="1" x14ac:dyDescent="0.25">
      <c r="A44" s="15" t="s">
        <v>137</v>
      </c>
      <c r="B44" s="39"/>
      <c r="C44" s="172">
        <v>0</v>
      </c>
      <c r="D44" s="133">
        <v>-5.1269999999999998</v>
      </c>
      <c r="E44" s="134">
        <v>-0.73499999999999999</v>
      </c>
      <c r="F44" s="135">
        <v>-8.2000000000000003E-2</v>
      </c>
      <c r="G44" s="41">
        <v>15.58</v>
      </c>
      <c r="H44" s="42"/>
      <c r="I44" s="42"/>
      <c r="J44" s="38"/>
      <c r="K44" s="39"/>
    </row>
    <row r="45" spans="1:11" ht="27.75" customHeight="1" x14ac:dyDescent="0.25">
      <c r="C45"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85" zoomScaleNormal="85" zoomScaleSheetLayoutView="100" workbookViewId="0">
      <selection activeCell="F18" sqref="F18"/>
    </sheetView>
  </sheetViews>
  <sheetFormatPr defaultColWidth="9.109375" defaultRowHeight="13.2" x14ac:dyDescent="0.25"/>
  <cols>
    <col min="1" max="1" width="14.6640625" style="48" customWidth="1"/>
    <col min="2" max="2" width="7.88671875" style="48" customWidth="1"/>
    <col min="3" max="3" width="14.6640625" style="210" customWidth="1"/>
    <col min="4" max="4" width="14.6640625" style="56" customWidth="1"/>
    <col min="5" max="5" width="7.88671875" style="56" customWidth="1"/>
    <col min="6" max="6" width="14.6640625" style="56" customWidth="1"/>
    <col min="7" max="7" width="30.6640625" style="56" customWidth="1"/>
    <col min="8" max="8" width="14.6640625" style="56" customWidth="1"/>
    <col min="9" max="9" width="14.6640625" style="57" customWidth="1"/>
    <col min="10" max="11" width="14.6640625" style="58" customWidth="1"/>
    <col min="12" max="16" width="14.6640625" style="48" customWidth="1"/>
    <col min="17" max="16384" width="9.109375" style="48"/>
  </cols>
  <sheetData>
    <row r="1" spans="1:16" ht="32.25" customHeight="1" x14ac:dyDescent="0.25">
      <c r="A1" s="46" t="s">
        <v>16</v>
      </c>
      <c r="B1" s="46"/>
      <c r="C1" s="234" t="s">
        <v>687</v>
      </c>
      <c r="D1" s="234"/>
      <c r="E1" s="234"/>
      <c r="F1" s="234"/>
      <c r="G1" s="234"/>
      <c r="H1" s="234"/>
      <c r="I1" s="234"/>
      <c r="J1" s="234"/>
      <c r="K1" s="234"/>
      <c r="L1" s="234"/>
      <c r="M1" s="234"/>
      <c r="N1" s="234"/>
      <c r="O1" s="234"/>
      <c r="P1" s="234"/>
    </row>
    <row r="2" spans="1:16" s="49" customFormat="1" ht="30" customHeight="1" x14ac:dyDescent="0.25">
      <c r="A2" s="235" t="str">
        <f>Overview!B4&amp; " - Effective from "&amp;Overview!D4&amp;" - "&amp;Overview!E4&amp;" Designated EHV charges"</f>
        <v>Eclipse Power Distribution Limited - GSP A - Effective from 1 April 2027 - Submitted Designated EHV charges</v>
      </c>
      <c r="B2" s="236"/>
      <c r="C2" s="236"/>
      <c r="D2" s="236"/>
      <c r="E2" s="236"/>
      <c r="F2" s="236"/>
      <c r="G2" s="236"/>
      <c r="H2" s="236"/>
      <c r="I2" s="236"/>
      <c r="J2" s="236"/>
      <c r="K2" s="236"/>
      <c r="L2" s="236"/>
      <c r="M2" s="236"/>
      <c r="N2" s="236"/>
      <c r="O2" s="236"/>
      <c r="P2" s="237"/>
    </row>
    <row r="3" spans="1:16" s="82" customFormat="1" ht="12.75" customHeight="1" x14ac:dyDescent="0.25">
      <c r="A3" s="81"/>
      <c r="B3" s="81"/>
      <c r="C3" s="81"/>
      <c r="D3" s="81"/>
      <c r="E3" s="81"/>
      <c r="F3" s="81"/>
      <c r="G3" s="81"/>
      <c r="H3" s="81"/>
      <c r="I3" s="81"/>
      <c r="J3" s="81"/>
      <c r="K3" s="81"/>
      <c r="L3" s="81"/>
      <c r="M3" s="81"/>
      <c r="N3" s="81"/>
      <c r="O3" s="81"/>
    </row>
    <row r="4" spans="1:16" s="82" customFormat="1" ht="25.5" customHeight="1" x14ac:dyDescent="0.25">
      <c r="A4" s="224" t="s">
        <v>59</v>
      </c>
      <c r="B4" s="224"/>
      <c r="C4" s="224"/>
      <c r="D4" s="224"/>
      <c r="E4" s="224"/>
      <c r="F4" s="224"/>
      <c r="G4" s="81"/>
      <c r="H4" s="81"/>
      <c r="I4" s="81"/>
      <c r="J4" s="81"/>
      <c r="K4" s="81"/>
      <c r="L4" s="81"/>
      <c r="M4" s="81"/>
      <c r="N4" s="81"/>
      <c r="O4" s="81"/>
    </row>
    <row r="5" spans="1:16" s="82" customFormat="1" ht="25.5" customHeight="1" x14ac:dyDescent="0.25">
      <c r="A5" s="238" t="s">
        <v>9</v>
      </c>
      <c r="B5" s="239"/>
      <c r="C5" s="239"/>
      <c r="D5" s="240" t="s">
        <v>56</v>
      </c>
      <c r="E5" s="240"/>
      <c r="F5" s="240"/>
      <c r="G5" s="81"/>
      <c r="H5" s="81"/>
      <c r="I5" s="81"/>
      <c r="J5" s="81"/>
      <c r="K5" s="81"/>
      <c r="L5" s="81"/>
      <c r="M5" s="81"/>
      <c r="N5" s="81"/>
      <c r="O5" s="81"/>
    </row>
    <row r="6" spans="1:16" s="82" customFormat="1" ht="48" customHeight="1" x14ac:dyDescent="0.25">
      <c r="A6" s="230" t="s">
        <v>55</v>
      </c>
      <c r="B6" s="230"/>
      <c r="C6" s="230"/>
      <c r="D6" s="241" t="s">
        <v>665</v>
      </c>
      <c r="E6" s="242"/>
      <c r="F6" s="243"/>
      <c r="G6" s="81"/>
      <c r="H6" s="81"/>
      <c r="I6" s="81"/>
      <c r="J6" s="81"/>
      <c r="K6" s="81"/>
      <c r="L6" s="81"/>
      <c r="M6" s="81"/>
      <c r="N6" s="81"/>
      <c r="O6" s="81"/>
    </row>
    <row r="7" spans="1:16" s="82" customFormat="1" ht="25.5" customHeight="1" x14ac:dyDescent="0.25">
      <c r="A7" s="230" t="s">
        <v>10</v>
      </c>
      <c r="B7" s="230"/>
      <c r="C7" s="230"/>
      <c r="D7" s="227" t="s">
        <v>11</v>
      </c>
      <c r="E7" s="227"/>
      <c r="F7" s="227"/>
      <c r="G7" s="81"/>
      <c r="H7" s="81"/>
      <c r="I7" s="81"/>
      <c r="J7" s="81"/>
      <c r="K7" s="81"/>
      <c r="L7" s="81"/>
      <c r="M7" s="81"/>
      <c r="N7" s="81"/>
      <c r="O7" s="81"/>
    </row>
    <row r="8" spans="1:16" s="82" customFormat="1" ht="17.399999999999999" x14ac:dyDescent="0.25">
      <c r="A8" s="81"/>
      <c r="B8" s="81"/>
      <c r="C8" s="81"/>
      <c r="D8" s="81"/>
      <c r="E8" s="81"/>
      <c r="F8" s="81"/>
      <c r="G8" s="81"/>
      <c r="H8" s="81"/>
      <c r="I8" s="81"/>
      <c r="J8" s="81"/>
      <c r="K8" s="81"/>
      <c r="L8" s="81"/>
      <c r="M8" s="81"/>
      <c r="N8" s="81"/>
      <c r="O8" s="81"/>
    </row>
    <row r="9" spans="1:16" ht="66" x14ac:dyDescent="0.25">
      <c r="A9" s="50" t="s">
        <v>46</v>
      </c>
      <c r="B9" s="51" t="s">
        <v>702</v>
      </c>
      <c r="C9" s="50" t="s">
        <v>31</v>
      </c>
      <c r="D9" s="50" t="s">
        <v>48</v>
      </c>
      <c r="E9" s="51" t="s">
        <v>702</v>
      </c>
      <c r="F9" s="50" t="s">
        <v>32</v>
      </c>
      <c r="G9" s="52" t="s">
        <v>26</v>
      </c>
      <c r="H9" s="52" t="s">
        <v>577</v>
      </c>
      <c r="I9" s="53" t="s">
        <v>109</v>
      </c>
      <c r="J9" s="52" t="s">
        <v>49</v>
      </c>
      <c r="K9" s="52" t="s">
        <v>107</v>
      </c>
      <c r="L9" s="129" t="s">
        <v>117</v>
      </c>
      <c r="M9" s="53" t="s">
        <v>110</v>
      </c>
      <c r="N9" s="52" t="s">
        <v>50</v>
      </c>
      <c r="O9" s="52" t="s">
        <v>108</v>
      </c>
      <c r="P9" s="129" t="s">
        <v>118</v>
      </c>
    </row>
    <row r="10" spans="1:16" ht="15" customHeight="1" x14ac:dyDescent="0.25">
      <c r="A10" s="43"/>
      <c r="B10" s="93"/>
      <c r="C10" s="54"/>
      <c r="D10" s="44"/>
      <c r="E10" s="93"/>
      <c r="F10" s="54"/>
      <c r="G10" s="55"/>
      <c r="H10" s="183"/>
      <c r="I10" s="59"/>
      <c r="J10" s="60"/>
      <c r="K10" s="60"/>
      <c r="L10" s="60"/>
      <c r="M10" s="61"/>
      <c r="N10" s="62"/>
      <c r="O10" s="62"/>
      <c r="P10" s="62"/>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413"/>
  <sheetViews>
    <sheetView zoomScale="90" zoomScaleNormal="90" zoomScaleSheetLayoutView="100" workbookViewId="0">
      <selection activeCell="B243" sqref="B243"/>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3" width="9.109375" style="48"/>
    <col min="14" max="14" width="9.44140625" style="48" bestFit="1" customWidth="1"/>
    <col min="15" max="16384" width="9.109375" style="48"/>
  </cols>
  <sheetData>
    <row r="1" spans="1:14" ht="66.75" customHeight="1" x14ac:dyDescent="0.25">
      <c r="A1" s="244" t="s">
        <v>61</v>
      </c>
      <c r="B1" s="244"/>
      <c r="C1" s="244"/>
      <c r="D1" s="244"/>
      <c r="E1" s="244"/>
      <c r="F1" s="244"/>
      <c r="G1" s="244"/>
      <c r="H1" s="244"/>
    </row>
    <row r="2" spans="1:14" s="49" customFormat="1" ht="25.5" customHeight="1" x14ac:dyDescent="0.25">
      <c r="A2" s="235" t="str">
        <f>Overview!B4&amp; " - Effective from "&amp;Overview!D4&amp;" - "&amp;Overview!E4&amp;" Designated EHV import charges"</f>
        <v>Eclipse Power Distribution Limited - GSP A - Effective from 1 April 2027 - Submitted Designated EHV import charges</v>
      </c>
      <c r="B2" s="236"/>
      <c r="C2" s="236"/>
      <c r="D2" s="236"/>
      <c r="E2" s="236"/>
      <c r="F2" s="236"/>
      <c r="G2" s="236"/>
      <c r="H2" s="237"/>
    </row>
    <row r="3" spans="1:14" s="82" customFormat="1" ht="17.399999999999999" x14ac:dyDescent="0.25">
      <c r="A3" s="86"/>
      <c r="B3" s="86"/>
      <c r="C3" s="86"/>
      <c r="D3" s="87"/>
      <c r="E3" s="88"/>
      <c r="F3" s="88"/>
      <c r="G3" s="89"/>
      <c r="H3" s="89"/>
      <c r="I3" s="81"/>
      <c r="J3" s="81"/>
      <c r="K3" s="81"/>
      <c r="L3" s="81"/>
      <c r="M3" s="81"/>
      <c r="N3" s="81"/>
    </row>
    <row r="4" spans="1:14" ht="60.75" customHeight="1" x14ac:dyDescent="0.25">
      <c r="A4" s="50" t="s">
        <v>46</v>
      </c>
      <c r="B4" s="51" t="s">
        <v>702</v>
      </c>
      <c r="C4" s="50" t="s">
        <v>31</v>
      </c>
      <c r="D4" s="52" t="s">
        <v>26</v>
      </c>
      <c r="E4" s="124" t="str">
        <f>'Annex 2 Designated EHV charges'!I9</f>
        <v>Import
Super Red
unit charge
(p/kWh)</v>
      </c>
      <c r="F4" s="124" t="str">
        <f>'Annex 2 Designated EHV charges'!J9</f>
        <v>Import
fixed charge
(p/day)</v>
      </c>
      <c r="G4" s="124" t="str">
        <f>'Annex 2 Designated EHV charges'!K9</f>
        <v>Import
capacity charge
(p/kVA/day)</v>
      </c>
      <c r="H4" s="124" t="str">
        <f>'Annex 2 Designated EHV charges'!L9</f>
        <v>Import
exceeded capacity charge
(p/kVA/day)</v>
      </c>
    </row>
    <row r="5" spans="1:14" ht="12.75" customHeight="1" x14ac:dyDescent="0.25">
      <c r="A5" s="94" t="str" cm="1">
        <f t="array" ref="A5">IFERROR(INDEX('Annex 2 Designated EHV charges'!$A$10:$A$95, MATCH(0, IF(ISBLANK('Annex 2 Designated EHV charges'!$A$10:$A$95),1, COUNTIF(A$4:$A4, 'Annex 2 Designated EHV charges'!$A$10:$A$95)), 0)),"")</f>
        <v/>
      </c>
      <c r="B5" s="94" t="str">
        <f>IF($A5="","",VLOOKUP($A5,'Annex 2 Designated EHV charges'!$A:$O,2,0))</f>
        <v/>
      </c>
      <c r="C5" s="95" t="str">
        <f>IF($A5="","",VLOOKUP($A5,'Annex 2 Designated EHV charges'!$A:$O,3,0))</f>
        <v/>
      </c>
      <c r="D5" s="94" t="str">
        <f>IF($A5="","",VLOOKUP($A5,'Annex 2 Designated EHV charges'!$A:$O,7,0))</f>
        <v/>
      </c>
      <c r="E5" s="97" t="str">
        <f>IFERROR(IF(VLOOKUP($A5,'Annex 2 Designated EHV charges'!$A:$O,9,FALSE)=0,"",VLOOKUP($A5,'Annex 2 Designated EHV charges'!$A:$O,9,FALSE)),"")</f>
        <v/>
      </c>
      <c r="F5" s="195" t="str">
        <f>IFERROR(IF(VLOOKUP($A5,'Annex 2 Designated EHV charges'!$A:$O,10,FALSE)=0,"",VLOOKUP($A5,'Annex 2 Designated EHV charges'!$A:$O,10,FALSE)),"")</f>
        <v/>
      </c>
      <c r="G5" s="195" t="str">
        <f>IFERROR(IF(VLOOKUP($A5,'Annex 2 Designated EHV charges'!$A:$O,11,FALSE)=0,"",VLOOKUP($A5,'Annex 2 Designated EHV charges'!$A:$O,11,FALSE)),"")</f>
        <v/>
      </c>
      <c r="H5" s="195" t="str">
        <f>IFERROR(IF(VLOOKUP($A5,'Annex 2 Designated EHV charges'!$A:$O,12,FALSE)=0,"",VLOOKUP($A5,'Annex 2 Designated EHV charges'!$A:$O,12,FALSE)),"")</f>
        <v/>
      </c>
    </row>
    <row r="6" spans="1:14" ht="12.75" customHeight="1" x14ac:dyDescent="0.25">
      <c r="A6" s="94" t="str" cm="1">
        <f t="array" ref="A6">IFERROR(INDEX('Annex 2 Designated EHV charges'!$A$10:$A$95, MATCH(0, IF(ISBLANK('Annex 2 Designated EHV charges'!$A$10:$A$95),1, COUNTIF(A$4:$A5, 'Annex 2 Designated EHV charges'!$A$10:$A$95)), 0)),"")</f>
        <v/>
      </c>
      <c r="B6" s="94" t="str">
        <f>IF($A6="","",VLOOKUP($A6,'Annex 2 Designated EHV charges'!$A:$O,2,0))</f>
        <v/>
      </c>
      <c r="C6" s="95" t="str">
        <f>IF($A6="","",VLOOKUP($A6,'Annex 2 Designated EHV charges'!$A:$O,3,0))</f>
        <v/>
      </c>
      <c r="D6" s="94" t="str">
        <f>IF($A6="","",VLOOKUP($A6,'Annex 2 Designated EHV charges'!$A:$O,7,0))</f>
        <v/>
      </c>
      <c r="E6" s="97" t="str">
        <f>IFERROR(IF(VLOOKUP($A6,'Annex 2 Designated EHV charges'!$A:$O,9,FALSE)=0,"",VLOOKUP($A6,'Annex 2 Designated EHV charges'!$A:$O,9,FALSE)),"")</f>
        <v/>
      </c>
      <c r="F6" s="195" t="str">
        <f>IFERROR(IF(VLOOKUP($A6,'Annex 2 Designated EHV charges'!$A:$O,10,FALSE)=0,"",VLOOKUP($A6,'Annex 2 Designated EHV charges'!$A:$O,10,FALSE)),"")</f>
        <v/>
      </c>
      <c r="G6" s="195" t="str">
        <f>IFERROR(IF(VLOOKUP($A6,'Annex 2 Designated EHV charges'!$A:$O,11,FALSE)=0,"",VLOOKUP($A6,'Annex 2 Designated EHV charges'!$A:$O,11,FALSE)),"")</f>
        <v/>
      </c>
      <c r="H6" s="195" t="str">
        <f>IFERROR(IF(VLOOKUP($A6,'Annex 2 Designated EHV charges'!$A:$O,12,FALSE)=0,"",VLOOKUP($A6,'Annex 2 Designated EHV charges'!$A:$O,12,FALSE)),"")</f>
        <v/>
      </c>
    </row>
    <row r="7" spans="1:14" ht="12.75" customHeight="1" x14ac:dyDescent="0.25">
      <c r="A7" s="94" t="str" cm="1">
        <f t="array" ref="A7">IFERROR(INDEX('Annex 2 Designated EHV charges'!$A$10:$A$95, MATCH(0, IF(ISBLANK('Annex 2 Designated EHV charges'!$A$10:$A$95),1, COUNTIF(A$4:$A6, 'Annex 2 Designated EHV charges'!$A$10:$A$95)), 0)),"")</f>
        <v/>
      </c>
      <c r="B7" s="94" t="str">
        <f>IF($A7="","",VLOOKUP($A7,'Annex 2 Designated EHV charges'!$A:$O,2,0))</f>
        <v/>
      </c>
      <c r="C7" s="95" t="str">
        <f>IF($A7="","",VLOOKUP($A7,'Annex 2 Designated EHV charges'!$A:$O,3,0))</f>
        <v/>
      </c>
      <c r="D7" s="94" t="str">
        <f>IF($A7="","",VLOOKUP($A7,'Annex 2 Designated EHV charges'!$A:$O,7,0))</f>
        <v/>
      </c>
      <c r="E7" s="97" t="str">
        <f>IFERROR(IF(VLOOKUP($A7,'Annex 2 Designated EHV charges'!$A:$O,9,FALSE)=0,"",VLOOKUP($A7,'Annex 2 Designated EHV charges'!$A:$O,9,FALSE)),"")</f>
        <v/>
      </c>
      <c r="F7" s="195" t="str">
        <f>IFERROR(IF(VLOOKUP($A7,'Annex 2 Designated EHV charges'!$A:$O,10,FALSE)=0,"",VLOOKUP($A7,'Annex 2 Designated EHV charges'!$A:$O,10,FALSE)),"")</f>
        <v/>
      </c>
      <c r="G7" s="195" t="str">
        <f>IFERROR(IF(VLOOKUP($A7,'Annex 2 Designated EHV charges'!$A:$O,11,FALSE)=0,"",VLOOKUP($A7,'Annex 2 Designated EHV charges'!$A:$O,11,FALSE)),"")</f>
        <v/>
      </c>
      <c r="H7" s="195" t="str">
        <f>IFERROR(IF(VLOOKUP($A7,'Annex 2 Designated EHV charges'!$A:$O,12,FALSE)=0,"",VLOOKUP($A7,'Annex 2 Designated EHV charges'!$A:$O,12,FALSE)),"")</f>
        <v/>
      </c>
    </row>
    <row r="8" spans="1:14" ht="12.75" customHeight="1" x14ac:dyDescent="0.25">
      <c r="A8" s="94" t="str" cm="1">
        <f t="array" ref="A8">IFERROR(INDEX('Annex 2 Designated EHV charges'!$A$10:$A$95, MATCH(0, IF(ISBLANK('Annex 2 Designated EHV charges'!$A$10:$A$95),1, COUNTIF(A$4:$A7, 'Annex 2 Designated EHV charges'!$A$10:$A$95)), 0)),"")</f>
        <v/>
      </c>
      <c r="B8" s="94" t="str">
        <f>IF($A8="","",VLOOKUP($A8,'Annex 2 Designated EHV charges'!$A:$O,2,0))</f>
        <v/>
      </c>
      <c r="C8" s="95" t="str">
        <f>IF($A8="","",VLOOKUP($A8,'Annex 2 Designated EHV charges'!$A:$O,3,0))</f>
        <v/>
      </c>
      <c r="D8" s="94" t="str">
        <f>IF($A8="","",VLOOKUP($A8,'Annex 2 Designated EHV charges'!$A:$O,7,0))</f>
        <v/>
      </c>
      <c r="E8" s="97" t="str">
        <f>IFERROR(IF(VLOOKUP($A8,'Annex 2 Designated EHV charges'!$A:$O,9,FALSE)=0,"",VLOOKUP($A8,'Annex 2 Designated EHV charges'!$A:$O,9,FALSE)),"")</f>
        <v/>
      </c>
      <c r="F8" s="195" t="str">
        <f>IFERROR(IF(VLOOKUP($A8,'Annex 2 Designated EHV charges'!$A:$O,10,FALSE)=0,"",VLOOKUP($A8,'Annex 2 Designated EHV charges'!$A:$O,10,FALSE)),"")</f>
        <v/>
      </c>
      <c r="G8" s="195" t="str">
        <f>IFERROR(IF(VLOOKUP($A8,'Annex 2 Designated EHV charges'!$A:$O,11,FALSE)=0,"",VLOOKUP($A8,'Annex 2 Designated EHV charges'!$A:$O,11,FALSE)),"")</f>
        <v/>
      </c>
      <c r="H8" s="195" t="str">
        <f>IFERROR(IF(VLOOKUP($A8,'Annex 2 Designated EHV charges'!$A:$O,12,FALSE)=0,"",VLOOKUP($A8,'Annex 2 Designated EHV charges'!$A:$O,12,FALSE)),"")</f>
        <v/>
      </c>
    </row>
    <row r="9" spans="1:14" ht="12.75" customHeight="1" x14ac:dyDescent="0.25">
      <c r="A9" s="94" t="str" cm="1">
        <f t="array" ref="A9">IFERROR(INDEX('Annex 2 Designated EHV charges'!$A$10:$A$95, MATCH(0, IF(ISBLANK('Annex 2 Designated EHV charges'!$A$10:$A$95),1, COUNTIF(A$4:$A8, 'Annex 2 Designated EHV charges'!$A$10:$A$95)), 0)),"")</f>
        <v/>
      </c>
      <c r="B9" s="94" t="str">
        <f>IF($A9="","",VLOOKUP($A9,'Annex 2 Designated EHV charges'!$A:$O,2,0))</f>
        <v/>
      </c>
      <c r="C9" s="95" t="str">
        <f>IF($A9="","",VLOOKUP($A9,'Annex 2 Designated EHV charges'!$A:$O,3,0))</f>
        <v/>
      </c>
      <c r="D9" s="94" t="str">
        <f>IF($A9="","",VLOOKUP($A9,'Annex 2 Designated EHV charges'!$A:$O,7,0))</f>
        <v/>
      </c>
      <c r="E9" s="97" t="str">
        <f>IFERROR(IF(VLOOKUP($A9,'Annex 2 Designated EHV charges'!$A:$O,9,FALSE)=0,"",VLOOKUP($A9,'Annex 2 Designated EHV charges'!$A:$O,9,FALSE)),"")</f>
        <v/>
      </c>
      <c r="F9" s="195" t="str">
        <f>IFERROR(IF(VLOOKUP($A9,'Annex 2 Designated EHV charges'!$A:$O,10,FALSE)=0,"",VLOOKUP($A9,'Annex 2 Designated EHV charges'!$A:$O,10,FALSE)),"")</f>
        <v/>
      </c>
      <c r="G9" s="195" t="str">
        <f>IFERROR(IF(VLOOKUP($A9,'Annex 2 Designated EHV charges'!$A:$O,11,FALSE)=0,"",VLOOKUP($A9,'Annex 2 Designated EHV charges'!$A:$O,11,FALSE)),"")</f>
        <v/>
      </c>
      <c r="H9" s="195" t="str">
        <f>IFERROR(IF(VLOOKUP($A9,'Annex 2 Designated EHV charges'!$A:$O,12,FALSE)=0,"",VLOOKUP($A9,'Annex 2 Designated EHV charges'!$A:$O,12,FALSE)),"")</f>
        <v/>
      </c>
    </row>
    <row r="10" spans="1:14" ht="12.75" customHeight="1" x14ac:dyDescent="0.25">
      <c r="A10" s="94" t="str" cm="1">
        <f t="array" ref="A10">IFERROR(INDEX('Annex 2 Designated EHV charges'!$A$10:$A$95, MATCH(0, IF(ISBLANK('Annex 2 Designated EHV charges'!$A$10:$A$95),1, COUNTIF(A$4:$A9, 'Annex 2 Designated EHV charges'!$A$10:$A$95)), 0)),"")</f>
        <v/>
      </c>
      <c r="B10" s="94" t="str">
        <f>IF($A10="","",VLOOKUP($A10,'Annex 2 Designated EHV charges'!$A:$O,2,0))</f>
        <v/>
      </c>
      <c r="C10" s="95" t="str">
        <f>IF($A10="","",VLOOKUP($A10,'Annex 2 Designated EHV charges'!$A:$O,3,0))</f>
        <v/>
      </c>
      <c r="D10" s="94" t="str">
        <f>IF($A10="","",VLOOKUP($A10,'Annex 2 Designated EHV charges'!$A:$O,7,0))</f>
        <v/>
      </c>
      <c r="E10" s="97" t="str">
        <f>IFERROR(IF(VLOOKUP($A10,'Annex 2 Designated EHV charges'!$A:$O,9,FALSE)=0,"",VLOOKUP($A10,'Annex 2 Designated EHV charges'!$A:$O,9,FALSE)),"")</f>
        <v/>
      </c>
      <c r="F10" s="195" t="str">
        <f>IFERROR(IF(VLOOKUP($A10,'Annex 2 Designated EHV charges'!$A:$O,10,FALSE)=0,"",VLOOKUP($A10,'Annex 2 Designated EHV charges'!$A:$O,10,FALSE)),"")</f>
        <v/>
      </c>
      <c r="G10" s="195" t="str">
        <f>IFERROR(IF(VLOOKUP($A10,'Annex 2 Designated EHV charges'!$A:$O,11,FALSE)=0,"",VLOOKUP($A10,'Annex 2 Designated EHV charges'!$A:$O,11,FALSE)),"")</f>
        <v/>
      </c>
      <c r="H10" s="195" t="str">
        <f>IFERROR(IF(VLOOKUP($A10,'Annex 2 Designated EHV charges'!$A:$O,12,FALSE)=0,"",VLOOKUP($A10,'Annex 2 Designated EHV charges'!$A:$O,12,FALSE)),"")</f>
        <v/>
      </c>
    </row>
    <row r="11" spans="1:14" ht="12.75" customHeight="1" x14ac:dyDescent="0.25">
      <c r="A11" s="94" t="str" cm="1">
        <f t="array" ref="A11">IFERROR(INDEX('Annex 2 Designated EHV charges'!$A$10:$A$95, MATCH(0, IF(ISBLANK('Annex 2 Designated EHV charges'!$A$10:$A$95),1, COUNTIF(A$4:$A10, 'Annex 2 Designated EHV charges'!$A$10:$A$95)), 0)),"")</f>
        <v/>
      </c>
      <c r="B11" s="94" t="str">
        <f>IF($A11="","",VLOOKUP($A11,'Annex 2 Designated EHV charges'!$A:$O,2,0))</f>
        <v/>
      </c>
      <c r="C11" s="95" t="str">
        <f>IF($A11="","",VLOOKUP($A11,'Annex 2 Designated EHV charges'!$A:$O,3,0))</f>
        <v/>
      </c>
      <c r="D11" s="94" t="str">
        <f>IF($A11="","",VLOOKUP($A11,'Annex 2 Designated EHV charges'!$A:$O,7,0))</f>
        <v/>
      </c>
      <c r="E11" s="97" t="str">
        <f>IFERROR(IF(VLOOKUP($A11,'Annex 2 Designated EHV charges'!$A:$O,9,FALSE)=0,"",VLOOKUP($A11,'Annex 2 Designated EHV charges'!$A:$O,9,FALSE)),"")</f>
        <v/>
      </c>
      <c r="F11" s="195" t="str">
        <f>IFERROR(IF(VLOOKUP($A11,'Annex 2 Designated EHV charges'!$A:$O,10,FALSE)=0,"",VLOOKUP($A11,'Annex 2 Designated EHV charges'!$A:$O,10,FALSE)),"")</f>
        <v/>
      </c>
      <c r="G11" s="195" t="str">
        <f>IFERROR(IF(VLOOKUP($A11,'Annex 2 Designated EHV charges'!$A:$O,11,FALSE)=0,"",VLOOKUP($A11,'Annex 2 Designated EHV charges'!$A:$O,11,FALSE)),"")</f>
        <v/>
      </c>
      <c r="H11" s="195" t="str">
        <f>IFERROR(IF(VLOOKUP($A11,'Annex 2 Designated EHV charges'!$A:$O,12,FALSE)=0,"",VLOOKUP($A11,'Annex 2 Designated EHV charges'!$A:$O,12,FALSE)),"")</f>
        <v/>
      </c>
    </row>
    <row r="12" spans="1:14" ht="12.75" customHeight="1" x14ac:dyDescent="0.25">
      <c r="A12" s="94" t="str" cm="1">
        <f t="array" ref="A12">IFERROR(INDEX('Annex 2 Designated EHV charges'!$A$10:$A$95, MATCH(0, IF(ISBLANK('Annex 2 Designated EHV charges'!$A$10:$A$95),1, COUNTIF(A$4:$A11, 'Annex 2 Designated EHV charges'!$A$10:$A$95)), 0)),"")</f>
        <v/>
      </c>
      <c r="B12" s="94" t="str">
        <f>IF($A12="","",VLOOKUP($A12,'Annex 2 Designated EHV charges'!$A:$O,2,0))</f>
        <v/>
      </c>
      <c r="C12" s="95" t="str">
        <f>IF($A12="","",VLOOKUP($A12,'Annex 2 Designated EHV charges'!$A:$O,3,0))</f>
        <v/>
      </c>
      <c r="D12" s="94" t="str">
        <f>IF($A12="","",VLOOKUP($A12,'Annex 2 Designated EHV charges'!$A:$O,7,0))</f>
        <v/>
      </c>
      <c r="E12" s="97" t="str">
        <f>IFERROR(IF(VLOOKUP($A12,'Annex 2 Designated EHV charges'!$A:$O,9,FALSE)=0,"",VLOOKUP($A12,'Annex 2 Designated EHV charges'!$A:$O,9,FALSE)),"")</f>
        <v/>
      </c>
      <c r="F12" s="195" t="str">
        <f>IFERROR(IF(VLOOKUP($A12,'Annex 2 Designated EHV charges'!$A:$O,10,FALSE)=0,"",VLOOKUP($A12,'Annex 2 Designated EHV charges'!$A:$O,10,FALSE)),"")</f>
        <v/>
      </c>
      <c r="G12" s="195" t="str">
        <f>IFERROR(IF(VLOOKUP($A12,'Annex 2 Designated EHV charges'!$A:$O,11,FALSE)=0,"",VLOOKUP($A12,'Annex 2 Designated EHV charges'!$A:$O,11,FALSE)),"")</f>
        <v/>
      </c>
      <c r="H12" s="195" t="str">
        <f>IFERROR(IF(VLOOKUP($A12,'Annex 2 Designated EHV charges'!$A:$O,12,FALSE)=0,"",VLOOKUP($A12,'Annex 2 Designated EHV charges'!$A:$O,12,FALSE)),"")</f>
        <v/>
      </c>
    </row>
    <row r="13" spans="1:14" ht="12.75" customHeight="1" x14ac:dyDescent="0.25">
      <c r="A13" s="94" t="str" cm="1">
        <f t="array" ref="A13">IFERROR(INDEX('Annex 2 Designated EHV charges'!$A$10:$A$95, MATCH(0, IF(ISBLANK('Annex 2 Designated EHV charges'!$A$10:$A$95),1, COUNTIF(A$4:$A12, 'Annex 2 Designated EHV charges'!$A$10:$A$95)), 0)),"")</f>
        <v/>
      </c>
      <c r="B13" s="94" t="str">
        <f>IF($A13="","",VLOOKUP($A13,'Annex 2 Designated EHV charges'!$A:$O,2,0))</f>
        <v/>
      </c>
      <c r="C13" s="95" t="str">
        <f>IF($A13="","",VLOOKUP($A13,'Annex 2 Designated EHV charges'!$A:$O,3,0))</f>
        <v/>
      </c>
      <c r="D13" s="94" t="str">
        <f>IF($A13="","",VLOOKUP($A13,'Annex 2 Designated EHV charges'!$A:$O,7,0))</f>
        <v/>
      </c>
      <c r="E13" s="97" t="str">
        <f>IFERROR(IF(VLOOKUP($A13,'Annex 2 Designated EHV charges'!$A:$O,9,FALSE)=0,"",VLOOKUP($A13,'Annex 2 Designated EHV charges'!$A:$O,9,FALSE)),"")</f>
        <v/>
      </c>
      <c r="F13" s="195" t="str">
        <f>IFERROR(IF(VLOOKUP($A13,'Annex 2 Designated EHV charges'!$A:$O,10,FALSE)=0,"",VLOOKUP($A13,'Annex 2 Designated EHV charges'!$A:$O,10,FALSE)),"")</f>
        <v/>
      </c>
      <c r="G13" s="195" t="str">
        <f>IFERROR(IF(VLOOKUP($A13,'Annex 2 Designated EHV charges'!$A:$O,11,FALSE)=0,"",VLOOKUP($A13,'Annex 2 Designated EHV charges'!$A:$O,11,FALSE)),"")</f>
        <v/>
      </c>
      <c r="H13" s="195" t="str">
        <f>IFERROR(IF(VLOOKUP($A13,'Annex 2 Designated EHV charges'!$A:$O,12,FALSE)=0,"",VLOOKUP($A13,'Annex 2 Designated EHV charges'!$A:$O,12,FALSE)),"")</f>
        <v/>
      </c>
    </row>
    <row r="14" spans="1:14" ht="12.75" customHeight="1" x14ac:dyDescent="0.25">
      <c r="A14" s="94" t="str" cm="1">
        <f t="array" ref="A14">IFERROR(INDEX('Annex 2 Designated EHV charges'!$A$10:$A$95, MATCH(0, IF(ISBLANK('Annex 2 Designated EHV charges'!$A$10:$A$95),1, COUNTIF(A$4:$A13, 'Annex 2 Designated EHV charges'!$A$10:$A$95)), 0)),"")</f>
        <v/>
      </c>
      <c r="B14" s="94" t="str">
        <f>IF($A14="","",VLOOKUP($A14,'Annex 2 Designated EHV charges'!$A:$O,2,0))</f>
        <v/>
      </c>
      <c r="C14" s="95" t="str">
        <f>IF($A14="","",VLOOKUP($A14,'Annex 2 Designated EHV charges'!$A:$O,3,0))</f>
        <v/>
      </c>
      <c r="D14" s="94" t="str">
        <f>IF($A14="","",VLOOKUP($A14,'Annex 2 Designated EHV charges'!$A:$O,7,0))</f>
        <v/>
      </c>
      <c r="E14" s="97" t="str">
        <f>IFERROR(IF(VLOOKUP($A14,'Annex 2 Designated EHV charges'!$A:$O,9,FALSE)=0,"",VLOOKUP($A14,'Annex 2 Designated EHV charges'!$A:$O,9,FALSE)),"")</f>
        <v/>
      </c>
      <c r="F14" s="195" t="str">
        <f>IFERROR(IF(VLOOKUP($A14,'Annex 2 Designated EHV charges'!$A:$O,10,FALSE)=0,"",VLOOKUP($A14,'Annex 2 Designated EHV charges'!$A:$O,10,FALSE)),"")</f>
        <v/>
      </c>
      <c r="G14" s="195" t="str">
        <f>IFERROR(IF(VLOOKUP($A14,'Annex 2 Designated EHV charges'!$A:$O,11,FALSE)=0,"",VLOOKUP($A14,'Annex 2 Designated EHV charges'!$A:$O,11,FALSE)),"")</f>
        <v/>
      </c>
      <c r="H14" s="195" t="str">
        <f>IFERROR(IF(VLOOKUP($A14,'Annex 2 Designated EHV charges'!$A:$O,12,FALSE)=0,"",VLOOKUP($A14,'Annex 2 Designated EHV charges'!$A:$O,12,FALSE)),"")</f>
        <v/>
      </c>
    </row>
    <row r="15" spans="1:14" ht="12.75" customHeight="1" x14ac:dyDescent="0.25">
      <c r="A15" s="94" t="str" cm="1">
        <f t="array" ref="A15">IFERROR(INDEX('Annex 2 Designated EHV charges'!$A$10:$A$95, MATCH(0, IF(ISBLANK('Annex 2 Designated EHV charges'!$A$10:$A$95),1, COUNTIF(A$4:$A14, 'Annex 2 Designated EHV charges'!$A$10:$A$95)), 0)),"")</f>
        <v/>
      </c>
      <c r="B15" s="94" t="str">
        <f>IF($A15="","",VLOOKUP($A15,'Annex 2 Designated EHV charges'!$A:$O,2,0))</f>
        <v/>
      </c>
      <c r="C15" s="95" t="str">
        <f>IF($A15="","",VLOOKUP($A15,'Annex 2 Designated EHV charges'!$A:$O,3,0))</f>
        <v/>
      </c>
      <c r="D15" s="94" t="str">
        <f>IF($A15="","",VLOOKUP($A15,'Annex 2 Designated EHV charges'!$A:$O,7,0))</f>
        <v/>
      </c>
      <c r="E15" s="97" t="str">
        <f>IFERROR(IF(VLOOKUP($A15,'Annex 2 Designated EHV charges'!$A:$O,9,FALSE)=0,"",VLOOKUP($A15,'Annex 2 Designated EHV charges'!$A:$O,9,FALSE)),"")</f>
        <v/>
      </c>
      <c r="F15" s="195" t="str">
        <f>IFERROR(IF(VLOOKUP($A15,'Annex 2 Designated EHV charges'!$A:$O,10,FALSE)=0,"",VLOOKUP($A15,'Annex 2 Designated EHV charges'!$A:$O,10,FALSE)),"")</f>
        <v/>
      </c>
      <c r="G15" s="195" t="str">
        <f>IFERROR(IF(VLOOKUP($A15,'Annex 2 Designated EHV charges'!$A:$O,11,FALSE)=0,"",VLOOKUP($A15,'Annex 2 Designated EHV charges'!$A:$O,11,FALSE)),"")</f>
        <v/>
      </c>
      <c r="H15" s="195" t="str">
        <f>IFERROR(IF(VLOOKUP($A15,'Annex 2 Designated EHV charges'!$A:$O,12,FALSE)=0,"",VLOOKUP($A15,'Annex 2 Designated EHV charges'!$A:$O,12,FALSE)),"")</f>
        <v/>
      </c>
    </row>
    <row r="16" spans="1:14" ht="12.75" customHeight="1" x14ac:dyDescent="0.25">
      <c r="A16" s="94" t="str" cm="1">
        <f t="array" ref="A16">IFERROR(INDEX('Annex 2 Designated EHV charges'!$A$10:$A$95, MATCH(0, IF(ISBLANK('Annex 2 Designated EHV charges'!$A$10:$A$95),1, COUNTIF(A$4:$A15, 'Annex 2 Designated EHV charges'!$A$10:$A$95)), 0)),"")</f>
        <v/>
      </c>
      <c r="B16" s="94" t="str">
        <f>IF($A16="","",VLOOKUP($A16,'Annex 2 Designated EHV charges'!$A:$O,2,0))</f>
        <v/>
      </c>
      <c r="C16" s="95" t="str">
        <f>IF($A16="","",VLOOKUP($A16,'Annex 2 Designated EHV charges'!$A:$O,3,0))</f>
        <v/>
      </c>
      <c r="D16" s="94" t="str">
        <f>IF($A16="","",VLOOKUP($A16,'Annex 2 Designated EHV charges'!$A:$O,7,0))</f>
        <v/>
      </c>
      <c r="E16" s="97" t="str">
        <f>IFERROR(IF(VLOOKUP($A16,'Annex 2 Designated EHV charges'!$A:$O,9,FALSE)=0,"",VLOOKUP($A16,'Annex 2 Designated EHV charges'!$A:$O,9,FALSE)),"")</f>
        <v/>
      </c>
      <c r="F16" s="195" t="str">
        <f>IFERROR(IF(VLOOKUP($A16,'Annex 2 Designated EHV charges'!$A:$O,10,FALSE)=0,"",VLOOKUP($A16,'Annex 2 Designated EHV charges'!$A:$O,10,FALSE)),"")</f>
        <v/>
      </c>
      <c r="G16" s="195" t="str">
        <f>IFERROR(IF(VLOOKUP($A16,'Annex 2 Designated EHV charges'!$A:$O,11,FALSE)=0,"",VLOOKUP($A16,'Annex 2 Designated EHV charges'!$A:$O,11,FALSE)),"")</f>
        <v/>
      </c>
      <c r="H16" s="195" t="str">
        <f>IFERROR(IF(VLOOKUP($A16,'Annex 2 Designated EHV charges'!$A:$O,12,FALSE)=0,"",VLOOKUP($A16,'Annex 2 Designated EHV charges'!$A:$O,12,FALSE)),"")</f>
        <v/>
      </c>
    </row>
    <row r="17" spans="1:8" ht="12.75" customHeight="1" x14ac:dyDescent="0.25">
      <c r="A17" s="94" t="str" cm="1">
        <f t="array" ref="A17">IFERROR(INDEX('Annex 2 Designated EHV charges'!$A$10:$A$95, MATCH(0, IF(ISBLANK('Annex 2 Designated EHV charges'!$A$10:$A$95),1, COUNTIF(A$4:$A16, 'Annex 2 Designated EHV charges'!$A$10:$A$95)), 0)),"")</f>
        <v/>
      </c>
      <c r="B17" s="94" t="str">
        <f>IF($A17="","",VLOOKUP($A17,'Annex 2 Designated EHV charges'!$A:$O,2,0))</f>
        <v/>
      </c>
      <c r="C17" s="95" t="str">
        <f>IF($A17="","",VLOOKUP($A17,'Annex 2 Designated EHV charges'!$A:$O,3,0))</f>
        <v/>
      </c>
      <c r="D17" s="94" t="str">
        <f>IF($A17="","",VLOOKUP($A17,'Annex 2 Designated EHV charges'!$A:$O,7,0))</f>
        <v/>
      </c>
      <c r="E17" s="97" t="str">
        <f>IFERROR(IF(VLOOKUP($A17,'Annex 2 Designated EHV charges'!$A:$O,9,FALSE)=0,"",VLOOKUP($A17,'Annex 2 Designated EHV charges'!$A:$O,9,FALSE)),"")</f>
        <v/>
      </c>
      <c r="F17" s="195" t="str">
        <f>IFERROR(IF(VLOOKUP($A17,'Annex 2 Designated EHV charges'!$A:$O,10,FALSE)=0,"",VLOOKUP($A17,'Annex 2 Designated EHV charges'!$A:$O,10,FALSE)),"")</f>
        <v/>
      </c>
      <c r="G17" s="195" t="str">
        <f>IFERROR(IF(VLOOKUP($A17,'Annex 2 Designated EHV charges'!$A:$O,11,FALSE)=0,"",VLOOKUP($A17,'Annex 2 Designated EHV charges'!$A:$O,11,FALSE)),"")</f>
        <v/>
      </c>
      <c r="H17" s="195" t="str">
        <f>IFERROR(IF(VLOOKUP($A17,'Annex 2 Designated EHV charges'!$A:$O,12,FALSE)=0,"",VLOOKUP($A17,'Annex 2 Designated EHV charges'!$A:$O,12,FALSE)),"")</f>
        <v/>
      </c>
    </row>
    <row r="18" spans="1:8" ht="12.75" customHeight="1" x14ac:dyDescent="0.25">
      <c r="A18" s="94" t="str" cm="1">
        <f t="array" ref="A18">IFERROR(INDEX('Annex 2 Designated EHV charges'!$A$10:$A$95, MATCH(0, IF(ISBLANK('Annex 2 Designated EHV charges'!$A$10:$A$95),1, COUNTIF(A$4:$A17, 'Annex 2 Designated EHV charges'!$A$10:$A$95)), 0)),"")</f>
        <v/>
      </c>
      <c r="B18" s="94" t="str">
        <f>IF($A18="","",VLOOKUP($A18,'Annex 2 Designated EHV charges'!$A:$O,2,0))</f>
        <v/>
      </c>
      <c r="C18" s="95" t="str">
        <f>IF($A18="","",VLOOKUP($A18,'Annex 2 Designated EHV charges'!$A:$O,3,0))</f>
        <v/>
      </c>
      <c r="D18" s="94" t="str">
        <f>IF($A18="","",VLOOKUP($A18,'Annex 2 Designated EHV charges'!$A:$O,7,0))</f>
        <v/>
      </c>
      <c r="E18" s="97" t="str">
        <f>IFERROR(IF(VLOOKUP($A18,'Annex 2 Designated EHV charges'!$A:$O,9,FALSE)=0,"",VLOOKUP($A18,'Annex 2 Designated EHV charges'!$A:$O,9,FALSE)),"")</f>
        <v/>
      </c>
      <c r="F18" s="195" t="str">
        <f>IFERROR(IF(VLOOKUP($A18,'Annex 2 Designated EHV charges'!$A:$O,10,FALSE)=0,"",VLOOKUP($A18,'Annex 2 Designated EHV charges'!$A:$O,10,FALSE)),"")</f>
        <v/>
      </c>
      <c r="G18" s="195" t="str">
        <f>IFERROR(IF(VLOOKUP($A18,'Annex 2 Designated EHV charges'!$A:$O,11,FALSE)=0,"",VLOOKUP($A18,'Annex 2 Designated EHV charges'!$A:$O,11,FALSE)),"")</f>
        <v/>
      </c>
      <c r="H18" s="195" t="str">
        <f>IFERROR(IF(VLOOKUP($A18,'Annex 2 Designated EHV charges'!$A:$O,12,FALSE)=0,"",VLOOKUP($A18,'Annex 2 Designated EHV charges'!$A:$O,12,FALSE)),"")</f>
        <v/>
      </c>
    </row>
    <row r="19" spans="1:8" ht="12.75" customHeight="1" x14ac:dyDescent="0.25">
      <c r="A19" s="94" t="str" cm="1">
        <f t="array" ref="A19">IFERROR(INDEX('Annex 2 Designated EHV charges'!$A$10:$A$95, MATCH(0, IF(ISBLANK('Annex 2 Designated EHV charges'!$A$10:$A$95),1, COUNTIF(A$4:$A18, 'Annex 2 Designated EHV charges'!$A$10:$A$95)), 0)),"")</f>
        <v/>
      </c>
      <c r="B19" s="94" t="str">
        <f>IF($A19="","",VLOOKUP($A19,'Annex 2 Designated EHV charges'!$A:$O,2,0))</f>
        <v/>
      </c>
      <c r="C19" s="95" t="str">
        <f>IF($A19="","",VLOOKUP($A19,'Annex 2 Designated EHV charges'!$A:$O,3,0))</f>
        <v/>
      </c>
      <c r="D19" s="94" t="str">
        <f>IF($A19="","",VLOOKUP($A19,'Annex 2 Designated EHV charges'!$A:$O,7,0))</f>
        <v/>
      </c>
      <c r="E19" s="97" t="str">
        <f>IFERROR(IF(VLOOKUP($A19,'Annex 2 Designated EHV charges'!$A:$O,9,FALSE)=0,"",VLOOKUP($A19,'Annex 2 Designated EHV charges'!$A:$O,9,FALSE)),"")</f>
        <v/>
      </c>
      <c r="F19" s="195" t="str">
        <f>IFERROR(IF(VLOOKUP($A19,'Annex 2 Designated EHV charges'!$A:$O,10,FALSE)=0,"",VLOOKUP($A19,'Annex 2 Designated EHV charges'!$A:$O,10,FALSE)),"")</f>
        <v/>
      </c>
      <c r="G19" s="195" t="str">
        <f>IFERROR(IF(VLOOKUP($A19,'Annex 2 Designated EHV charges'!$A:$O,11,FALSE)=0,"",VLOOKUP($A19,'Annex 2 Designated EHV charges'!$A:$O,11,FALSE)),"")</f>
        <v/>
      </c>
      <c r="H19" s="195" t="str">
        <f>IFERROR(IF(VLOOKUP($A19,'Annex 2 Designated EHV charges'!$A:$O,12,FALSE)=0,"",VLOOKUP($A19,'Annex 2 Designated EHV charges'!$A:$O,12,FALSE)),"")</f>
        <v/>
      </c>
    </row>
    <row r="20" spans="1:8" ht="12.75" customHeight="1" x14ac:dyDescent="0.25">
      <c r="A20" s="94" t="str" cm="1">
        <f t="array" ref="A20">IFERROR(INDEX('Annex 2 Designated EHV charges'!$A$10:$A$95, MATCH(0, IF(ISBLANK('Annex 2 Designated EHV charges'!$A$10:$A$95),1, COUNTIF(A$4:$A19, 'Annex 2 Designated EHV charges'!$A$10:$A$95)), 0)),"")</f>
        <v/>
      </c>
      <c r="B20" s="94" t="str">
        <f>IF($A20="","",VLOOKUP($A20,'Annex 2 Designated EHV charges'!$A:$O,2,0))</f>
        <v/>
      </c>
      <c r="C20" s="95" t="str">
        <f>IF($A20="","",VLOOKUP($A20,'Annex 2 Designated EHV charges'!$A:$O,3,0))</f>
        <v/>
      </c>
      <c r="D20" s="94" t="str">
        <f>IF($A20="","",VLOOKUP($A20,'Annex 2 Designated EHV charges'!$A:$O,7,0))</f>
        <v/>
      </c>
      <c r="E20" s="97" t="str">
        <f>IFERROR(IF(VLOOKUP($A20,'Annex 2 Designated EHV charges'!$A:$O,9,FALSE)=0,"",VLOOKUP($A20,'Annex 2 Designated EHV charges'!$A:$O,9,FALSE)),"")</f>
        <v/>
      </c>
      <c r="F20" s="195" t="str">
        <f>IFERROR(IF(VLOOKUP($A20,'Annex 2 Designated EHV charges'!$A:$O,10,FALSE)=0,"",VLOOKUP($A20,'Annex 2 Designated EHV charges'!$A:$O,10,FALSE)),"")</f>
        <v/>
      </c>
      <c r="G20" s="195" t="str">
        <f>IFERROR(IF(VLOOKUP($A20,'Annex 2 Designated EHV charges'!$A:$O,11,FALSE)=0,"",VLOOKUP($A20,'Annex 2 Designated EHV charges'!$A:$O,11,FALSE)),"")</f>
        <v/>
      </c>
      <c r="H20" s="195" t="str">
        <f>IFERROR(IF(VLOOKUP($A20,'Annex 2 Designated EHV charges'!$A:$O,12,FALSE)=0,"",VLOOKUP($A20,'Annex 2 Designated EHV charges'!$A:$O,12,FALSE)),"")</f>
        <v/>
      </c>
    </row>
    <row r="21" spans="1:8" ht="12.75" customHeight="1" x14ac:dyDescent="0.25">
      <c r="A21" s="94" t="str" cm="1">
        <f t="array" ref="A21">IFERROR(INDEX('Annex 2 Designated EHV charges'!$A$10:$A$95, MATCH(0, IF(ISBLANK('Annex 2 Designated EHV charges'!$A$10:$A$95),1, COUNTIF(A$4:$A20, 'Annex 2 Designated EHV charges'!$A$10:$A$95)), 0)),"")</f>
        <v/>
      </c>
      <c r="B21" s="94" t="str">
        <f>IF($A21="","",VLOOKUP($A21,'Annex 2 Designated EHV charges'!$A:$O,2,0))</f>
        <v/>
      </c>
      <c r="C21" s="95" t="str">
        <f>IF($A21="","",VLOOKUP($A21,'Annex 2 Designated EHV charges'!$A:$O,3,0))</f>
        <v/>
      </c>
      <c r="D21" s="94" t="str">
        <f>IF($A21="","",VLOOKUP($A21,'Annex 2 Designated EHV charges'!$A:$O,7,0))</f>
        <v/>
      </c>
      <c r="E21" s="97" t="str">
        <f>IFERROR(IF(VLOOKUP($A21,'Annex 2 Designated EHV charges'!$A:$O,9,FALSE)=0,"",VLOOKUP($A21,'Annex 2 Designated EHV charges'!$A:$O,9,FALSE)),"")</f>
        <v/>
      </c>
      <c r="F21" s="195" t="str">
        <f>IFERROR(IF(VLOOKUP($A21,'Annex 2 Designated EHV charges'!$A:$O,10,FALSE)=0,"",VLOOKUP($A21,'Annex 2 Designated EHV charges'!$A:$O,10,FALSE)),"")</f>
        <v/>
      </c>
      <c r="G21" s="195" t="str">
        <f>IFERROR(IF(VLOOKUP($A21,'Annex 2 Designated EHV charges'!$A:$O,11,FALSE)=0,"",VLOOKUP($A21,'Annex 2 Designated EHV charges'!$A:$O,11,FALSE)),"")</f>
        <v/>
      </c>
      <c r="H21" s="195" t="str">
        <f>IFERROR(IF(VLOOKUP($A21,'Annex 2 Designated EHV charges'!$A:$O,12,FALSE)=0,"",VLOOKUP($A21,'Annex 2 Designated EHV charges'!$A:$O,12,FALSE)),"")</f>
        <v/>
      </c>
    </row>
    <row r="22" spans="1:8" ht="12.75" customHeight="1" x14ac:dyDescent="0.25">
      <c r="A22" s="94" t="str" cm="1">
        <f t="array" ref="A22">IFERROR(INDEX('Annex 2 Designated EHV charges'!$A$10:$A$95, MATCH(0, IF(ISBLANK('Annex 2 Designated EHV charges'!$A$10:$A$95),1, COUNTIF(A$4:$A21, 'Annex 2 Designated EHV charges'!$A$10:$A$95)), 0)),"")</f>
        <v/>
      </c>
      <c r="B22" s="94" t="str">
        <f>IF($A22="","",VLOOKUP($A22,'Annex 2 Designated EHV charges'!$A:$O,2,0))</f>
        <v/>
      </c>
      <c r="C22" s="95" t="str">
        <f>IF($A22="","",VLOOKUP($A22,'Annex 2 Designated EHV charges'!$A:$O,3,0))</f>
        <v/>
      </c>
      <c r="D22" s="94" t="str">
        <f>IF($A22="","",VLOOKUP($A22,'Annex 2 Designated EHV charges'!$A:$O,7,0))</f>
        <v/>
      </c>
      <c r="E22" s="97" t="str">
        <f>IFERROR(IF(VLOOKUP($A22,'Annex 2 Designated EHV charges'!$A:$O,9,FALSE)=0,"",VLOOKUP($A22,'Annex 2 Designated EHV charges'!$A:$O,9,FALSE)),"")</f>
        <v/>
      </c>
      <c r="F22" s="195" t="str">
        <f>IFERROR(IF(VLOOKUP($A22,'Annex 2 Designated EHV charges'!$A:$O,10,FALSE)=0,"",VLOOKUP($A22,'Annex 2 Designated EHV charges'!$A:$O,10,FALSE)),"")</f>
        <v/>
      </c>
      <c r="G22" s="195" t="str">
        <f>IFERROR(IF(VLOOKUP($A22,'Annex 2 Designated EHV charges'!$A:$O,11,FALSE)=0,"",VLOOKUP($A22,'Annex 2 Designated EHV charges'!$A:$O,11,FALSE)),"")</f>
        <v/>
      </c>
      <c r="H22" s="195" t="str">
        <f>IFERROR(IF(VLOOKUP($A22,'Annex 2 Designated EHV charges'!$A:$O,12,FALSE)=0,"",VLOOKUP($A22,'Annex 2 Designated EHV charges'!$A:$O,12,FALSE)),"")</f>
        <v/>
      </c>
    </row>
    <row r="23" spans="1:8" ht="12.75" customHeight="1" x14ac:dyDescent="0.25">
      <c r="A23" s="94" t="str" cm="1">
        <f t="array" ref="A23">IFERROR(INDEX('Annex 2 Designated EHV charges'!$A$10:$A$95, MATCH(0, IF(ISBLANK('Annex 2 Designated EHV charges'!$A$10:$A$95),1, COUNTIF(A$4:$A22, 'Annex 2 Designated EHV charges'!$A$10:$A$95)), 0)),"")</f>
        <v/>
      </c>
      <c r="B23" s="94" t="str">
        <f>IF($A23="","",VLOOKUP($A23,'Annex 2 Designated EHV charges'!$A:$O,2,0))</f>
        <v/>
      </c>
      <c r="C23" s="95" t="str">
        <f>IF($A23="","",VLOOKUP($A23,'Annex 2 Designated EHV charges'!$A:$O,3,0))</f>
        <v/>
      </c>
      <c r="D23" s="94" t="str">
        <f>IF($A23="","",VLOOKUP($A23,'Annex 2 Designated EHV charges'!$A:$O,7,0))</f>
        <v/>
      </c>
      <c r="E23" s="97" t="str">
        <f>IFERROR(IF(VLOOKUP($A23,'Annex 2 Designated EHV charges'!$A:$O,9,FALSE)=0,"",VLOOKUP($A23,'Annex 2 Designated EHV charges'!$A:$O,9,FALSE)),"")</f>
        <v/>
      </c>
      <c r="F23" s="195" t="str">
        <f>IFERROR(IF(VLOOKUP($A23,'Annex 2 Designated EHV charges'!$A:$O,10,FALSE)=0,"",VLOOKUP($A23,'Annex 2 Designated EHV charges'!$A:$O,10,FALSE)),"")</f>
        <v/>
      </c>
      <c r="G23" s="195" t="str">
        <f>IFERROR(IF(VLOOKUP($A23,'Annex 2 Designated EHV charges'!$A:$O,11,FALSE)=0,"",VLOOKUP($A23,'Annex 2 Designated EHV charges'!$A:$O,11,FALSE)),"")</f>
        <v/>
      </c>
      <c r="H23" s="195" t="str">
        <f>IFERROR(IF(VLOOKUP($A23,'Annex 2 Designated EHV charges'!$A:$O,12,FALSE)=0,"",VLOOKUP($A23,'Annex 2 Designated EHV charges'!$A:$O,12,FALSE)),"")</f>
        <v/>
      </c>
    </row>
    <row r="24" spans="1:8" ht="12.75" customHeight="1" x14ac:dyDescent="0.25">
      <c r="A24" s="94" t="str" cm="1">
        <f t="array" ref="A24">IFERROR(INDEX('Annex 2 Designated EHV charges'!$A$10:$A$95, MATCH(0, IF(ISBLANK('Annex 2 Designated EHV charges'!$A$10:$A$95),1, COUNTIF(A$4:$A23, 'Annex 2 Designated EHV charges'!$A$10:$A$95)), 0)),"")</f>
        <v/>
      </c>
      <c r="B24" s="94" t="str">
        <f>IF($A24="","",VLOOKUP($A24,'Annex 2 Designated EHV charges'!$A:$O,2,0))</f>
        <v/>
      </c>
      <c r="C24" s="95" t="str">
        <f>IF($A24="","",VLOOKUP($A24,'Annex 2 Designated EHV charges'!$A:$O,3,0))</f>
        <v/>
      </c>
      <c r="D24" s="94" t="str">
        <f>IF($A24="","",VLOOKUP($A24,'Annex 2 Designated EHV charges'!$A:$O,7,0))</f>
        <v/>
      </c>
      <c r="E24" s="97" t="str">
        <f>IFERROR(IF(VLOOKUP($A24,'Annex 2 Designated EHV charges'!$A:$O,9,FALSE)=0,"",VLOOKUP($A24,'Annex 2 Designated EHV charges'!$A:$O,9,FALSE)),"")</f>
        <v/>
      </c>
      <c r="F24" s="195" t="str">
        <f>IFERROR(IF(VLOOKUP($A24,'Annex 2 Designated EHV charges'!$A:$O,10,FALSE)=0,"",VLOOKUP($A24,'Annex 2 Designated EHV charges'!$A:$O,10,FALSE)),"")</f>
        <v/>
      </c>
      <c r="G24" s="195" t="str">
        <f>IFERROR(IF(VLOOKUP($A24,'Annex 2 Designated EHV charges'!$A:$O,11,FALSE)=0,"",VLOOKUP($A24,'Annex 2 Designated EHV charges'!$A:$O,11,FALSE)),"")</f>
        <v/>
      </c>
      <c r="H24" s="195" t="str">
        <f>IFERROR(IF(VLOOKUP($A24,'Annex 2 Designated EHV charges'!$A:$O,12,FALSE)=0,"",VLOOKUP($A24,'Annex 2 Designated EHV charges'!$A:$O,12,FALSE)),"")</f>
        <v/>
      </c>
    </row>
    <row r="25" spans="1:8" ht="12.75" customHeight="1" x14ac:dyDescent="0.25">
      <c r="A25" s="94" t="str" cm="1">
        <f t="array" ref="A25">IFERROR(INDEX('Annex 2 Designated EHV charges'!$A$10:$A$95, MATCH(0, IF(ISBLANK('Annex 2 Designated EHV charges'!$A$10:$A$95),1, COUNTIF(A$4:$A24, 'Annex 2 Designated EHV charges'!$A$10:$A$95)), 0)),"")</f>
        <v/>
      </c>
      <c r="B25" s="94" t="str">
        <f>IF($A25="","",VLOOKUP($A25,'Annex 2 Designated EHV charges'!$A:$O,2,0))</f>
        <v/>
      </c>
      <c r="C25" s="95" t="str">
        <f>IF($A25="","",VLOOKUP($A25,'Annex 2 Designated EHV charges'!$A:$O,3,0))</f>
        <v/>
      </c>
      <c r="D25" s="94" t="str">
        <f>IF($A25="","",VLOOKUP($A25,'Annex 2 Designated EHV charges'!$A:$O,7,0))</f>
        <v/>
      </c>
      <c r="E25" s="97" t="str">
        <f>IFERROR(IF(VLOOKUP($A25,'Annex 2 Designated EHV charges'!$A:$O,9,FALSE)=0,"",VLOOKUP($A25,'Annex 2 Designated EHV charges'!$A:$O,9,FALSE)),"")</f>
        <v/>
      </c>
      <c r="F25" s="195" t="str">
        <f>IFERROR(IF(VLOOKUP($A25,'Annex 2 Designated EHV charges'!$A:$O,10,FALSE)=0,"",VLOOKUP($A25,'Annex 2 Designated EHV charges'!$A:$O,10,FALSE)),"")</f>
        <v/>
      </c>
      <c r="G25" s="195" t="str">
        <f>IFERROR(IF(VLOOKUP($A25,'Annex 2 Designated EHV charges'!$A:$O,11,FALSE)=0,"",VLOOKUP($A25,'Annex 2 Designated EHV charges'!$A:$O,11,FALSE)),"")</f>
        <v/>
      </c>
      <c r="H25" s="195" t="str">
        <f>IFERROR(IF(VLOOKUP($A25,'Annex 2 Designated EHV charges'!$A:$O,12,FALSE)=0,"",VLOOKUP($A25,'Annex 2 Designated EHV charges'!$A:$O,12,FALSE)),"")</f>
        <v/>
      </c>
    </row>
    <row r="26" spans="1:8" ht="12.75" customHeight="1" x14ac:dyDescent="0.25">
      <c r="A26" s="94" t="str" cm="1">
        <f t="array" ref="A26">IFERROR(INDEX('Annex 2 Designated EHV charges'!$A$10:$A$95, MATCH(0, IF(ISBLANK('Annex 2 Designated EHV charges'!$A$10:$A$95),1, COUNTIF(A$4:$A25, 'Annex 2 Designated EHV charges'!$A$10:$A$95)), 0)),"")</f>
        <v/>
      </c>
      <c r="B26" s="94" t="str">
        <f>IF($A26="","",VLOOKUP($A26,'Annex 2 Designated EHV charges'!$A:$O,2,0))</f>
        <v/>
      </c>
      <c r="C26" s="95" t="str">
        <f>IF($A26="","",VLOOKUP($A26,'Annex 2 Designated EHV charges'!$A:$O,3,0))</f>
        <v/>
      </c>
      <c r="D26" s="94" t="str">
        <f>IF($A26="","",VLOOKUP($A26,'Annex 2 Designated EHV charges'!$A:$O,7,0))</f>
        <v/>
      </c>
      <c r="E26" s="97" t="str">
        <f>IFERROR(IF(VLOOKUP($A26,'Annex 2 Designated EHV charges'!$A:$O,9,FALSE)=0,"",VLOOKUP($A26,'Annex 2 Designated EHV charges'!$A:$O,9,FALSE)),"")</f>
        <v/>
      </c>
      <c r="F26" s="195" t="str">
        <f>IFERROR(IF(VLOOKUP($A26,'Annex 2 Designated EHV charges'!$A:$O,10,FALSE)=0,"",VLOOKUP($A26,'Annex 2 Designated EHV charges'!$A:$O,10,FALSE)),"")</f>
        <v/>
      </c>
      <c r="G26" s="195" t="str">
        <f>IFERROR(IF(VLOOKUP($A26,'Annex 2 Designated EHV charges'!$A:$O,11,FALSE)=0,"",VLOOKUP($A26,'Annex 2 Designated EHV charges'!$A:$O,11,FALSE)),"")</f>
        <v/>
      </c>
      <c r="H26" s="195" t="str">
        <f>IFERROR(IF(VLOOKUP($A26,'Annex 2 Designated EHV charges'!$A:$O,12,FALSE)=0,"",VLOOKUP($A26,'Annex 2 Designated EHV charges'!$A:$O,12,FALSE)),"")</f>
        <v/>
      </c>
    </row>
    <row r="27" spans="1:8" ht="12.75" customHeight="1" x14ac:dyDescent="0.25">
      <c r="A27" s="94" t="str" cm="1">
        <f t="array" ref="A27">IFERROR(INDEX('Annex 2 Designated EHV charges'!$A$10:$A$95, MATCH(0, IF(ISBLANK('Annex 2 Designated EHV charges'!$A$10:$A$95),1, COUNTIF(A$4:$A26, 'Annex 2 Designated EHV charges'!$A$10:$A$95)), 0)),"")</f>
        <v/>
      </c>
      <c r="B27" s="94" t="str">
        <f>IF($A27="","",VLOOKUP($A27,'Annex 2 Designated EHV charges'!$A:$O,2,0))</f>
        <v/>
      </c>
      <c r="C27" s="95" t="str">
        <f>IF($A27="","",VLOOKUP($A27,'Annex 2 Designated EHV charges'!$A:$O,3,0))</f>
        <v/>
      </c>
      <c r="D27" s="94" t="str">
        <f>IF($A27="","",VLOOKUP($A27,'Annex 2 Designated EHV charges'!$A:$O,7,0))</f>
        <v/>
      </c>
      <c r="E27" s="97" t="str">
        <f>IFERROR(IF(VLOOKUP($A27,'Annex 2 Designated EHV charges'!$A:$O,9,FALSE)=0,"",VLOOKUP($A27,'Annex 2 Designated EHV charges'!$A:$O,9,FALSE)),"")</f>
        <v/>
      </c>
      <c r="F27" s="195" t="str">
        <f>IFERROR(IF(VLOOKUP($A27,'Annex 2 Designated EHV charges'!$A:$O,10,FALSE)=0,"",VLOOKUP($A27,'Annex 2 Designated EHV charges'!$A:$O,10,FALSE)),"")</f>
        <v/>
      </c>
      <c r="G27" s="195" t="str">
        <f>IFERROR(IF(VLOOKUP($A27,'Annex 2 Designated EHV charges'!$A:$O,11,FALSE)=0,"",VLOOKUP($A27,'Annex 2 Designated EHV charges'!$A:$O,11,FALSE)),"")</f>
        <v/>
      </c>
      <c r="H27" s="195" t="str">
        <f>IFERROR(IF(VLOOKUP($A27,'Annex 2 Designated EHV charges'!$A:$O,12,FALSE)=0,"",VLOOKUP($A27,'Annex 2 Designated EHV charges'!$A:$O,12,FALSE)),"")</f>
        <v/>
      </c>
    </row>
    <row r="28" spans="1:8" ht="12.75" customHeight="1" x14ac:dyDescent="0.25">
      <c r="A28" s="94" t="str" cm="1">
        <f t="array" ref="A28">IFERROR(INDEX('Annex 2 Designated EHV charges'!$A$10:$A$95, MATCH(0, IF(ISBLANK('Annex 2 Designated EHV charges'!$A$10:$A$95),1, COUNTIF(A$4:$A27, 'Annex 2 Designated EHV charges'!$A$10:$A$95)), 0)),"")</f>
        <v/>
      </c>
      <c r="B28" s="94" t="str">
        <f>IF($A28="","",VLOOKUP($A28,'Annex 2 Designated EHV charges'!$A:$O,2,0))</f>
        <v/>
      </c>
      <c r="C28" s="95" t="str">
        <f>IF($A28="","",VLOOKUP($A28,'Annex 2 Designated EHV charges'!$A:$O,3,0))</f>
        <v/>
      </c>
      <c r="D28" s="94" t="str">
        <f>IF($A28="","",VLOOKUP($A28,'Annex 2 Designated EHV charges'!$A:$O,7,0))</f>
        <v/>
      </c>
      <c r="E28" s="97" t="str">
        <f>IFERROR(IF(VLOOKUP($A28,'Annex 2 Designated EHV charges'!$A:$O,9,FALSE)=0,"",VLOOKUP($A28,'Annex 2 Designated EHV charges'!$A:$O,9,FALSE)),"")</f>
        <v/>
      </c>
      <c r="F28" s="195" t="str">
        <f>IFERROR(IF(VLOOKUP($A28,'Annex 2 Designated EHV charges'!$A:$O,10,FALSE)=0,"",VLOOKUP($A28,'Annex 2 Designated EHV charges'!$A:$O,10,FALSE)),"")</f>
        <v/>
      </c>
      <c r="G28" s="195" t="str">
        <f>IFERROR(IF(VLOOKUP($A28,'Annex 2 Designated EHV charges'!$A:$O,11,FALSE)=0,"",VLOOKUP($A28,'Annex 2 Designated EHV charges'!$A:$O,11,FALSE)),"")</f>
        <v/>
      </c>
      <c r="H28" s="195" t="str">
        <f>IFERROR(IF(VLOOKUP($A28,'Annex 2 Designated EHV charges'!$A:$O,12,FALSE)=0,"",VLOOKUP($A28,'Annex 2 Designated EHV charges'!$A:$O,12,FALSE)),"")</f>
        <v/>
      </c>
    </row>
    <row r="29" spans="1:8" ht="12.75" customHeight="1" x14ac:dyDescent="0.25">
      <c r="A29" s="94" t="str" cm="1">
        <f t="array" ref="A29">IFERROR(INDEX('Annex 2 Designated EHV charges'!$A$10:$A$95, MATCH(0, IF(ISBLANK('Annex 2 Designated EHV charges'!$A$10:$A$95),1, COUNTIF(A$4:$A28, 'Annex 2 Designated EHV charges'!$A$10:$A$95)), 0)),"")</f>
        <v/>
      </c>
      <c r="B29" s="94" t="str">
        <f>IF($A29="","",VLOOKUP($A29,'Annex 2 Designated EHV charges'!$A:$O,2,0))</f>
        <v/>
      </c>
      <c r="C29" s="95" t="str">
        <f>IF($A29="","",VLOOKUP($A29,'Annex 2 Designated EHV charges'!$A:$O,3,0))</f>
        <v/>
      </c>
      <c r="D29" s="94" t="str">
        <f>IF($A29="","",VLOOKUP($A29,'Annex 2 Designated EHV charges'!$A:$O,7,0))</f>
        <v/>
      </c>
      <c r="E29" s="97" t="str">
        <f>IFERROR(IF(VLOOKUP($A29,'Annex 2 Designated EHV charges'!$A:$O,9,FALSE)=0,"",VLOOKUP($A29,'Annex 2 Designated EHV charges'!$A:$O,9,FALSE)),"")</f>
        <v/>
      </c>
      <c r="F29" s="195" t="str">
        <f>IFERROR(IF(VLOOKUP($A29,'Annex 2 Designated EHV charges'!$A:$O,10,FALSE)=0,"",VLOOKUP($A29,'Annex 2 Designated EHV charges'!$A:$O,10,FALSE)),"")</f>
        <v/>
      </c>
      <c r="G29" s="195" t="str">
        <f>IFERROR(IF(VLOOKUP($A29,'Annex 2 Designated EHV charges'!$A:$O,11,FALSE)=0,"",VLOOKUP($A29,'Annex 2 Designated EHV charges'!$A:$O,11,FALSE)),"")</f>
        <v/>
      </c>
      <c r="H29" s="195" t="str">
        <f>IFERROR(IF(VLOOKUP($A29,'Annex 2 Designated EHV charges'!$A:$O,12,FALSE)=0,"",VLOOKUP($A29,'Annex 2 Designated EHV charges'!$A:$O,12,FALSE)),"")</f>
        <v/>
      </c>
    </row>
    <row r="30" spans="1:8" ht="12.75" customHeight="1" x14ac:dyDescent="0.25">
      <c r="A30" s="94" t="str" cm="1">
        <f t="array" ref="A30">IFERROR(INDEX('Annex 2 Designated EHV charges'!$A$10:$A$95, MATCH(0, IF(ISBLANK('Annex 2 Designated EHV charges'!$A$10:$A$95),1, COUNTIF(A$4:$A29, 'Annex 2 Designated EHV charges'!$A$10:$A$95)), 0)),"")</f>
        <v/>
      </c>
      <c r="B30" s="94" t="str">
        <f>IF($A30="","",VLOOKUP($A30,'Annex 2 Designated EHV charges'!$A:$O,2,0))</f>
        <v/>
      </c>
      <c r="C30" s="95" t="str">
        <f>IF($A30="","",VLOOKUP($A30,'Annex 2 Designated EHV charges'!$A:$O,3,0))</f>
        <v/>
      </c>
      <c r="D30" s="94" t="str">
        <f>IF($A30="","",VLOOKUP($A30,'Annex 2 Designated EHV charges'!$A:$O,7,0))</f>
        <v/>
      </c>
      <c r="E30" s="97" t="str">
        <f>IFERROR(IF(VLOOKUP($A30,'Annex 2 Designated EHV charges'!$A:$O,9,FALSE)=0,"",VLOOKUP($A30,'Annex 2 Designated EHV charges'!$A:$O,9,FALSE)),"")</f>
        <v/>
      </c>
      <c r="F30" s="195" t="str">
        <f>IFERROR(IF(VLOOKUP($A30,'Annex 2 Designated EHV charges'!$A:$O,10,FALSE)=0,"",VLOOKUP($A30,'Annex 2 Designated EHV charges'!$A:$O,10,FALSE)),"")</f>
        <v/>
      </c>
      <c r="G30" s="195" t="str">
        <f>IFERROR(IF(VLOOKUP($A30,'Annex 2 Designated EHV charges'!$A:$O,11,FALSE)=0,"",VLOOKUP($A30,'Annex 2 Designated EHV charges'!$A:$O,11,FALSE)),"")</f>
        <v/>
      </c>
      <c r="H30" s="195" t="str">
        <f>IFERROR(IF(VLOOKUP($A30,'Annex 2 Designated EHV charges'!$A:$O,12,FALSE)=0,"",VLOOKUP($A30,'Annex 2 Designated EHV charges'!$A:$O,12,FALSE)),"")</f>
        <v/>
      </c>
    </row>
    <row r="31" spans="1:8" ht="12.75" customHeight="1" x14ac:dyDescent="0.25">
      <c r="A31" s="94" t="str" cm="1">
        <f t="array" ref="A31">IFERROR(INDEX('Annex 2 Designated EHV charges'!$A$10:$A$95, MATCH(0, IF(ISBLANK('Annex 2 Designated EHV charges'!$A$10:$A$95),1, COUNTIF(A$4:$A30, 'Annex 2 Designated EHV charges'!$A$10:$A$95)), 0)),"")</f>
        <v/>
      </c>
      <c r="B31" s="94" t="str">
        <f>IF($A31="","",VLOOKUP($A31,'Annex 2 Designated EHV charges'!$A:$O,2,0))</f>
        <v/>
      </c>
      <c r="C31" s="95" t="str">
        <f>IF($A31="","",VLOOKUP($A31,'Annex 2 Designated EHV charges'!$A:$O,3,0))</f>
        <v/>
      </c>
      <c r="D31" s="94" t="str">
        <f>IF($A31="","",VLOOKUP($A31,'Annex 2 Designated EHV charges'!$A:$O,7,0))</f>
        <v/>
      </c>
      <c r="E31" s="97" t="str">
        <f>IFERROR(IF(VLOOKUP($A31,'Annex 2 Designated EHV charges'!$A:$O,9,FALSE)=0,"",VLOOKUP($A31,'Annex 2 Designated EHV charges'!$A:$O,9,FALSE)),"")</f>
        <v/>
      </c>
      <c r="F31" s="195" t="str">
        <f>IFERROR(IF(VLOOKUP($A31,'Annex 2 Designated EHV charges'!$A:$O,10,FALSE)=0,"",VLOOKUP($A31,'Annex 2 Designated EHV charges'!$A:$O,10,FALSE)),"")</f>
        <v/>
      </c>
      <c r="G31" s="195" t="str">
        <f>IFERROR(IF(VLOOKUP($A31,'Annex 2 Designated EHV charges'!$A:$O,11,FALSE)=0,"",VLOOKUP($A31,'Annex 2 Designated EHV charges'!$A:$O,11,FALSE)),"")</f>
        <v/>
      </c>
      <c r="H31" s="195" t="str">
        <f>IFERROR(IF(VLOOKUP($A31,'Annex 2 Designated EHV charges'!$A:$O,12,FALSE)=0,"",VLOOKUP($A31,'Annex 2 Designated EHV charges'!$A:$O,12,FALSE)),"")</f>
        <v/>
      </c>
    </row>
    <row r="32" spans="1:8" ht="12.75" customHeight="1" x14ac:dyDescent="0.25">
      <c r="A32" s="94" t="str" cm="1">
        <f t="array" ref="A32">IFERROR(INDEX('Annex 2 Designated EHV charges'!$A$10:$A$95, MATCH(0, IF(ISBLANK('Annex 2 Designated EHV charges'!$A$10:$A$95),1, COUNTIF(A$4:$A31, 'Annex 2 Designated EHV charges'!$A$10:$A$95)), 0)),"")</f>
        <v/>
      </c>
      <c r="B32" s="94" t="str">
        <f>IF($A32="","",VLOOKUP($A32,'Annex 2 Designated EHV charges'!$A:$O,2,0))</f>
        <v/>
      </c>
      <c r="C32" s="95" t="str">
        <f>IF($A32="","",VLOOKUP($A32,'Annex 2 Designated EHV charges'!$A:$O,3,0))</f>
        <v/>
      </c>
      <c r="D32" s="94" t="str">
        <f>IF($A32="","",VLOOKUP($A32,'Annex 2 Designated EHV charges'!$A:$O,7,0))</f>
        <v/>
      </c>
      <c r="E32" s="97" t="str">
        <f>IFERROR(IF(VLOOKUP($A32,'Annex 2 Designated EHV charges'!$A:$O,9,FALSE)=0,"",VLOOKUP($A32,'Annex 2 Designated EHV charges'!$A:$O,9,FALSE)),"")</f>
        <v/>
      </c>
      <c r="F32" s="195" t="str">
        <f>IFERROR(IF(VLOOKUP($A32,'Annex 2 Designated EHV charges'!$A:$O,10,FALSE)=0,"",VLOOKUP($A32,'Annex 2 Designated EHV charges'!$A:$O,10,FALSE)),"")</f>
        <v/>
      </c>
      <c r="G32" s="195" t="str">
        <f>IFERROR(IF(VLOOKUP($A32,'Annex 2 Designated EHV charges'!$A:$O,11,FALSE)=0,"",VLOOKUP($A32,'Annex 2 Designated EHV charges'!$A:$O,11,FALSE)),"")</f>
        <v/>
      </c>
      <c r="H32" s="195" t="str">
        <f>IFERROR(IF(VLOOKUP($A32,'Annex 2 Designated EHV charges'!$A:$O,12,FALSE)=0,"",VLOOKUP($A32,'Annex 2 Designated EHV charges'!$A:$O,12,FALSE)),"")</f>
        <v/>
      </c>
    </row>
    <row r="33" spans="1:8" ht="12.75" customHeight="1" x14ac:dyDescent="0.25">
      <c r="A33" s="94" t="str" cm="1">
        <f t="array" ref="A33">IFERROR(INDEX('Annex 2 Designated EHV charges'!$A$10:$A$95, MATCH(0, IF(ISBLANK('Annex 2 Designated EHV charges'!$A$10:$A$95),1, COUNTIF(A$4:$A32, 'Annex 2 Designated EHV charges'!$A$10:$A$95)), 0)),"")</f>
        <v/>
      </c>
      <c r="B33" s="94" t="str">
        <f>IF($A33="","",VLOOKUP($A33,'Annex 2 Designated EHV charges'!$A:$O,2,0))</f>
        <v/>
      </c>
      <c r="C33" s="95" t="str">
        <f>IF($A33="","",VLOOKUP($A33,'Annex 2 Designated EHV charges'!$A:$O,3,0))</f>
        <v/>
      </c>
      <c r="D33" s="94" t="str">
        <f>IF($A33="","",VLOOKUP($A33,'Annex 2 Designated EHV charges'!$A:$O,7,0))</f>
        <v/>
      </c>
      <c r="E33" s="97" t="str">
        <f>IFERROR(IF(VLOOKUP($A33,'Annex 2 Designated EHV charges'!$A:$O,9,FALSE)=0,"",VLOOKUP($A33,'Annex 2 Designated EHV charges'!$A:$O,9,FALSE)),"")</f>
        <v/>
      </c>
      <c r="F33" s="195" t="str">
        <f>IFERROR(IF(VLOOKUP($A33,'Annex 2 Designated EHV charges'!$A:$O,10,FALSE)=0,"",VLOOKUP($A33,'Annex 2 Designated EHV charges'!$A:$O,10,FALSE)),"")</f>
        <v/>
      </c>
      <c r="G33" s="195" t="str">
        <f>IFERROR(IF(VLOOKUP($A33,'Annex 2 Designated EHV charges'!$A:$O,11,FALSE)=0,"",VLOOKUP($A33,'Annex 2 Designated EHV charges'!$A:$O,11,FALSE)),"")</f>
        <v/>
      </c>
      <c r="H33" s="195" t="str">
        <f>IFERROR(IF(VLOOKUP($A33,'Annex 2 Designated EHV charges'!$A:$O,12,FALSE)=0,"",VLOOKUP($A33,'Annex 2 Designated EHV charges'!$A:$O,12,FALSE)),"")</f>
        <v/>
      </c>
    </row>
    <row r="34" spans="1:8" ht="12.75" customHeight="1" x14ac:dyDescent="0.25">
      <c r="A34" s="94" t="str" cm="1">
        <f t="array" ref="A34">IFERROR(INDEX('Annex 2 Designated EHV charges'!$A$10:$A$95, MATCH(0, IF(ISBLANK('Annex 2 Designated EHV charges'!$A$10:$A$95),1, COUNTIF(A$4:$A33, 'Annex 2 Designated EHV charges'!$A$10:$A$95)), 0)),"")</f>
        <v/>
      </c>
      <c r="B34" s="94" t="str">
        <f>IF($A34="","",VLOOKUP($A34,'Annex 2 Designated EHV charges'!$A:$O,2,0))</f>
        <v/>
      </c>
      <c r="C34" s="95" t="str">
        <f>IF($A34="","",VLOOKUP($A34,'Annex 2 Designated EHV charges'!$A:$O,3,0))</f>
        <v/>
      </c>
      <c r="D34" s="94" t="str">
        <f>IF($A34="","",VLOOKUP($A34,'Annex 2 Designated EHV charges'!$A:$O,7,0))</f>
        <v/>
      </c>
      <c r="E34" s="97" t="str">
        <f>IFERROR(IF(VLOOKUP($A34,'Annex 2 Designated EHV charges'!$A:$O,9,FALSE)=0,"",VLOOKUP($A34,'Annex 2 Designated EHV charges'!$A:$O,9,FALSE)),"")</f>
        <v/>
      </c>
      <c r="F34" s="195" t="str">
        <f>IFERROR(IF(VLOOKUP($A34,'Annex 2 Designated EHV charges'!$A:$O,10,FALSE)=0,"",VLOOKUP($A34,'Annex 2 Designated EHV charges'!$A:$O,10,FALSE)),"")</f>
        <v/>
      </c>
      <c r="G34" s="195" t="str">
        <f>IFERROR(IF(VLOOKUP($A34,'Annex 2 Designated EHV charges'!$A:$O,11,FALSE)=0,"",VLOOKUP($A34,'Annex 2 Designated EHV charges'!$A:$O,11,FALSE)),"")</f>
        <v/>
      </c>
      <c r="H34" s="195" t="str">
        <f>IFERROR(IF(VLOOKUP($A34,'Annex 2 Designated EHV charges'!$A:$O,12,FALSE)=0,"",VLOOKUP($A34,'Annex 2 Designated EHV charges'!$A:$O,12,FALSE)),"")</f>
        <v/>
      </c>
    </row>
    <row r="35" spans="1:8" ht="12.75" customHeight="1" x14ac:dyDescent="0.25">
      <c r="A35" s="94" t="str" cm="1">
        <f t="array" ref="A35">IFERROR(INDEX('Annex 2 Designated EHV charges'!$A$10:$A$95, MATCH(0, IF(ISBLANK('Annex 2 Designated EHV charges'!$A$10:$A$95),1, COUNTIF(A$4:$A34, 'Annex 2 Designated EHV charges'!$A$10:$A$95)), 0)),"")</f>
        <v/>
      </c>
      <c r="B35" s="94" t="str">
        <f>IF($A35="","",VLOOKUP($A35,'Annex 2 Designated EHV charges'!$A:$O,2,0))</f>
        <v/>
      </c>
      <c r="C35" s="95" t="str">
        <f>IF($A35="","",VLOOKUP($A35,'Annex 2 Designated EHV charges'!$A:$O,3,0))</f>
        <v/>
      </c>
      <c r="D35" s="94" t="str">
        <f>IF($A35="","",VLOOKUP($A35,'Annex 2 Designated EHV charges'!$A:$O,7,0))</f>
        <v/>
      </c>
      <c r="E35" s="97" t="str">
        <f>IFERROR(IF(VLOOKUP($A35,'Annex 2 Designated EHV charges'!$A:$O,9,FALSE)=0,"",VLOOKUP($A35,'Annex 2 Designated EHV charges'!$A:$O,9,FALSE)),"")</f>
        <v/>
      </c>
      <c r="F35" s="195" t="str">
        <f>IFERROR(IF(VLOOKUP($A35,'Annex 2 Designated EHV charges'!$A:$O,10,FALSE)=0,"",VLOOKUP($A35,'Annex 2 Designated EHV charges'!$A:$O,10,FALSE)),"")</f>
        <v/>
      </c>
      <c r="G35" s="195" t="str">
        <f>IFERROR(IF(VLOOKUP($A35,'Annex 2 Designated EHV charges'!$A:$O,11,FALSE)=0,"",VLOOKUP($A35,'Annex 2 Designated EHV charges'!$A:$O,11,FALSE)),"")</f>
        <v/>
      </c>
      <c r="H35" s="195" t="str">
        <f>IFERROR(IF(VLOOKUP($A35,'Annex 2 Designated EHV charges'!$A:$O,12,FALSE)=0,"",VLOOKUP($A35,'Annex 2 Designated EHV charges'!$A:$O,12,FALSE)),"")</f>
        <v/>
      </c>
    </row>
    <row r="36" spans="1:8" ht="12.75" customHeight="1" x14ac:dyDescent="0.25">
      <c r="A36" s="94" t="str" cm="1">
        <f t="array" ref="A36">IFERROR(INDEX('Annex 2 Designated EHV charges'!$A$10:$A$95, MATCH(0, IF(ISBLANK('Annex 2 Designated EHV charges'!$A$10:$A$95),1, COUNTIF(A$4:$A35, 'Annex 2 Designated EHV charges'!$A$10:$A$95)), 0)),"")</f>
        <v/>
      </c>
      <c r="B36" s="94" t="str">
        <f>IF($A36="","",VLOOKUP($A36,'Annex 2 Designated EHV charges'!$A:$O,2,0))</f>
        <v/>
      </c>
      <c r="C36" s="95" t="str">
        <f>IF($A36="","",VLOOKUP($A36,'Annex 2 Designated EHV charges'!$A:$O,3,0))</f>
        <v/>
      </c>
      <c r="D36" s="94" t="str">
        <f>IF($A36="","",VLOOKUP($A36,'Annex 2 Designated EHV charges'!$A:$O,7,0))</f>
        <v/>
      </c>
      <c r="E36" s="97" t="str">
        <f>IFERROR(IF(VLOOKUP($A36,'Annex 2 Designated EHV charges'!$A:$O,9,FALSE)=0,"",VLOOKUP($A36,'Annex 2 Designated EHV charges'!$A:$O,9,FALSE)),"")</f>
        <v/>
      </c>
      <c r="F36" s="195" t="str">
        <f>IFERROR(IF(VLOOKUP($A36,'Annex 2 Designated EHV charges'!$A:$O,10,FALSE)=0,"",VLOOKUP($A36,'Annex 2 Designated EHV charges'!$A:$O,10,FALSE)),"")</f>
        <v/>
      </c>
      <c r="G36" s="195" t="str">
        <f>IFERROR(IF(VLOOKUP($A36,'Annex 2 Designated EHV charges'!$A:$O,11,FALSE)=0,"",VLOOKUP($A36,'Annex 2 Designated EHV charges'!$A:$O,11,FALSE)),"")</f>
        <v/>
      </c>
      <c r="H36" s="195" t="str">
        <f>IFERROR(IF(VLOOKUP($A36,'Annex 2 Designated EHV charges'!$A:$O,12,FALSE)=0,"",VLOOKUP($A36,'Annex 2 Designated EHV charges'!$A:$O,12,FALSE)),"")</f>
        <v/>
      </c>
    </row>
    <row r="37" spans="1:8" ht="12.75" customHeight="1" x14ac:dyDescent="0.25">
      <c r="A37" s="94" t="str" cm="1">
        <f t="array" ref="A37">IFERROR(INDEX('Annex 2 Designated EHV charges'!$A$10:$A$95, MATCH(0, IF(ISBLANK('Annex 2 Designated EHV charges'!$A$10:$A$95),1, COUNTIF(A$4:$A36, 'Annex 2 Designated EHV charges'!$A$10:$A$95)), 0)),"")</f>
        <v/>
      </c>
      <c r="B37" s="94" t="str">
        <f>IF($A37="","",VLOOKUP($A37,'Annex 2 Designated EHV charges'!$A:$O,2,0))</f>
        <v/>
      </c>
      <c r="C37" s="95" t="str">
        <f>IF($A37="","",VLOOKUP($A37,'Annex 2 Designated EHV charges'!$A:$O,3,0))</f>
        <v/>
      </c>
      <c r="D37" s="94" t="str">
        <f>IF($A37="","",VLOOKUP($A37,'Annex 2 Designated EHV charges'!$A:$O,7,0))</f>
        <v/>
      </c>
      <c r="E37" s="97" t="str">
        <f>IFERROR(IF(VLOOKUP($A37,'Annex 2 Designated EHV charges'!$A:$O,9,FALSE)=0,"",VLOOKUP($A37,'Annex 2 Designated EHV charges'!$A:$O,9,FALSE)),"")</f>
        <v/>
      </c>
      <c r="F37" s="195" t="str">
        <f>IFERROR(IF(VLOOKUP($A37,'Annex 2 Designated EHV charges'!$A:$O,10,FALSE)=0,"",VLOOKUP($A37,'Annex 2 Designated EHV charges'!$A:$O,10,FALSE)),"")</f>
        <v/>
      </c>
      <c r="G37" s="195" t="str">
        <f>IFERROR(IF(VLOOKUP($A37,'Annex 2 Designated EHV charges'!$A:$O,11,FALSE)=0,"",VLOOKUP($A37,'Annex 2 Designated EHV charges'!$A:$O,11,FALSE)),"")</f>
        <v/>
      </c>
      <c r="H37" s="195" t="str">
        <f>IFERROR(IF(VLOOKUP($A37,'Annex 2 Designated EHV charges'!$A:$O,12,FALSE)=0,"",VLOOKUP($A37,'Annex 2 Designated EHV charges'!$A:$O,12,FALSE)),"")</f>
        <v/>
      </c>
    </row>
    <row r="38" spans="1:8" ht="12.75" customHeight="1" x14ac:dyDescent="0.25">
      <c r="A38" s="94" t="str" cm="1">
        <f t="array" ref="A38">IFERROR(INDEX('Annex 2 Designated EHV charges'!$A$10:$A$95, MATCH(0, IF(ISBLANK('Annex 2 Designated EHV charges'!$A$10:$A$95),1, COUNTIF(A$4:$A37, 'Annex 2 Designated EHV charges'!$A$10:$A$95)), 0)),"")</f>
        <v/>
      </c>
      <c r="B38" s="94" t="str">
        <f>IF($A38="","",VLOOKUP($A38,'Annex 2 Designated EHV charges'!$A:$O,2,0))</f>
        <v/>
      </c>
      <c r="C38" s="95" t="str">
        <f>IF($A38="","",VLOOKUP($A38,'Annex 2 Designated EHV charges'!$A:$O,3,0))</f>
        <v/>
      </c>
      <c r="D38" s="94" t="str">
        <f>IF($A38="","",VLOOKUP($A38,'Annex 2 Designated EHV charges'!$A:$O,7,0))</f>
        <v/>
      </c>
      <c r="E38" s="97" t="str">
        <f>IFERROR(IF(VLOOKUP($A38,'Annex 2 Designated EHV charges'!$A:$O,9,FALSE)=0,"",VLOOKUP($A38,'Annex 2 Designated EHV charges'!$A:$O,9,FALSE)),"")</f>
        <v/>
      </c>
      <c r="F38" s="195" t="str">
        <f>IFERROR(IF(VLOOKUP($A38,'Annex 2 Designated EHV charges'!$A:$O,10,FALSE)=0,"",VLOOKUP($A38,'Annex 2 Designated EHV charges'!$A:$O,10,FALSE)),"")</f>
        <v/>
      </c>
      <c r="G38" s="195" t="str">
        <f>IFERROR(IF(VLOOKUP($A38,'Annex 2 Designated EHV charges'!$A:$O,11,FALSE)=0,"",VLOOKUP($A38,'Annex 2 Designated EHV charges'!$A:$O,11,FALSE)),"")</f>
        <v/>
      </c>
      <c r="H38" s="195" t="str">
        <f>IFERROR(IF(VLOOKUP($A38,'Annex 2 Designated EHV charges'!$A:$O,12,FALSE)=0,"",VLOOKUP($A38,'Annex 2 Designated EHV charges'!$A:$O,12,FALSE)),"")</f>
        <v/>
      </c>
    </row>
    <row r="39" spans="1:8" ht="12.75" customHeight="1" x14ac:dyDescent="0.25">
      <c r="A39" s="94" t="str" cm="1">
        <f t="array" ref="A39">IFERROR(INDEX('Annex 2 Designated EHV charges'!$A$10:$A$95, MATCH(0, IF(ISBLANK('Annex 2 Designated EHV charges'!$A$10:$A$95),1, COUNTIF(A$4:$A38, 'Annex 2 Designated EHV charges'!$A$10:$A$95)), 0)),"")</f>
        <v/>
      </c>
      <c r="B39" s="94" t="str">
        <f>IF($A39="","",VLOOKUP($A39,'Annex 2 Designated EHV charges'!$A:$O,2,0))</f>
        <v/>
      </c>
      <c r="C39" s="95" t="str">
        <f>IF($A39="","",VLOOKUP($A39,'Annex 2 Designated EHV charges'!$A:$O,3,0))</f>
        <v/>
      </c>
      <c r="D39" s="94" t="str">
        <f>IF($A39="","",VLOOKUP($A39,'Annex 2 Designated EHV charges'!$A:$O,7,0))</f>
        <v/>
      </c>
      <c r="E39" s="97" t="str">
        <f>IFERROR(IF(VLOOKUP($A39,'Annex 2 Designated EHV charges'!$A:$O,9,FALSE)=0,"",VLOOKUP($A39,'Annex 2 Designated EHV charges'!$A:$O,9,FALSE)),"")</f>
        <v/>
      </c>
      <c r="F39" s="195" t="str">
        <f>IFERROR(IF(VLOOKUP($A39,'Annex 2 Designated EHV charges'!$A:$O,10,FALSE)=0,"",VLOOKUP($A39,'Annex 2 Designated EHV charges'!$A:$O,10,FALSE)),"")</f>
        <v/>
      </c>
      <c r="G39" s="195" t="str">
        <f>IFERROR(IF(VLOOKUP($A39,'Annex 2 Designated EHV charges'!$A:$O,11,FALSE)=0,"",VLOOKUP($A39,'Annex 2 Designated EHV charges'!$A:$O,11,FALSE)),"")</f>
        <v/>
      </c>
      <c r="H39" s="195" t="str">
        <f>IFERROR(IF(VLOOKUP($A39,'Annex 2 Designated EHV charges'!$A:$O,12,FALSE)=0,"",VLOOKUP($A39,'Annex 2 Designated EHV charges'!$A:$O,12,FALSE)),"")</f>
        <v/>
      </c>
    </row>
    <row r="40" spans="1:8" ht="12.75" customHeight="1" x14ac:dyDescent="0.25">
      <c r="A40" s="94" t="str" cm="1">
        <f t="array" ref="A40">IFERROR(INDEX('Annex 2 Designated EHV charges'!$A$10:$A$95, MATCH(0, IF(ISBLANK('Annex 2 Designated EHV charges'!$A$10:$A$95),1, COUNTIF(A$4:$A39, 'Annex 2 Designated EHV charges'!$A$10:$A$95)), 0)),"")</f>
        <v/>
      </c>
      <c r="B40" s="94" t="str">
        <f>IF($A40="","",VLOOKUP($A40,'Annex 2 Designated EHV charges'!$A:$O,2,0))</f>
        <v/>
      </c>
      <c r="C40" s="95" t="str">
        <f>IF($A40="","",VLOOKUP($A40,'Annex 2 Designated EHV charges'!$A:$O,3,0))</f>
        <v/>
      </c>
      <c r="D40" s="94" t="str">
        <f>IF($A40="","",VLOOKUP($A40,'Annex 2 Designated EHV charges'!$A:$O,7,0))</f>
        <v/>
      </c>
      <c r="E40" s="97" t="str">
        <f>IFERROR(IF(VLOOKUP($A40,'Annex 2 Designated EHV charges'!$A:$O,9,FALSE)=0,"",VLOOKUP($A40,'Annex 2 Designated EHV charges'!$A:$O,9,FALSE)),"")</f>
        <v/>
      </c>
      <c r="F40" s="195" t="str">
        <f>IFERROR(IF(VLOOKUP($A40,'Annex 2 Designated EHV charges'!$A:$O,10,FALSE)=0,"",VLOOKUP($A40,'Annex 2 Designated EHV charges'!$A:$O,10,FALSE)),"")</f>
        <v/>
      </c>
      <c r="G40" s="195" t="str">
        <f>IFERROR(IF(VLOOKUP($A40,'Annex 2 Designated EHV charges'!$A:$O,11,FALSE)=0,"",VLOOKUP($A40,'Annex 2 Designated EHV charges'!$A:$O,11,FALSE)),"")</f>
        <v/>
      </c>
      <c r="H40" s="195" t="str">
        <f>IFERROR(IF(VLOOKUP($A40,'Annex 2 Designated EHV charges'!$A:$O,12,FALSE)=0,"",VLOOKUP($A40,'Annex 2 Designated EHV charges'!$A:$O,12,FALSE)),"")</f>
        <v/>
      </c>
    </row>
    <row r="41" spans="1:8" ht="12.75" customHeight="1" x14ac:dyDescent="0.25">
      <c r="A41" s="94" t="str" cm="1">
        <f t="array" ref="A41">IFERROR(INDEX('Annex 2 Designated EHV charges'!$A$10:$A$95, MATCH(0, IF(ISBLANK('Annex 2 Designated EHV charges'!$A$10:$A$95),1, COUNTIF(A$4:$A40, 'Annex 2 Designated EHV charges'!$A$10:$A$95)), 0)),"")</f>
        <v/>
      </c>
      <c r="B41" s="94" t="str">
        <f>IF($A41="","",VLOOKUP($A41,'Annex 2 Designated EHV charges'!$A:$O,2,0))</f>
        <v/>
      </c>
      <c r="C41" s="95" t="str">
        <f>IF($A41="","",VLOOKUP($A41,'Annex 2 Designated EHV charges'!$A:$O,3,0))</f>
        <v/>
      </c>
      <c r="D41" s="94" t="str">
        <f>IF($A41="","",VLOOKUP($A41,'Annex 2 Designated EHV charges'!$A:$O,7,0))</f>
        <v/>
      </c>
      <c r="E41" s="97" t="str">
        <f>IFERROR(IF(VLOOKUP($A41,'Annex 2 Designated EHV charges'!$A:$O,9,FALSE)=0,"",VLOOKUP($A41,'Annex 2 Designated EHV charges'!$A:$O,9,FALSE)),"")</f>
        <v/>
      </c>
      <c r="F41" s="195" t="str">
        <f>IFERROR(IF(VLOOKUP($A41,'Annex 2 Designated EHV charges'!$A:$O,10,FALSE)=0,"",VLOOKUP($A41,'Annex 2 Designated EHV charges'!$A:$O,10,FALSE)),"")</f>
        <v/>
      </c>
      <c r="G41" s="195" t="str">
        <f>IFERROR(IF(VLOOKUP($A41,'Annex 2 Designated EHV charges'!$A:$O,11,FALSE)=0,"",VLOOKUP($A41,'Annex 2 Designated EHV charges'!$A:$O,11,FALSE)),"")</f>
        <v/>
      </c>
      <c r="H41" s="195" t="str">
        <f>IFERROR(IF(VLOOKUP($A41,'Annex 2 Designated EHV charges'!$A:$O,12,FALSE)=0,"",VLOOKUP($A41,'Annex 2 Designated EHV charges'!$A:$O,12,FALSE)),"")</f>
        <v/>
      </c>
    </row>
    <row r="42" spans="1:8" ht="12.75" customHeight="1" x14ac:dyDescent="0.25">
      <c r="A42" s="94" t="str" cm="1">
        <f t="array" ref="A42">IFERROR(INDEX('Annex 2 Designated EHV charges'!$A$10:$A$95, MATCH(0, IF(ISBLANK('Annex 2 Designated EHV charges'!$A$10:$A$95),1, COUNTIF(A$4:$A41, 'Annex 2 Designated EHV charges'!$A$10:$A$95)), 0)),"")</f>
        <v/>
      </c>
      <c r="B42" s="94" t="str">
        <f>IF($A42="","",VLOOKUP($A42,'Annex 2 Designated EHV charges'!$A:$O,2,0))</f>
        <v/>
      </c>
      <c r="C42" s="95" t="str">
        <f>IF($A42="","",VLOOKUP($A42,'Annex 2 Designated EHV charges'!$A:$O,3,0))</f>
        <v/>
      </c>
      <c r="D42" s="94" t="str">
        <f>IF($A42="","",VLOOKUP($A42,'Annex 2 Designated EHV charges'!$A:$O,7,0))</f>
        <v/>
      </c>
      <c r="E42" s="97" t="str">
        <f>IFERROR(IF(VLOOKUP($A42,'Annex 2 Designated EHV charges'!$A:$O,9,FALSE)=0,"",VLOOKUP($A42,'Annex 2 Designated EHV charges'!$A:$O,9,FALSE)),"")</f>
        <v/>
      </c>
      <c r="F42" s="195" t="str">
        <f>IFERROR(IF(VLOOKUP($A42,'Annex 2 Designated EHV charges'!$A:$O,10,FALSE)=0,"",VLOOKUP($A42,'Annex 2 Designated EHV charges'!$A:$O,10,FALSE)),"")</f>
        <v/>
      </c>
      <c r="G42" s="195" t="str">
        <f>IFERROR(IF(VLOOKUP($A42,'Annex 2 Designated EHV charges'!$A:$O,11,FALSE)=0,"",VLOOKUP($A42,'Annex 2 Designated EHV charges'!$A:$O,11,FALSE)),"")</f>
        <v/>
      </c>
      <c r="H42" s="195" t="str">
        <f>IFERROR(IF(VLOOKUP($A42,'Annex 2 Designated EHV charges'!$A:$O,12,FALSE)=0,"",VLOOKUP($A42,'Annex 2 Designated EHV charges'!$A:$O,12,FALSE)),"")</f>
        <v/>
      </c>
    </row>
    <row r="43" spans="1:8" ht="12.75" customHeight="1" x14ac:dyDescent="0.25">
      <c r="A43" s="94" t="str" cm="1">
        <f t="array" ref="A43">IFERROR(INDEX('Annex 2 Designated EHV charges'!$A$10:$A$95, MATCH(0, IF(ISBLANK('Annex 2 Designated EHV charges'!$A$10:$A$95),1, COUNTIF(A$4:$A42, 'Annex 2 Designated EHV charges'!$A$10:$A$95)), 0)),"")</f>
        <v/>
      </c>
      <c r="B43" s="94" t="str">
        <f>IF($A43="","",VLOOKUP($A43,'Annex 2 Designated EHV charges'!$A:$O,2,0))</f>
        <v/>
      </c>
      <c r="C43" s="95" t="str">
        <f>IF($A43="","",VLOOKUP($A43,'Annex 2 Designated EHV charges'!$A:$O,3,0))</f>
        <v/>
      </c>
      <c r="D43" s="94" t="str">
        <f>IF($A43="","",VLOOKUP($A43,'Annex 2 Designated EHV charges'!$A:$O,7,0))</f>
        <v/>
      </c>
      <c r="E43" s="97" t="str">
        <f>IFERROR(IF(VLOOKUP($A43,'Annex 2 Designated EHV charges'!$A:$O,9,FALSE)=0,"",VLOOKUP($A43,'Annex 2 Designated EHV charges'!$A:$O,9,FALSE)),"")</f>
        <v/>
      </c>
      <c r="F43" s="195" t="str">
        <f>IFERROR(IF(VLOOKUP($A43,'Annex 2 Designated EHV charges'!$A:$O,10,FALSE)=0,"",VLOOKUP($A43,'Annex 2 Designated EHV charges'!$A:$O,10,FALSE)),"")</f>
        <v/>
      </c>
      <c r="G43" s="195" t="str">
        <f>IFERROR(IF(VLOOKUP($A43,'Annex 2 Designated EHV charges'!$A:$O,11,FALSE)=0,"",VLOOKUP($A43,'Annex 2 Designated EHV charges'!$A:$O,11,FALSE)),"")</f>
        <v/>
      </c>
      <c r="H43" s="195" t="str">
        <f>IFERROR(IF(VLOOKUP($A43,'Annex 2 Designated EHV charges'!$A:$O,12,FALSE)=0,"",VLOOKUP($A43,'Annex 2 Designated EHV charges'!$A:$O,12,FALSE)),"")</f>
        <v/>
      </c>
    </row>
    <row r="44" spans="1:8" ht="12.75" customHeight="1" x14ac:dyDescent="0.25">
      <c r="A44" s="94" t="str" cm="1">
        <f t="array" ref="A44">IFERROR(INDEX('Annex 2 Designated EHV charges'!$A$10:$A$95, MATCH(0, IF(ISBLANK('Annex 2 Designated EHV charges'!$A$10:$A$95),1, COUNTIF(A$4:$A43, 'Annex 2 Designated EHV charges'!$A$10:$A$95)), 0)),"")</f>
        <v/>
      </c>
      <c r="B44" s="94" t="str">
        <f>IF($A44="","",VLOOKUP($A44,'Annex 2 Designated EHV charges'!$A:$O,2,0))</f>
        <v/>
      </c>
      <c r="C44" s="95" t="str">
        <f>IF($A44="","",VLOOKUP($A44,'Annex 2 Designated EHV charges'!$A:$O,3,0))</f>
        <v/>
      </c>
      <c r="D44" s="94" t="str">
        <f>IF($A44="","",VLOOKUP($A44,'Annex 2 Designated EHV charges'!$A:$O,7,0))</f>
        <v/>
      </c>
      <c r="E44" s="97" t="str">
        <f>IFERROR(IF(VLOOKUP($A44,'Annex 2 Designated EHV charges'!$A:$O,9,FALSE)=0,"",VLOOKUP($A44,'Annex 2 Designated EHV charges'!$A:$O,9,FALSE)),"")</f>
        <v/>
      </c>
      <c r="F44" s="195" t="str">
        <f>IFERROR(IF(VLOOKUP($A44,'Annex 2 Designated EHV charges'!$A:$O,10,FALSE)=0,"",VLOOKUP($A44,'Annex 2 Designated EHV charges'!$A:$O,10,FALSE)),"")</f>
        <v/>
      </c>
      <c r="G44" s="195" t="str">
        <f>IFERROR(IF(VLOOKUP($A44,'Annex 2 Designated EHV charges'!$A:$O,11,FALSE)=0,"",VLOOKUP($A44,'Annex 2 Designated EHV charges'!$A:$O,11,FALSE)),"")</f>
        <v/>
      </c>
      <c r="H44" s="195" t="str">
        <f>IFERROR(IF(VLOOKUP($A44,'Annex 2 Designated EHV charges'!$A:$O,12,FALSE)=0,"",VLOOKUP($A44,'Annex 2 Designated EHV charges'!$A:$O,12,FALSE)),"")</f>
        <v/>
      </c>
    </row>
    <row r="45" spans="1:8" ht="12.75" customHeight="1" x14ac:dyDescent="0.25">
      <c r="A45" s="94" t="str" cm="1">
        <f t="array" ref="A45">IFERROR(INDEX('Annex 2 Designated EHV charges'!$A$10:$A$95, MATCH(0, IF(ISBLANK('Annex 2 Designated EHV charges'!$A$10:$A$95),1, COUNTIF(A$4:$A44, 'Annex 2 Designated EHV charges'!$A$10:$A$95)), 0)),"")</f>
        <v/>
      </c>
      <c r="B45" s="94" t="str">
        <f>IF($A45="","",VLOOKUP($A45,'Annex 2 Designated EHV charges'!$A:$O,2,0))</f>
        <v/>
      </c>
      <c r="C45" s="95" t="str">
        <f>IF($A45="","",VLOOKUP($A45,'Annex 2 Designated EHV charges'!$A:$O,3,0))</f>
        <v/>
      </c>
      <c r="D45" s="94" t="str">
        <f>IF($A45="","",VLOOKUP($A45,'Annex 2 Designated EHV charges'!$A:$O,7,0))</f>
        <v/>
      </c>
      <c r="E45" s="97" t="str">
        <f>IFERROR(IF(VLOOKUP($A45,'Annex 2 Designated EHV charges'!$A:$O,9,FALSE)=0,"",VLOOKUP($A45,'Annex 2 Designated EHV charges'!$A:$O,9,FALSE)),"")</f>
        <v/>
      </c>
      <c r="F45" s="195" t="str">
        <f>IFERROR(IF(VLOOKUP($A45,'Annex 2 Designated EHV charges'!$A:$O,10,FALSE)=0,"",VLOOKUP($A45,'Annex 2 Designated EHV charges'!$A:$O,10,FALSE)),"")</f>
        <v/>
      </c>
      <c r="G45" s="195" t="str">
        <f>IFERROR(IF(VLOOKUP($A45,'Annex 2 Designated EHV charges'!$A:$O,11,FALSE)=0,"",VLOOKUP($A45,'Annex 2 Designated EHV charges'!$A:$O,11,FALSE)),"")</f>
        <v/>
      </c>
      <c r="H45" s="195" t="str">
        <f>IFERROR(IF(VLOOKUP($A45,'Annex 2 Designated EHV charges'!$A:$O,12,FALSE)=0,"",VLOOKUP($A45,'Annex 2 Designated EHV charges'!$A:$O,12,FALSE)),"")</f>
        <v/>
      </c>
    </row>
    <row r="46" spans="1:8" ht="12.75" customHeight="1" x14ac:dyDescent="0.25">
      <c r="A46" s="94" t="str" cm="1">
        <f t="array" ref="A46">IFERROR(INDEX('Annex 2 Designated EHV charges'!$A$10:$A$95, MATCH(0, IF(ISBLANK('Annex 2 Designated EHV charges'!$A$10:$A$95),1, COUNTIF(A$4:$A45, 'Annex 2 Designated EHV charges'!$A$10:$A$95)), 0)),"")</f>
        <v/>
      </c>
      <c r="B46" s="94" t="str">
        <f>IF($A46="","",VLOOKUP($A46,'Annex 2 Designated EHV charges'!$A:$O,2,0))</f>
        <v/>
      </c>
      <c r="C46" s="95" t="str">
        <f>IF($A46="","",VLOOKUP($A46,'Annex 2 Designated EHV charges'!$A:$O,3,0))</f>
        <v/>
      </c>
      <c r="D46" s="94" t="str">
        <f>IF($A46="","",VLOOKUP($A46,'Annex 2 Designated EHV charges'!$A:$O,7,0))</f>
        <v/>
      </c>
      <c r="E46" s="97" t="str">
        <f>IFERROR(IF(VLOOKUP($A46,'Annex 2 Designated EHV charges'!$A:$O,9,FALSE)=0,"",VLOOKUP($A46,'Annex 2 Designated EHV charges'!$A:$O,9,FALSE)),"")</f>
        <v/>
      </c>
      <c r="F46" s="195" t="str">
        <f>IFERROR(IF(VLOOKUP($A46,'Annex 2 Designated EHV charges'!$A:$O,10,FALSE)=0,"",VLOOKUP($A46,'Annex 2 Designated EHV charges'!$A:$O,10,FALSE)),"")</f>
        <v/>
      </c>
      <c r="G46" s="195" t="str">
        <f>IFERROR(IF(VLOOKUP($A46,'Annex 2 Designated EHV charges'!$A:$O,11,FALSE)=0,"",VLOOKUP($A46,'Annex 2 Designated EHV charges'!$A:$O,11,FALSE)),"")</f>
        <v/>
      </c>
      <c r="H46" s="195" t="str">
        <f>IFERROR(IF(VLOOKUP($A46,'Annex 2 Designated EHV charges'!$A:$O,12,FALSE)=0,"",VLOOKUP($A46,'Annex 2 Designated EHV charges'!$A:$O,12,FALSE)),"")</f>
        <v/>
      </c>
    </row>
    <row r="47" spans="1:8" ht="12.75" customHeight="1" x14ac:dyDescent="0.25">
      <c r="A47" s="94" t="str" cm="1">
        <f t="array" ref="A47">IFERROR(INDEX('Annex 2 Designated EHV charges'!$A$10:$A$95, MATCH(0, IF(ISBLANK('Annex 2 Designated EHV charges'!$A$10:$A$95),1, COUNTIF(A$4:$A46, 'Annex 2 Designated EHV charges'!$A$10:$A$95)), 0)),"")</f>
        <v/>
      </c>
      <c r="B47" s="94" t="str">
        <f>IF($A47="","",VLOOKUP($A47,'Annex 2 Designated EHV charges'!$A:$O,2,0))</f>
        <v/>
      </c>
      <c r="C47" s="95" t="str">
        <f>IF($A47="","",VLOOKUP($A47,'Annex 2 Designated EHV charges'!$A:$O,3,0))</f>
        <v/>
      </c>
      <c r="D47" s="94" t="str">
        <f>IF($A47="","",VLOOKUP($A47,'Annex 2 Designated EHV charges'!$A:$O,7,0))</f>
        <v/>
      </c>
      <c r="E47" s="97" t="str">
        <f>IFERROR(IF(VLOOKUP($A47,'Annex 2 Designated EHV charges'!$A:$O,9,FALSE)=0,"",VLOOKUP($A47,'Annex 2 Designated EHV charges'!$A:$O,9,FALSE)),"")</f>
        <v/>
      </c>
      <c r="F47" s="195" t="str">
        <f>IFERROR(IF(VLOOKUP($A47,'Annex 2 Designated EHV charges'!$A:$O,10,FALSE)=0,"",VLOOKUP($A47,'Annex 2 Designated EHV charges'!$A:$O,10,FALSE)),"")</f>
        <v/>
      </c>
      <c r="G47" s="195" t="str">
        <f>IFERROR(IF(VLOOKUP($A47,'Annex 2 Designated EHV charges'!$A:$O,11,FALSE)=0,"",VLOOKUP($A47,'Annex 2 Designated EHV charges'!$A:$O,11,FALSE)),"")</f>
        <v/>
      </c>
      <c r="H47" s="195" t="str">
        <f>IFERROR(IF(VLOOKUP($A47,'Annex 2 Designated EHV charges'!$A:$O,12,FALSE)=0,"",VLOOKUP($A47,'Annex 2 Designated EHV charges'!$A:$O,12,FALSE)),"")</f>
        <v/>
      </c>
    </row>
    <row r="48" spans="1:8" ht="12.75" customHeight="1" x14ac:dyDescent="0.25">
      <c r="A48" s="94" t="str" cm="1">
        <f t="array" ref="A48">IFERROR(INDEX('Annex 2 Designated EHV charges'!$A$10:$A$95, MATCH(0, IF(ISBLANK('Annex 2 Designated EHV charges'!$A$10:$A$95),1, COUNTIF(A$4:$A47, 'Annex 2 Designated EHV charges'!$A$10:$A$95)), 0)),"")</f>
        <v/>
      </c>
      <c r="B48" s="94" t="str">
        <f>IF($A48="","",VLOOKUP($A48,'Annex 2 Designated EHV charges'!$A:$O,2,0))</f>
        <v/>
      </c>
      <c r="C48" s="95" t="str">
        <f>IF($A48="","",VLOOKUP($A48,'Annex 2 Designated EHV charges'!$A:$O,3,0))</f>
        <v/>
      </c>
      <c r="D48" s="94" t="str">
        <f>IF($A48="","",VLOOKUP($A48,'Annex 2 Designated EHV charges'!$A:$O,7,0))</f>
        <v/>
      </c>
      <c r="E48" s="97" t="str">
        <f>IFERROR(IF(VLOOKUP($A48,'Annex 2 Designated EHV charges'!$A:$O,9,FALSE)=0,"",VLOOKUP($A48,'Annex 2 Designated EHV charges'!$A:$O,9,FALSE)),"")</f>
        <v/>
      </c>
      <c r="F48" s="195" t="str">
        <f>IFERROR(IF(VLOOKUP($A48,'Annex 2 Designated EHV charges'!$A:$O,10,FALSE)=0,"",VLOOKUP($A48,'Annex 2 Designated EHV charges'!$A:$O,10,FALSE)),"")</f>
        <v/>
      </c>
      <c r="G48" s="195" t="str">
        <f>IFERROR(IF(VLOOKUP($A48,'Annex 2 Designated EHV charges'!$A:$O,11,FALSE)=0,"",VLOOKUP($A48,'Annex 2 Designated EHV charges'!$A:$O,11,FALSE)),"")</f>
        <v/>
      </c>
      <c r="H48" s="195" t="str">
        <f>IFERROR(IF(VLOOKUP($A48,'Annex 2 Designated EHV charges'!$A:$O,12,FALSE)=0,"",VLOOKUP($A48,'Annex 2 Designated EHV charges'!$A:$O,12,FALSE)),"")</f>
        <v/>
      </c>
    </row>
    <row r="49" spans="1:8" ht="12.75" customHeight="1" x14ac:dyDescent="0.25">
      <c r="A49" s="94" t="str" cm="1">
        <f t="array" ref="A49">IFERROR(INDEX('Annex 2 Designated EHV charges'!$A$10:$A$95, MATCH(0, IF(ISBLANK('Annex 2 Designated EHV charges'!$A$10:$A$95),1, COUNTIF(A$4:$A48, 'Annex 2 Designated EHV charges'!$A$10:$A$95)), 0)),"")</f>
        <v/>
      </c>
      <c r="B49" s="94" t="str">
        <f>IF($A49="","",VLOOKUP($A49,'Annex 2 Designated EHV charges'!$A:$O,2,0))</f>
        <v/>
      </c>
      <c r="C49" s="95" t="str">
        <f>IF($A49="","",VLOOKUP($A49,'Annex 2 Designated EHV charges'!$A:$O,3,0))</f>
        <v/>
      </c>
      <c r="D49" s="94" t="str">
        <f>IF($A49="","",VLOOKUP($A49,'Annex 2 Designated EHV charges'!$A:$O,7,0))</f>
        <v/>
      </c>
      <c r="E49" s="97" t="str">
        <f>IFERROR(IF(VLOOKUP($A49,'Annex 2 Designated EHV charges'!$A:$O,9,FALSE)=0,"",VLOOKUP($A49,'Annex 2 Designated EHV charges'!$A:$O,9,FALSE)),"")</f>
        <v/>
      </c>
      <c r="F49" s="195" t="str">
        <f>IFERROR(IF(VLOOKUP($A49,'Annex 2 Designated EHV charges'!$A:$O,10,FALSE)=0,"",VLOOKUP($A49,'Annex 2 Designated EHV charges'!$A:$O,10,FALSE)),"")</f>
        <v/>
      </c>
      <c r="G49" s="195" t="str">
        <f>IFERROR(IF(VLOOKUP($A49,'Annex 2 Designated EHV charges'!$A:$O,11,FALSE)=0,"",VLOOKUP($A49,'Annex 2 Designated EHV charges'!$A:$O,11,FALSE)),"")</f>
        <v/>
      </c>
      <c r="H49" s="195" t="str">
        <f>IFERROR(IF(VLOOKUP($A49,'Annex 2 Designated EHV charges'!$A:$O,12,FALSE)=0,"",VLOOKUP($A49,'Annex 2 Designated EHV charges'!$A:$O,12,FALSE)),"")</f>
        <v/>
      </c>
    </row>
    <row r="50" spans="1:8" ht="12.75" customHeight="1" x14ac:dyDescent="0.25">
      <c r="A50" s="94" t="str" cm="1">
        <f t="array" ref="A50">IFERROR(INDEX('Annex 2 Designated EHV charges'!$A$10:$A$95, MATCH(0, IF(ISBLANK('Annex 2 Designated EHV charges'!$A$10:$A$95),1, COUNTIF(A$4:$A49, 'Annex 2 Designated EHV charges'!$A$10:$A$95)), 0)),"")</f>
        <v/>
      </c>
      <c r="B50" s="94" t="str">
        <f>IF($A50="","",VLOOKUP($A50,'Annex 2 Designated EHV charges'!$A:$O,2,0))</f>
        <v/>
      </c>
      <c r="C50" s="95" t="str">
        <f>IF($A50="","",VLOOKUP($A50,'Annex 2 Designated EHV charges'!$A:$O,3,0))</f>
        <v/>
      </c>
      <c r="D50" s="94" t="str">
        <f>IF($A50="","",VLOOKUP($A50,'Annex 2 Designated EHV charges'!$A:$O,7,0))</f>
        <v/>
      </c>
      <c r="E50" s="97" t="str">
        <f>IFERROR(IF(VLOOKUP($A50,'Annex 2 Designated EHV charges'!$A:$O,9,FALSE)=0,"",VLOOKUP($A50,'Annex 2 Designated EHV charges'!$A:$O,9,FALSE)),"")</f>
        <v/>
      </c>
      <c r="F50" s="195" t="str">
        <f>IFERROR(IF(VLOOKUP($A50,'Annex 2 Designated EHV charges'!$A:$O,10,FALSE)=0,"",VLOOKUP($A50,'Annex 2 Designated EHV charges'!$A:$O,10,FALSE)),"")</f>
        <v/>
      </c>
      <c r="G50" s="195" t="str">
        <f>IFERROR(IF(VLOOKUP($A50,'Annex 2 Designated EHV charges'!$A:$O,11,FALSE)=0,"",VLOOKUP($A50,'Annex 2 Designated EHV charges'!$A:$O,11,FALSE)),"")</f>
        <v/>
      </c>
      <c r="H50" s="195" t="str">
        <f>IFERROR(IF(VLOOKUP($A50,'Annex 2 Designated EHV charges'!$A:$O,12,FALSE)=0,"",VLOOKUP($A50,'Annex 2 Designated EHV charges'!$A:$O,12,FALSE)),"")</f>
        <v/>
      </c>
    </row>
    <row r="51" spans="1:8" ht="12.75" customHeight="1" x14ac:dyDescent="0.25">
      <c r="A51" s="94" t="str" cm="1">
        <f t="array" ref="A51">IFERROR(INDEX('Annex 2 Designated EHV charges'!$A$10:$A$95, MATCH(0, IF(ISBLANK('Annex 2 Designated EHV charges'!$A$10:$A$95),1, COUNTIF(A$4:$A50, 'Annex 2 Designated EHV charges'!$A$10:$A$95)), 0)),"")</f>
        <v/>
      </c>
      <c r="B51" s="94" t="str">
        <f>IF($A51="","",VLOOKUP($A51,'Annex 2 Designated EHV charges'!$A:$O,2,0))</f>
        <v/>
      </c>
      <c r="C51" s="95" t="str">
        <f>IF($A51="","",VLOOKUP($A51,'Annex 2 Designated EHV charges'!$A:$O,3,0))</f>
        <v/>
      </c>
      <c r="D51" s="94" t="str">
        <f>IF($A51="","",VLOOKUP($A51,'Annex 2 Designated EHV charges'!$A:$O,7,0))</f>
        <v/>
      </c>
      <c r="E51" s="97" t="str">
        <f>IFERROR(IF(VLOOKUP($A51,'Annex 2 Designated EHV charges'!$A:$O,9,FALSE)=0,"",VLOOKUP($A51,'Annex 2 Designated EHV charges'!$A:$O,9,FALSE)),"")</f>
        <v/>
      </c>
      <c r="F51" s="195" t="str">
        <f>IFERROR(IF(VLOOKUP($A51,'Annex 2 Designated EHV charges'!$A:$O,10,FALSE)=0,"",VLOOKUP($A51,'Annex 2 Designated EHV charges'!$A:$O,10,FALSE)),"")</f>
        <v/>
      </c>
      <c r="G51" s="195" t="str">
        <f>IFERROR(IF(VLOOKUP($A51,'Annex 2 Designated EHV charges'!$A:$O,11,FALSE)=0,"",VLOOKUP($A51,'Annex 2 Designated EHV charges'!$A:$O,11,FALSE)),"")</f>
        <v/>
      </c>
      <c r="H51" s="195" t="str">
        <f>IFERROR(IF(VLOOKUP($A51,'Annex 2 Designated EHV charges'!$A:$O,12,FALSE)=0,"",VLOOKUP($A51,'Annex 2 Designated EHV charges'!$A:$O,12,FALSE)),"")</f>
        <v/>
      </c>
    </row>
    <row r="52" spans="1:8" ht="12.75" customHeight="1" x14ac:dyDescent="0.25">
      <c r="A52" s="94" t="str" cm="1">
        <f t="array" ref="A52">IFERROR(INDEX('Annex 2 Designated EHV charges'!$A$10:$A$95, MATCH(0, IF(ISBLANK('Annex 2 Designated EHV charges'!$A$10:$A$95),1, COUNTIF(A$4:$A51, 'Annex 2 Designated EHV charges'!$A$10:$A$95)), 0)),"")</f>
        <v/>
      </c>
      <c r="B52" s="94" t="str">
        <f>IF($A52="","",VLOOKUP($A52,'Annex 2 Designated EHV charges'!$A:$O,2,0))</f>
        <v/>
      </c>
      <c r="C52" s="95" t="str">
        <f>IF($A52="","",VLOOKUP($A52,'Annex 2 Designated EHV charges'!$A:$O,3,0))</f>
        <v/>
      </c>
      <c r="D52" s="94" t="str">
        <f>IF($A52="","",VLOOKUP($A52,'Annex 2 Designated EHV charges'!$A:$O,7,0))</f>
        <v/>
      </c>
      <c r="E52" s="97" t="str">
        <f>IFERROR(IF(VLOOKUP($A52,'Annex 2 Designated EHV charges'!$A:$O,9,FALSE)=0,"",VLOOKUP($A52,'Annex 2 Designated EHV charges'!$A:$O,9,FALSE)),"")</f>
        <v/>
      </c>
      <c r="F52" s="195" t="str">
        <f>IFERROR(IF(VLOOKUP($A52,'Annex 2 Designated EHV charges'!$A:$O,10,FALSE)=0,"",VLOOKUP($A52,'Annex 2 Designated EHV charges'!$A:$O,10,FALSE)),"")</f>
        <v/>
      </c>
      <c r="G52" s="195" t="str">
        <f>IFERROR(IF(VLOOKUP($A52,'Annex 2 Designated EHV charges'!$A:$O,11,FALSE)=0,"",VLOOKUP($A52,'Annex 2 Designated EHV charges'!$A:$O,11,FALSE)),"")</f>
        <v/>
      </c>
      <c r="H52" s="195" t="str">
        <f>IFERROR(IF(VLOOKUP($A52,'Annex 2 Designated EHV charges'!$A:$O,12,FALSE)=0,"",VLOOKUP($A52,'Annex 2 Designated EHV charges'!$A:$O,12,FALSE)),"")</f>
        <v/>
      </c>
    </row>
    <row r="53" spans="1:8" ht="12.75" customHeight="1" x14ac:dyDescent="0.25">
      <c r="A53" s="94" t="str" cm="1">
        <f t="array" ref="A53">IFERROR(INDEX('Annex 2 Designated EHV charges'!$A$10:$A$95, MATCH(0, IF(ISBLANK('Annex 2 Designated EHV charges'!$A$10:$A$95),1, COUNTIF(A$4:$A52, 'Annex 2 Designated EHV charges'!$A$10:$A$95)), 0)),"")</f>
        <v/>
      </c>
      <c r="B53" s="94" t="str">
        <f>IF($A53="","",VLOOKUP($A53,'Annex 2 Designated EHV charges'!$A:$O,2,0))</f>
        <v/>
      </c>
      <c r="C53" s="95" t="str">
        <f>IF($A53="","",VLOOKUP($A53,'Annex 2 Designated EHV charges'!$A:$O,3,0))</f>
        <v/>
      </c>
      <c r="D53" s="94" t="str">
        <f>IF($A53="","",VLOOKUP($A53,'Annex 2 Designated EHV charges'!$A:$O,7,0))</f>
        <v/>
      </c>
      <c r="E53" s="97" t="str">
        <f>IFERROR(IF(VLOOKUP($A53,'Annex 2 Designated EHV charges'!$A:$O,9,FALSE)=0,"",VLOOKUP($A53,'Annex 2 Designated EHV charges'!$A:$O,9,FALSE)),"")</f>
        <v/>
      </c>
      <c r="F53" s="195" t="str">
        <f>IFERROR(IF(VLOOKUP($A53,'Annex 2 Designated EHV charges'!$A:$O,10,FALSE)=0,"",VLOOKUP($A53,'Annex 2 Designated EHV charges'!$A:$O,10,FALSE)),"")</f>
        <v/>
      </c>
      <c r="G53" s="195" t="str">
        <f>IFERROR(IF(VLOOKUP($A53,'Annex 2 Designated EHV charges'!$A:$O,11,FALSE)=0,"",VLOOKUP($A53,'Annex 2 Designated EHV charges'!$A:$O,11,FALSE)),"")</f>
        <v/>
      </c>
      <c r="H53" s="195" t="str">
        <f>IFERROR(IF(VLOOKUP($A53,'Annex 2 Designated EHV charges'!$A:$O,12,FALSE)=0,"",VLOOKUP($A53,'Annex 2 Designated EHV charges'!$A:$O,12,FALSE)),"")</f>
        <v/>
      </c>
    </row>
    <row r="54" spans="1:8" ht="12.75" customHeight="1" x14ac:dyDescent="0.25">
      <c r="A54" s="94" t="str" cm="1">
        <f t="array" ref="A54">IFERROR(INDEX('Annex 2 Designated EHV charges'!$A$10:$A$95, MATCH(0, IF(ISBLANK('Annex 2 Designated EHV charges'!$A$10:$A$95),1, COUNTIF(A$4:$A53, 'Annex 2 Designated EHV charges'!$A$10:$A$95)), 0)),"")</f>
        <v/>
      </c>
      <c r="B54" s="94" t="str">
        <f>IF($A54="","",VLOOKUP($A54,'Annex 2 Designated EHV charges'!$A:$O,2,0))</f>
        <v/>
      </c>
      <c r="C54" s="95" t="str">
        <f>IF($A54="","",VLOOKUP($A54,'Annex 2 Designated EHV charges'!$A:$O,3,0))</f>
        <v/>
      </c>
      <c r="D54" s="94" t="str">
        <f>IF($A54="","",VLOOKUP($A54,'Annex 2 Designated EHV charges'!$A:$O,7,0))</f>
        <v/>
      </c>
      <c r="E54" s="97" t="str">
        <f>IFERROR(IF(VLOOKUP($A54,'Annex 2 Designated EHV charges'!$A:$O,9,FALSE)=0,"",VLOOKUP($A54,'Annex 2 Designated EHV charges'!$A:$O,9,FALSE)),"")</f>
        <v/>
      </c>
      <c r="F54" s="195" t="str">
        <f>IFERROR(IF(VLOOKUP($A54,'Annex 2 Designated EHV charges'!$A:$O,10,FALSE)=0,"",VLOOKUP($A54,'Annex 2 Designated EHV charges'!$A:$O,10,FALSE)),"")</f>
        <v/>
      </c>
      <c r="G54" s="195" t="str">
        <f>IFERROR(IF(VLOOKUP($A54,'Annex 2 Designated EHV charges'!$A:$O,11,FALSE)=0,"",VLOOKUP($A54,'Annex 2 Designated EHV charges'!$A:$O,11,FALSE)),"")</f>
        <v/>
      </c>
      <c r="H54" s="195" t="str">
        <f>IFERROR(IF(VLOOKUP($A54,'Annex 2 Designated EHV charges'!$A:$O,12,FALSE)=0,"",VLOOKUP($A54,'Annex 2 Designated EHV charges'!$A:$O,12,FALSE)),"")</f>
        <v/>
      </c>
    </row>
    <row r="55" spans="1:8" ht="12.75" customHeight="1" x14ac:dyDescent="0.25">
      <c r="A55" s="94" t="str" cm="1">
        <f t="array" ref="A55">IFERROR(INDEX('Annex 2 Designated EHV charges'!$A$10:$A$95, MATCH(0, IF(ISBLANK('Annex 2 Designated EHV charges'!$A$10:$A$95),1, COUNTIF(A$4:$A54, 'Annex 2 Designated EHV charges'!$A$10:$A$95)), 0)),"")</f>
        <v/>
      </c>
      <c r="B55" s="94" t="str">
        <f>IF($A55="","",VLOOKUP($A55,'Annex 2 Designated EHV charges'!$A:$O,2,0))</f>
        <v/>
      </c>
      <c r="C55" s="95" t="str">
        <f>IF($A55="","",VLOOKUP($A55,'Annex 2 Designated EHV charges'!$A:$O,3,0))</f>
        <v/>
      </c>
      <c r="D55" s="94" t="str">
        <f>IF($A55="","",VLOOKUP($A55,'Annex 2 Designated EHV charges'!$A:$O,7,0))</f>
        <v/>
      </c>
      <c r="E55" s="97" t="str">
        <f>IFERROR(IF(VLOOKUP($A55,'Annex 2 Designated EHV charges'!$A:$O,9,FALSE)=0,"",VLOOKUP($A55,'Annex 2 Designated EHV charges'!$A:$O,9,FALSE)),"")</f>
        <v/>
      </c>
      <c r="F55" s="195" t="str">
        <f>IFERROR(IF(VLOOKUP($A55,'Annex 2 Designated EHV charges'!$A:$O,10,FALSE)=0,"",VLOOKUP($A55,'Annex 2 Designated EHV charges'!$A:$O,10,FALSE)),"")</f>
        <v/>
      </c>
      <c r="G55" s="195" t="str">
        <f>IFERROR(IF(VLOOKUP($A55,'Annex 2 Designated EHV charges'!$A:$O,11,FALSE)=0,"",VLOOKUP($A55,'Annex 2 Designated EHV charges'!$A:$O,11,FALSE)),"")</f>
        <v/>
      </c>
      <c r="H55" s="195" t="str">
        <f>IFERROR(IF(VLOOKUP($A55,'Annex 2 Designated EHV charges'!$A:$O,12,FALSE)=0,"",VLOOKUP($A55,'Annex 2 Designated EHV charges'!$A:$O,12,FALSE)),"")</f>
        <v/>
      </c>
    </row>
    <row r="56" spans="1:8" ht="12.75" customHeight="1" x14ac:dyDescent="0.25">
      <c r="A56" s="94" t="str" cm="1">
        <f t="array" ref="A56">IFERROR(INDEX('Annex 2 Designated EHV charges'!$A$10:$A$95, MATCH(0, IF(ISBLANK('Annex 2 Designated EHV charges'!$A$10:$A$95),1, COUNTIF(A$4:$A55, 'Annex 2 Designated EHV charges'!$A$10:$A$95)), 0)),"")</f>
        <v/>
      </c>
      <c r="B56" s="94" t="str">
        <f>IF($A56="","",VLOOKUP($A56,'Annex 2 Designated EHV charges'!$A:$O,2,0))</f>
        <v/>
      </c>
      <c r="C56" s="95" t="str">
        <f>IF($A56="","",VLOOKUP($A56,'Annex 2 Designated EHV charges'!$A:$O,3,0))</f>
        <v/>
      </c>
      <c r="D56" s="94" t="str">
        <f>IF($A56="","",VLOOKUP($A56,'Annex 2 Designated EHV charges'!$A:$O,7,0))</f>
        <v/>
      </c>
      <c r="E56" s="97" t="str">
        <f>IFERROR(IF(VLOOKUP($A56,'Annex 2 Designated EHV charges'!$A:$O,9,FALSE)=0,"",VLOOKUP($A56,'Annex 2 Designated EHV charges'!$A:$O,9,FALSE)),"")</f>
        <v/>
      </c>
      <c r="F56" s="195" t="str">
        <f>IFERROR(IF(VLOOKUP($A56,'Annex 2 Designated EHV charges'!$A:$O,10,FALSE)=0,"",VLOOKUP($A56,'Annex 2 Designated EHV charges'!$A:$O,10,FALSE)),"")</f>
        <v/>
      </c>
      <c r="G56" s="195" t="str">
        <f>IFERROR(IF(VLOOKUP($A56,'Annex 2 Designated EHV charges'!$A:$O,11,FALSE)=0,"",VLOOKUP($A56,'Annex 2 Designated EHV charges'!$A:$O,11,FALSE)),"")</f>
        <v/>
      </c>
      <c r="H56" s="195" t="str">
        <f>IFERROR(IF(VLOOKUP($A56,'Annex 2 Designated EHV charges'!$A:$O,12,FALSE)=0,"",VLOOKUP($A56,'Annex 2 Designated EHV charges'!$A:$O,12,FALSE)),"")</f>
        <v/>
      </c>
    </row>
    <row r="57" spans="1:8" ht="12.75" customHeight="1" x14ac:dyDescent="0.25">
      <c r="A57" s="94" t="str" cm="1">
        <f t="array" ref="A57">IFERROR(INDEX('Annex 2 Designated EHV charges'!$A$10:$A$95, MATCH(0, IF(ISBLANK('Annex 2 Designated EHV charges'!$A$10:$A$95),1, COUNTIF(A$4:$A56, 'Annex 2 Designated EHV charges'!$A$10:$A$95)), 0)),"")</f>
        <v/>
      </c>
      <c r="B57" s="94" t="str">
        <f>IF($A57="","",VLOOKUP($A57,'Annex 2 Designated EHV charges'!$A:$O,2,0))</f>
        <v/>
      </c>
      <c r="C57" s="95" t="str">
        <f>IF($A57="","",VLOOKUP($A57,'Annex 2 Designated EHV charges'!$A:$O,3,0))</f>
        <v/>
      </c>
      <c r="D57" s="94" t="str">
        <f>IF($A57="","",VLOOKUP($A57,'Annex 2 Designated EHV charges'!$A:$O,7,0))</f>
        <v/>
      </c>
      <c r="E57" s="97" t="str">
        <f>IFERROR(IF(VLOOKUP($A57,'Annex 2 Designated EHV charges'!$A:$O,9,FALSE)=0,"",VLOOKUP($A57,'Annex 2 Designated EHV charges'!$A:$O,9,FALSE)),"")</f>
        <v/>
      </c>
      <c r="F57" s="195" t="str">
        <f>IFERROR(IF(VLOOKUP($A57,'Annex 2 Designated EHV charges'!$A:$O,10,FALSE)=0,"",VLOOKUP($A57,'Annex 2 Designated EHV charges'!$A:$O,10,FALSE)),"")</f>
        <v/>
      </c>
      <c r="G57" s="195" t="str">
        <f>IFERROR(IF(VLOOKUP($A57,'Annex 2 Designated EHV charges'!$A:$O,11,FALSE)=0,"",VLOOKUP($A57,'Annex 2 Designated EHV charges'!$A:$O,11,FALSE)),"")</f>
        <v/>
      </c>
      <c r="H57" s="195" t="str">
        <f>IFERROR(IF(VLOOKUP($A57,'Annex 2 Designated EHV charges'!$A:$O,12,FALSE)=0,"",VLOOKUP($A57,'Annex 2 Designated EHV charges'!$A:$O,12,FALSE)),"")</f>
        <v/>
      </c>
    </row>
    <row r="58" spans="1:8" ht="12.75" customHeight="1" x14ac:dyDescent="0.25">
      <c r="A58" s="94" t="str" cm="1">
        <f t="array" ref="A58">IFERROR(INDEX('Annex 2 Designated EHV charges'!$A$10:$A$95, MATCH(0, IF(ISBLANK('Annex 2 Designated EHV charges'!$A$10:$A$95),1, COUNTIF(A$4:$A57, 'Annex 2 Designated EHV charges'!$A$10:$A$95)), 0)),"")</f>
        <v/>
      </c>
      <c r="B58" s="94" t="str">
        <f>IF($A58="","",VLOOKUP($A58,'Annex 2 Designated EHV charges'!$A:$O,2,0))</f>
        <v/>
      </c>
      <c r="C58" s="95" t="str">
        <f>IF($A58="","",VLOOKUP($A58,'Annex 2 Designated EHV charges'!$A:$O,3,0))</f>
        <v/>
      </c>
      <c r="D58" s="94" t="str">
        <f>IF($A58="","",VLOOKUP($A58,'Annex 2 Designated EHV charges'!$A:$O,7,0))</f>
        <v/>
      </c>
      <c r="E58" s="97" t="str">
        <f>IFERROR(IF(VLOOKUP($A58,'Annex 2 Designated EHV charges'!$A:$O,9,FALSE)=0,"",VLOOKUP($A58,'Annex 2 Designated EHV charges'!$A:$O,9,FALSE)),"")</f>
        <v/>
      </c>
      <c r="F58" s="195" t="str">
        <f>IFERROR(IF(VLOOKUP($A58,'Annex 2 Designated EHV charges'!$A:$O,10,FALSE)=0,"",VLOOKUP($A58,'Annex 2 Designated EHV charges'!$A:$O,10,FALSE)),"")</f>
        <v/>
      </c>
      <c r="G58" s="195" t="str">
        <f>IFERROR(IF(VLOOKUP($A58,'Annex 2 Designated EHV charges'!$A:$O,11,FALSE)=0,"",VLOOKUP($A58,'Annex 2 Designated EHV charges'!$A:$O,11,FALSE)),"")</f>
        <v/>
      </c>
      <c r="H58" s="195" t="str">
        <f>IFERROR(IF(VLOOKUP($A58,'Annex 2 Designated EHV charges'!$A:$O,12,FALSE)=0,"",VLOOKUP($A58,'Annex 2 Designated EHV charges'!$A:$O,12,FALSE)),"")</f>
        <v/>
      </c>
    </row>
    <row r="59" spans="1:8" ht="12.75" customHeight="1" x14ac:dyDescent="0.25">
      <c r="A59" s="94" t="str" cm="1">
        <f t="array" ref="A59">IFERROR(INDEX('Annex 2 Designated EHV charges'!$A$10:$A$95, MATCH(0, IF(ISBLANK('Annex 2 Designated EHV charges'!$A$10:$A$95),1, COUNTIF(A$4:$A58, 'Annex 2 Designated EHV charges'!$A$10:$A$95)), 0)),"")</f>
        <v/>
      </c>
      <c r="B59" s="94" t="str">
        <f>IF($A59="","",VLOOKUP($A59,'Annex 2 Designated EHV charges'!$A:$O,2,0))</f>
        <v/>
      </c>
      <c r="C59" s="95" t="str">
        <f>IF($A59="","",VLOOKUP($A59,'Annex 2 Designated EHV charges'!$A:$O,3,0))</f>
        <v/>
      </c>
      <c r="D59" s="94" t="str">
        <f>IF($A59="","",VLOOKUP($A59,'Annex 2 Designated EHV charges'!$A:$O,7,0))</f>
        <v/>
      </c>
      <c r="E59" s="97" t="str">
        <f>IFERROR(IF(VLOOKUP($A59,'Annex 2 Designated EHV charges'!$A:$O,9,FALSE)=0,"",VLOOKUP($A59,'Annex 2 Designated EHV charges'!$A:$O,9,FALSE)),"")</f>
        <v/>
      </c>
      <c r="F59" s="195" t="str">
        <f>IFERROR(IF(VLOOKUP($A59,'Annex 2 Designated EHV charges'!$A:$O,10,FALSE)=0,"",VLOOKUP($A59,'Annex 2 Designated EHV charges'!$A:$O,10,FALSE)),"")</f>
        <v/>
      </c>
      <c r="G59" s="195" t="str">
        <f>IFERROR(IF(VLOOKUP($A59,'Annex 2 Designated EHV charges'!$A:$O,11,FALSE)=0,"",VLOOKUP($A59,'Annex 2 Designated EHV charges'!$A:$O,11,FALSE)),"")</f>
        <v/>
      </c>
      <c r="H59" s="195" t="str">
        <f>IFERROR(IF(VLOOKUP($A59,'Annex 2 Designated EHV charges'!$A:$O,12,FALSE)=0,"",VLOOKUP($A59,'Annex 2 Designated EHV charges'!$A:$O,12,FALSE)),"")</f>
        <v/>
      </c>
    </row>
    <row r="60" spans="1:8" ht="12.75" customHeight="1" x14ac:dyDescent="0.25">
      <c r="A60" s="94" t="str" cm="1">
        <f t="array" ref="A60">IFERROR(INDEX('Annex 2 Designated EHV charges'!$A$10:$A$95, MATCH(0, IF(ISBLANK('Annex 2 Designated EHV charges'!$A$10:$A$95),1, COUNTIF(A$4:$A59, 'Annex 2 Designated EHV charges'!$A$10:$A$95)), 0)),"")</f>
        <v/>
      </c>
      <c r="B60" s="94" t="str">
        <f>IF($A60="","",VLOOKUP($A60,'Annex 2 Designated EHV charges'!$A:$O,2,0))</f>
        <v/>
      </c>
      <c r="C60" s="95" t="str">
        <f>IF($A60="","",VLOOKUP($A60,'Annex 2 Designated EHV charges'!$A:$O,3,0))</f>
        <v/>
      </c>
      <c r="D60" s="94" t="str">
        <f>IF($A60="","",VLOOKUP($A60,'Annex 2 Designated EHV charges'!$A:$O,7,0))</f>
        <v/>
      </c>
      <c r="E60" s="97" t="str">
        <f>IFERROR(IF(VLOOKUP($A60,'Annex 2 Designated EHV charges'!$A:$O,9,FALSE)=0,"",VLOOKUP($A60,'Annex 2 Designated EHV charges'!$A:$O,9,FALSE)),"")</f>
        <v/>
      </c>
      <c r="F60" s="195" t="str">
        <f>IFERROR(IF(VLOOKUP($A60,'Annex 2 Designated EHV charges'!$A:$O,10,FALSE)=0,"",VLOOKUP($A60,'Annex 2 Designated EHV charges'!$A:$O,10,FALSE)),"")</f>
        <v/>
      </c>
      <c r="G60" s="195" t="str">
        <f>IFERROR(IF(VLOOKUP($A60,'Annex 2 Designated EHV charges'!$A:$O,11,FALSE)=0,"",VLOOKUP($A60,'Annex 2 Designated EHV charges'!$A:$O,11,FALSE)),"")</f>
        <v/>
      </c>
      <c r="H60" s="195" t="str">
        <f>IFERROR(IF(VLOOKUP($A60,'Annex 2 Designated EHV charges'!$A:$O,12,FALSE)=0,"",VLOOKUP($A60,'Annex 2 Designated EHV charges'!$A:$O,12,FALSE)),"")</f>
        <v/>
      </c>
    </row>
    <row r="61" spans="1:8" ht="12.75" customHeight="1" x14ac:dyDescent="0.25">
      <c r="A61" s="94" t="str" cm="1">
        <f t="array" ref="A61">IFERROR(INDEX('Annex 2 Designated EHV charges'!$A$10:$A$95, MATCH(0, IF(ISBLANK('Annex 2 Designated EHV charges'!$A$10:$A$95),1, COUNTIF(A$4:$A60, 'Annex 2 Designated EHV charges'!$A$10:$A$95)), 0)),"")</f>
        <v/>
      </c>
      <c r="B61" s="94" t="str">
        <f>IF($A61="","",VLOOKUP($A61,'Annex 2 Designated EHV charges'!$A:$O,2,0))</f>
        <v/>
      </c>
      <c r="C61" s="95" t="str">
        <f>IF($A61="","",VLOOKUP($A61,'Annex 2 Designated EHV charges'!$A:$O,3,0))</f>
        <v/>
      </c>
      <c r="D61" s="94" t="str">
        <f>IF($A61="","",VLOOKUP($A61,'Annex 2 Designated EHV charges'!$A:$O,7,0))</f>
        <v/>
      </c>
      <c r="E61" s="97" t="str">
        <f>IFERROR(IF(VLOOKUP($A61,'Annex 2 Designated EHV charges'!$A:$O,9,FALSE)=0,"",VLOOKUP($A61,'Annex 2 Designated EHV charges'!$A:$O,9,FALSE)),"")</f>
        <v/>
      </c>
      <c r="F61" s="195" t="str">
        <f>IFERROR(IF(VLOOKUP($A61,'Annex 2 Designated EHV charges'!$A:$O,10,FALSE)=0,"",VLOOKUP($A61,'Annex 2 Designated EHV charges'!$A:$O,10,FALSE)),"")</f>
        <v/>
      </c>
      <c r="G61" s="195" t="str">
        <f>IFERROR(IF(VLOOKUP($A61,'Annex 2 Designated EHV charges'!$A:$O,11,FALSE)=0,"",VLOOKUP($A61,'Annex 2 Designated EHV charges'!$A:$O,11,FALSE)),"")</f>
        <v/>
      </c>
      <c r="H61" s="195" t="str">
        <f>IFERROR(IF(VLOOKUP($A61,'Annex 2 Designated EHV charges'!$A:$O,12,FALSE)=0,"",VLOOKUP($A61,'Annex 2 Designated EHV charges'!$A:$O,12,FALSE)),"")</f>
        <v/>
      </c>
    </row>
    <row r="62" spans="1:8" ht="12.75" customHeight="1" x14ac:dyDescent="0.25">
      <c r="A62" s="94" t="str" cm="1">
        <f t="array" ref="A62">IFERROR(INDEX('Annex 2 Designated EHV charges'!$A$10:$A$95, MATCH(0, IF(ISBLANK('Annex 2 Designated EHV charges'!$A$10:$A$95),1, COUNTIF(A$4:$A61, 'Annex 2 Designated EHV charges'!$A$10:$A$95)), 0)),"")</f>
        <v/>
      </c>
      <c r="B62" s="94" t="str">
        <f>IF($A62="","",VLOOKUP($A62,'Annex 2 Designated EHV charges'!$A:$O,2,0))</f>
        <v/>
      </c>
      <c r="C62" s="95" t="str">
        <f>IF($A62="","",VLOOKUP($A62,'Annex 2 Designated EHV charges'!$A:$O,3,0))</f>
        <v/>
      </c>
      <c r="D62" s="94" t="str">
        <f>IF($A62="","",VLOOKUP($A62,'Annex 2 Designated EHV charges'!$A:$O,7,0))</f>
        <v/>
      </c>
      <c r="E62" s="97" t="str">
        <f>IFERROR(IF(VLOOKUP($A62,'Annex 2 Designated EHV charges'!$A:$O,9,FALSE)=0,"",VLOOKUP($A62,'Annex 2 Designated EHV charges'!$A:$O,9,FALSE)),"")</f>
        <v/>
      </c>
      <c r="F62" s="195" t="str">
        <f>IFERROR(IF(VLOOKUP($A62,'Annex 2 Designated EHV charges'!$A:$O,10,FALSE)=0,"",VLOOKUP($A62,'Annex 2 Designated EHV charges'!$A:$O,10,FALSE)),"")</f>
        <v/>
      </c>
      <c r="G62" s="195" t="str">
        <f>IFERROR(IF(VLOOKUP($A62,'Annex 2 Designated EHV charges'!$A:$O,11,FALSE)=0,"",VLOOKUP($A62,'Annex 2 Designated EHV charges'!$A:$O,11,FALSE)),"")</f>
        <v/>
      </c>
      <c r="H62" s="195" t="str">
        <f>IFERROR(IF(VLOOKUP($A62,'Annex 2 Designated EHV charges'!$A:$O,12,FALSE)=0,"",VLOOKUP($A62,'Annex 2 Designated EHV charges'!$A:$O,12,FALSE)),"")</f>
        <v/>
      </c>
    </row>
    <row r="63" spans="1:8" ht="12.75" customHeight="1" x14ac:dyDescent="0.25">
      <c r="A63" s="94" t="str" cm="1">
        <f t="array" ref="A63">IFERROR(INDEX('Annex 2 Designated EHV charges'!$A$10:$A$95, MATCH(0, IF(ISBLANK('Annex 2 Designated EHV charges'!$A$10:$A$95),1, COUNTIF(A$4:$A62, 'Annex 2 Designated EHV charges'!$A$10:$A$95)), 0)),"")</f>
        <v/>
      </c>
      <c r="B63" s="94" t="str">
        <f>IF($A63="","",VLOOKUP($A63,'Annex 2 Designated EHV charges'!$A:$O,2,0))</f>
        <v/>
      </c>
      <c r="C63" s="95" t="str">
        <f>IF($A63="","",VLOOKUP($A63,'Annex 2 Designated EHV charges'!$A:$O,3,0))</f>
        <v/>
      </c>
      <c r="D63" s="94" t="str">
        <f>IF($A63="","",VLOOKUP($A63,'Annex 2 Designated EHV charges'!$A:$O,7,0))</f>
        <v/>
      </c>
      <c r="E63" s="97" t="str">
        <f>IFERROR(IF(VLOOKUP($A63,'Annex 2 Designated EHV charges'!$A:$O,9,FALSE)=0,"",VLOOKUP($A63,'Annex 2 Designated EHV charges'!$A:$O,9,FALSE)),"")</f>
        <v/>
      </c>
      <c r="F63" s="195" t="str">
        <f>IFERROR(IF(VLOOKUP($A63,'Annex 2 Designated EHV charges'!$A:$O,10,FALSE)=0,"",VLOOKUP($A63,'Annex 2 Designated EHV charges'!$A:$O,10,FALSE)),"")</f>
        <v/>
      </c>
      <c r="G63" s="195" t="str">
        <f>IFERROR(IF(VLOOKUP($A63,'Annex 2 Designated EHV charges'!$A:$O,11,FALSE)=0,"",VLOOKUP($A63,'Annex 2 Designated EHV charges'!$A:$O,11,FALSE)),"")</f>
        <v/>
      </c>
      <c r="H63" s="195" t="str">
        <f>IFERROR(IF(VLOOKUP($A63,'Annex 2 Designated EHV charges'!$A:$O,12,FALSE)=0,"",VLOOKUP($A63,'Annex 2 Designated EHV charges'!$A:$O,12,FALSE)),"")</f>
        <v/>
      </c>
    </row>
    <row r="64" spans="1:8" ht="12.75" customHeight="1" x14ac:dyDescent="0.25">
      <c r="A64" s="94" t="str" cm="1">
        <f t="array" ref="A64">IFERROR(INDEX('Annex 2 Designated EHV charges'!$A$10:$A$95, MATCH(0, IF(ISBLANK('Annex 2 Designated EHV charges'!$A$10:$A$95),1, COUNTIF(A$4:$A63, 'Annex 2 Designated EHV charges'!$A$10:$A$95)), 0)),"")</f>
        <v/>
      </c>
      <c r="B64" s="94" t="str">
        <f>IF($A64="","",VLOOKUP($A64,'Annex 2 Designated EHV charges'!$A:$O,2,0))</f>
        <v/>
      </c>
      <c r="C64" s="95" t="str">
        <f>IF($A64="","",VLOOKUP($A64,'Annex 2 Designated EHV charges'!$A:$O,3,0))</f>
        <v/>
      </c>
      <c r="D64" s="94" t="str">
        <f>IF($A64="","",VLOOKUP($A64,'Annex 2 Designated EHV charges'!$A:$O,7,0))</f>
        <v/>
      </c>
      <c r="E64" s="97" t="str">
        <f>IFERROR(IF(VLOOKUP($A64,'Annex 2 Designated EHV charges'!$A:$O,9,FALSE)=0,"",VLOOKUP($A64,'Annex 2 Designated EHV charges'!$A:$O,9,FALSE)),"")</f>
        <v/>
      </c>
      <c r="F64" s="195" t="str">
        <f>IFERROR(IF(VLOOKUP($A64,'Annex 2 Designated EHV charges'!$A:$O,10,FALSE)=0,"",VLOOKUP($A64,'Annex 2 Designated EHV charges'!$A:$O,10,FALSE)),"")</f>
        <v/>
      </c>
      <c r="G64" s="195" t="str">
        <f>IFERROR(IF(VLOOKUP($A64,'Annex 2 Designated EHV charges'!$A:$O,11,FALSE)=0,"",VLOOKUP($A64,'Annex 2 Designated EHV charges'!$A:$O,11,FALSE)),"")</f>
        <v/>
      </c>
      <c r="H64" s="195" t="str">
        <f>IFERROR(IF(VLOOKUP($A64,'Annex 2 Designated EHV charges'!$A:$O,12,FALSE)=0,"",VLOOKUP($A64,'Annex 2 Designated EHV charges'!$A:$O,12,FALSE)),"")</f>
        <v/>
      </c>
    </row>
    <row r="65" spans="1:8" ht="12.75" customHeight="1" x14ac:dyDescent="0.25">
      <c r="A65" s="94" t="str" cm="1">
        <f t="array" ref="A65">IFERROR(INDEX('Annex 2 Designated EHV charges'!$A$10:$A$95, MATCH(0, IF(ISBLANK('Annex 2 Designated EHV charges'!$A$10:$A$95),1, COUNTIF(A$4:$A64, 'Annex 2 Designated EHV charges'!$A$10:$A$95)), 0)),"")</f>
        <v/>
      </c>
      <c r="B65" s="94" t="str">
        <f>IF($A65="","",VLOOKUP($A65,'Annex 2 Designated EHV charges'!$A:$O,2,0))</f>
        <v/>
      </c>
      <c r="C65" s="95" t="str">
        <f>IF($A65="","",VLOOKUP($A65,'Annex 2 Designated EHV charges'!$A:$O,3,0))</f>
        <v/>
      </c>
      <c r="D65" s="94" t="str">
        <f>IF($A65="","",VLOOKUP($A65,'Annex 2 Designated EHV charges'!$A:$O,7,0))</f>
        <v/>
      </c>
      <c r="E65" s="97" t="str">
        <f>IFERROR(IF(VLOOKUP($A65,'Annex 2 Designated EHV charges'!$A:$O,9,FALSE)=0,"",VLOOKUP($A65,'Annex 2 Designated EHV charges'!$A:$O,9,FALSE)),"")</f>
        <v/>
      </c>
      <c r="F65" s="195" t="str">
        <f>IFERROR(IF(VLOOKUP($A65,'Annex 2 Designated EHV charges'!$A:$O,10,FALSE)=0,"",VLOOKUP($A65,'Annex 2 Designated EHV charges'!$A:$O,10,FALSE)),"")</f>
        <v/>
      </c>
      <c r="G65" s="195" t="str">
        <f>IFERROR(IF(VLOOKUP($A65,'Annex 2 Designated EHV charges'!$A:$O,11,FALSE)=0,"",VLOOKUP($A65,'Annex 2 Designated EHV charges'!$A:$O,11,FALSE)),"")</f>
        <v/>
      </c>
      <c r="H65" s="195" t="str">
        <f>IFERROR(IF(VLOOKUP($A65,'Annex 2 Designated EHV charges'!$A:$O,12,FALSE)=0,"",VLOOKUP($A65,'Annex 2 Designated EHV charges'!$A:$O,12,FALSE)),"")</f>
        <v/>
      </c>
    </row>
    <row r="66" spans="1:8" ht="12.75" customHeight="1" x14ac:dyDescent="0.25">
      <c r="A66" s="94" t="str" cm="1">
        <f t="array" ref="A66">IFERROR(INDEX('Annex 2 Designated EHV charges'!$A$10:$A$95, MATCH(0, IF(ISBLANK('Annex 2 Designated EHV charges'!$A$10:$A$95),1, COUNTIF(A$4:$A65, 'Annex 2 Designated EHV charges'!$A$10:$A$95)), 0)),"")</f>
        <v/>
      </c>
      <c r="B66" s="94" t="str">
        <f>IF($A66="","",VLOOKUP($A66,'Annex 2 Designated EHV charges'!$A:$O,2,0))</f>
        <v/>
      </c>
      <c r="C66" s="95" t="str">
        <f>IF($A66="","",VLOOKUP($A66,'Annex 2 Designated EHV charges'!$A:$O,3,0))</f>
        <v/>
      </c>
      <c r="D66" s="94" t="str">
        <f>IF($A66="","",VLOOKUP($A66,'Annex 2 Designated EHV charges'!$A:$O,7,0))</f>
        <v/>
      </c>
      <c r="E66" s="97" t="str">
        <f>IFERROR(IF(VLOOKUP($A66,'Annex 2 Designated EHV charges'!$A:$O,9,FALSE)=0,"",VLOOKUP($A66,'Annex 2 Designated EHV charges'!$A:$O,9,FALSE)),"")</f>
        <v/>
      </c>
      <c r="F66" s="195" t="str">
        <f>IFERROR(IF(VLOOKUP($A66,'Annex 2 Designated EHV charges'!$A:$O,10,FALSE)=0,"",VLOOKUP($A66,'Annex 2 Designated EHV charges'!$A:$O,10,FALSE)),"")</f>
        <v/>
      </c>
      <c r="G66" s="195" t="str">
        <f>IFERROR(IF(VLOOKUP($A66,'Annex 2 Designated EHV charges'!$A:$O,11,FALSE)=0,"",VLOOKUP($A66,'Annex 2 Designated EHV charges'!$A:$O,11,FALSE)),"")</f>
        <v/>
      </c>
      <c r="H66" s="195" t="str">
        <f>IFERROR(IF(VLOOKUP($A66,'Annex 2 Designated EHV charges'!$A:$O,12,FALSE)=0,"",VLOOKUP($A66,'Annex 2 Designated EHV charges'!$A:$O,12,FALSE)),"")</f>
        <v/>
      </c>
    </row>
    <row r="67" spans="1:8" ht="12.75" customHeight="1" x14ac:dyDescent="0.25">
      <c r="A67" s="94" t="str" cm="1">
        <f t="array" ref="A67">IFERROR(INDEX('Annex 2 Designated EHV charges'!$A$10:$A$95, MATCH(0, IF(ISBLANK('Annex 2 Designated EHV charges'!$A$10:$A$95),1, COUNTIF(A$4:$A66, 'Annex 2 Designated EHV charges'!$A$10:$A$95)), 0)),"")</f>
        <v/>
      </c>
      <c r="B67" s="94" t="str">
        <f>IF($A67="","",VLOOKUP($A67,'Annex 2 Designated EHV charges'!$A:$O,2,0))</f>
        <v/>
      </c>
      <c r="C67" s="95" t="str">
        <f>IF($A67="","",VLOOKUP($A67,'Annex 2 Designated EHV charges'!$A:$O,3,0))</f>
        <v/>
      </c>
      <c r="D67" s="94" t="str">
        <f>IF($A67="","",VLOOKUP($A67,'Annex 2 Designated EHV charges'!$A:$O,7,0))</f>
        <v/>
      </c>
      <c r="E67" s="97" t="str">
        <f>IFERROR(IF(VLOOKUP($A67,'Annex 2 Designated EHV charges'!$A:$O,9,FALSE)=0,"",VLOOKUP($A67,'Annex 2 Designated EHV charges'!$A:$O,9,FALSE)),"")</f>
        <v/>
      </c>
      <c r="F67" s="195" t="str">
        <f>IFERROR(IF(VLOOKUP($A67,'Annex 2 Designated EHV charges'!$A:$O,10,FALSE)=0,"",VLOOKUP($A67,'Annex 2 Designated EHV charges'!$A:$O,10,FALSE)),"")</f>
        <v/>
      </c>
      <c r="G67" s="195" t="str">
        <f>IFERROR(IF(VLOOKUP($A67,'Annex 2 Designated EHV charges'!$A:$O,11,FALSE)=0,"",VLOOKUP($A67,'Annex 2 Designated EHV charges'!$A:$O,11,FALSE)),"")</f>
        <v/>
      </c>
      <c r="H67" s="195" t="str">
        <f>IFERROR(IF(VLOOKUP($A67,'Annex 2 Designated EHV charges'!$A:$O,12,FALSE)=0,"",VLOOKUP($A67,'Annex 2 Designated EHV charges'!$A:$O,12,FALSE)),"")</f>
        <v/>
      </c>
    </row>
    <row r="68" spans="1:8" ht="12.75" customHeight="1" x14ac:dyDescent="0.25">
      <c r="A68" s="94" t="str" cm="1">
        <f t="array" ref="A68">IFERROR(INDEX('Annex 2 Designated EHV charges'!$A$10:$A$95, MATCH(0, IF(ISBLANK('Annex 2 Designated EHV charges'!$A$10:$A$95),1, COUNTIF(A$4:$A67, 'Annex 2 Designated EHV charges'!$A$10:$A$95)), 0)),"")</f>
        <v/>
      </c>
      <c r="B68" s="94" t="str">
        <f>IF($A68="","",VLOOKUP($A68,'Annex 2 Designated EHV charges'!$A:$O,2,0))</f>
        <v/>
      </c>
      <c r="C68" s="95" t="str">
        <f>IF($A68="","",VLOOKUP($A68,'Annex 2 Designated EHV charges'!$A:$O,3,0))</f>
        <v/>
      </c>
      <c r="D68" s="94" t="str">
        <f>IF($A68="","",VLOOKUP($A68,'Annex 2 Designated EHV charges'!$A:$O,7,0))</f>
        <v/>
      </c>
      <c r="E68" s="97" t="str">
        <f>IFERROR(IF(VLOOKUP($A68,'Annex 2 Designated EHV charges'!$A:$O,9,FALSE)=0,"",VLOOKUP($A68,'Annex 2 Designated EHV charges'!$A:$O,9,FALSE)),"")</f>
        <v/>
      </c>
      <c r="F68" s="195" t="str">
        <f>IFERROR(IF(VLOOKUP($A68,'Annex 2 Designated EHV charges'!$A:$O,10,FALSE)=0,"",VLOOKUP($A68,'Annex 2 Designated EHV charges'!$A:$O,10,FALSE)),"")</f>
        <v/>
      </c>
      <c r="G68" s="195" t="str">
        <f>IFERROR(IF(VLOOKUP($A68,'Annex 2 Designated EHV charges'!$A:$O,11,FALSE)=0,"",VLOOKUP($A68,'Annex 2 Designated EHV charges'!$A:$O,11,FALSE)),"")</f>
        <v/>
      </c>
      <c r="H68" s="195" t="str">
        <f>IFERROR(IF(VLOOKUP($A68,'Annex 2 Designated EHV charges'!$A:$O,12,FALSE)=0,"",VLOOKUP($A68,'Annex 2 Designated EHV charges'!$A:$O,12,FALSE)),"")</f>
        <v/>
      </c>
    </row>
    <row r="69" spans="1:8" ht="12.75" customHeight="1" x14ac:dyDescent="0.25">
      <c r="A69" s="94" t="str" cm="1">
        <f t="array" ref="A69">IFERROR(INDEX('Annex 2 Designated EHV charges'!$A$10:$A$95, MATCH(0, IF(ISBLANK('Annex 2 Designated EHV charges'!$A$10:$A$95),1, COUNTIF(A$4:$A68, 'Annex 2 Designated EHV charges'!$A$10:$A$95)), 0)),"")</f>
        <v/>
      </c>
      <c r="B69" s="94" t="str">
        <f>IF($A69="","",VLOOKUP($A69,'Annex 2 Designated EHV charges'!$A:$O,2,0))</f>
        <v/>
      </c>
      <c r="C69" s="95" t="str">
        <f>IF($A69="","",VLOOKUP($A69,'Annex 2 Designated EHV charges'!$A:$O,3,0))</f>
        <v/>
      </c>
      <c r="D69" s="94" t="str">
        <f>IF($A69="","",VLOOKUP($A69,'Annex 2 Designated EHV charges'!$A:$O,7,0))</f>
        <v/>
      </c>
      <c r="E69" s="97" t="str">
        <f>IFERROR(IF(VLOOKUP($A69,'Annex 2 Designated EHV charges'!$A:$O,9,FALSE)=0,"",VLOOKUP($A69,'Annex 2 Designated EHV charges'!$A:$O,9,FALSE)),"")</f>
        <v/>
      </c>
      <c r="F69" s="195" t="str">
        <f>IFERROR(IF(VLOOKUP($A69,'Annex 2 Designated EHV charges'!$A:$O,10,FALSE)=0,"",VLOOKUP($A69,'Annex 2 Designated EHV charges'!$A:$O,10,FALSE)),"")</f>
        <v/>
      </c>
      <c r="G69" s="195" t="str">
        <f>IFERROR(IF(VLOOKUP($A69,'Annex 2 Designated EHV charges'!$A:$O,11,FALSE)=0,"",VLOOKUP($A69,'Annex 2 Designated EHV charges'!$A:$O,11,FALSE)),"")</f>
        <v/>
      </c>
      <c r="H69" s="195" t="str">
        <f>IFERROR(IF(VLOOKUP($A69,'Annex 2 Designated EHV charges'!$A:$O,12,FALSE)=0,"",VLOOKUP($A69,'Annex 2 Designated EHV charges'!$A:$O,12,FALSE)),"")</f>
        <v/>
      </c>
    </row>
    <row r="70" spans="1:8" ht="12.75" customHeight="1" x14ac:dyDescent="0.25">
      <c r="A70" s="94" t="str" cm="1">
        <f t="array" ref="A70">IFERROR(INDEX('Annex 2 Designated EHV charges'!$A$10:$A$95, MATCH(0, IF(ISBLANK('Annex 2 Designated EHV charges'!$A$10:$A$95),1, COUNTIF(A$4:$A69, 'Annex 2 Designated EHV charges'!$A$10:$A$95)), 0)),"")</f>
        <v/>
      </c>
      <c r="B70" s="94" t="str">
        <f>IF($A70="","",VLOOKUP($A70,'Annex 2 Designated EHV charges'!$A:$O,2,0))</f>
        <v/>
      </c>
      <c r="C70" s="95" t="str">
        <f>IF($A70="","",VLOOKUP($A70,'Annex 2 Designated EHV charges'!$A:$O,3,0))</f>
        <v/>
      </c>
      <c r="D70" s="94" t="str">
        <f>IF($A70="","",VLOOKUP($A70,'Annex 2 Designated EHV charges'!$A:$O,7,0))</f>
        <v/>
      </c>
      <c r="E70" s="97" t="str">
        <f>IFERROR(IF(VLOOKUP($A70,'Annex 2 Designated EHV charges'!$A:$O,9,FALSE)=0,"",VLOOKUP($A70,'Annex 2 Designated EHV charges'!$A:$O,9,FALSE)),"")</f>
        <v/>
      </c>
      <c r="F70" s="195" t="str">
        <f>IFERROR(IF(VLOOKUP($A70,'Annex 2 Designated EHV charges'!$A:$O,10,FALSE)=0,"",VLOOKUP($A70,'Annex 2 Designated EHV charges'!$A:$O,10,FALSE)),"")</f>
        <v/>
      </c>
      <c r="G70" s="195" t="str">
        <f>IFERROR(IF(VLOOKUP($A70,'Annex 2 Designated EHV charges'!$A:$O,11,FALSE)=0,"",VLOOKUP($A70,'Annex 2 Designated EHV charges'!$A:$O,11,FALSE)),"")</f>
        <v/>
      </c>
      <c r="H70" s="195" t="str">
        <f>IFERROR(IF(VLOOKUP($A70,'Annex 2 Designated EHV charges'!$A:$O,12,FALSE)=0,"",VLOOKUP($A70,'Annex 2 Designated EHV charges'!$A:$O,12,FALSE)),"")</f>
        <v/>
      </c>
    </row>
    <row r="71" spans="1:8" ht="12.75" customHeight="1" x14ac:dyDescent="0.25">
      <c r="A71" s="94" t="str" cm="1">
        <f t="array" ref="A71">IFERROR(INDEX('Annex 2 Designated EHV charges'!$A$10:$A$95, MATCH(0, IF(ISBLANK('Annex 2 Designated EHV charges'!$A$10:$A$95),1, COUNTIF(A$4:$A70, 'Annex 2 Designated EHV charges'!$A$10:$A$95)), 0)),"")</f>
        <v/>
      </c>
      <c r="B71" s="94" t="str">
        <f>IF($A71="","",VLOOKUP($A71,'Annex 2 Designated EHV charges'!$A:$O,2,0))</f>
        <v/>
      </c>
      <c r="C71" s="95" t="str">
        <f>IF($A71="","",VLOOKUP($A71,'Annex 2 Designated EHV charges'!$A:$O,3,0))</f>
        <v/>
      </c>
      <c r="D71" s="94" t="str">
        <f>IF($A71="","",VLOOKUP($A71,'Annex 2 Designated EHV charges'!$A:$O,7,0))</f>
        <v/>
      </c>
      <c r="E71" s="97" t="str">
        <f>IFERROR(IF(VLOOKUP($A71,'Annex 2 Designated EHV charges'!$A:$O,9,FALSE)=0,"",VLOOKUP($A71,'Annex 2 Designated EHV charges'!$A:$O,9,FALSE)),"")</f>
        <v/>
      </c>
      <c r="F71" s="195" t="str">
        <f>IFERROR(IF(VLOOKUP($A71,'Annex 2 Designated EHV charges'!$A:$O,10,FALSE)=0,"",VLOOKUP($A71,'Annex 2 Designated EHV charges'!$A:$O,10,FALSE)),"")</f>
        <v/>
      </c>
      <c r="G71" s="195" t="str">
        <f>IFERROR(IF(VLOOKUP($A71,'Annex 2 Designated EHV charges'!$A:$O,11,FALSE)=0,"",VLOOKUP($A71,'Annex 2 Designated EHV charges'!$A:$O,11,FALSE)),"")</f>
        <v/>
      </c>
      <c r="H71" s="195" t="str">
        <f>IFERROR(IF(VLOOKUP($A71,'Annex 2 Designated EHV charges'!$A:$O,12,FALSE)=0,"",VLOOKUP($A71,'Annex 2 Designated EHV charges'!$A:$O,12,FALSE)),"")</f>
        <v/>
      </c>
    </row>
    <row r="72" spans="1:8" ht="12.75" customHeight="1" x14ac:dyDescent="0.25">
      <c r="A72" s="94" t="str" cm="1">
        <f t="array" ref="A72">IFERROR(INDEX('Annex 2 Designated EHV charges'!$A$10:$A$95, MATCH(0, IF(ISBLANK('Annex 2 Designated EHV charges'!$A$10:$A$95),1, COUNTIF(A$4:$A71, 'Annex 2 Designated EHV charges'!$A$10:$A$95)), 0)),"")</f>
        <v/>
      </c>
      <c r="B72" s="94" t="str">
        <f>IF($A72="","",VLOOKUP($A72,'Annex 2 Designated EHV charges'!$A:$O,2,0))</f>
        <v/>
      </c>
      <c r="C72" s="95" t="str">
        <f>IF($A72="","",VLOOKUP($A72,'Annex 2 Designated EHV charges'!$A:$O,3,0))</f>
        <v/>
      </c>
      <c r="D72" s="94" t="str">
        <f>IF($A72="","",VLOOKUP($A72,'Annex 2 Designated EHV charges'!$A:$O,7,0))</f>
        <v/>
      </c>
      <c r="E72" s="97" t="str">
        <f>IFERROR(IF(VLOOKUP($A72,'Annex 2 Designated EHV charges'!$A:$O,9,FALSE)=0,"",VLOOKUP($A72,'Annex 2 Designated EHV charges'!$A:$O,9,FALSE)),"")</f>
        <v/>
      </c>
      <c r="F72" s="195" t="str">
        <f>IFERROR(IF(VLOOKUP($A72,'Annex 2 Designated EHV charges'!$A:$O,10,FALSE)=0,"",VLOOKUP($A72,'Annex 2 Designated EHV charges'!$A:$O,10,FALSE)),"")</f>
        <v/>
      </c>
      <c r="G72" s="195" t="str">
        <f>IFERROR(IF(VLOOKUP($A72,'Annex 2 Designated EHV charges'!$A:$O,11,FALSE)=0,"",VLOOKUP($A72,'Annex 2 Designated EHV charges'!$A:$O,11,FALSE)),"")</f>
        <v/>
      </c>
      <c r="H72" s="195" t="str">
        <f>IFERROR(IF(VLOOKUP($A72,'Annex 2 Designated EHV charges'!$A:$O,12,FALSE)=0,"",VLOOKUP($A72,'Annex 2 Designated EHV charges'!$A:$O,12,FALSE)),"")</f>
        <v/>
      </c>
    </row>
    <row r="73" spans="1:8" ht="12.75" customHeight="1" x14ac:dyDescent="0.25">
      <c r="A73" s="94" t="str" cm="1">
        <f t="array" ref="A73">IFERROR(INDEX('Annex 2 Designated EHV charges'!$A$10:$A$95, MATCH(0, IF(ISBLANK('Annex 2 Designated EHV charges'!$A$10:$A$95),1, COUNTIF(A$4:$A72, 'Annex 2 Designated EHV charges'!$A$10:$A$95)), 0)),"")</f>
        <v/>
      </c>
      <c r="B73" s="94" t="str">
        <f>IF($A73="","",VLOOKUP($A73,'Annex 2 Designated EHV charges'!$A:$O,2,0))</f>
        <v/>
      </c>
      <c r="C73" s="95" t="str">
        <f>IF($A73="","",VLOOKUP($A73,'Annex 2 Designated EHV charges'!$A:$O,3,0))</f>
        <v/>
      </c>
      <c r="D73" s="94" t="str">
        <f>IF($A73="","",VLOOKUP($A73,'Annex 2 Designated EHV charges'!$A:$O,7,0))</f>
        <v/>
      </c>
      <c r="E73" s="97" t="str">
        <f>IFERROR(IF(VLOOKUP($A73,'Annex 2 Designated EHV charges'!$A:$O,9,FALSE)=0,"",VLOOKUP($A73,'Annex 2 Designated EHV charges'!$A:$O,9,FALSE)),"")</f>
        <v/>
      </c>
      <c r="F73" s="195" t="str">
        <f>IFERROR(IF(VLOOKUP($A73,'Annex 2 Designated EHV charges'!$A:$O,10,FALSE)=0,"",VLOOKUP($A73,'Annex 2 Designated EHV charges'!$A:$O,10,FALSE)),"")</f>
        <v/>
      </c>
      <c r="G73" s="195" t="str">
        <f>IFERROR(IF(VLOOKUP($A73,'Annex 2 Designated EHV charges'!$A:$O,11,FALSE)=0,"",VLOOKUP($A73,'Annex 2 Designated EHV charges'!$A:$O,11,FALSE)),"")</f>
        <v/>
      </c>
      <c r="H73" s="195" t="str">
        <f>IFERROR(IF(VLOOKUP($A73,'Annex 2 Designated EHV charges'!$A:$O,12,FALSE)=0,"",VLOOKUP($A73,'Annex 2 Designated EHV charges'!$A:$O,12,FALSE)),"")</f>
        <v/>
      </c>
    </row>
    <row r="74" spans="1:8" ht="12.75" customHeight="1" x14ac:dyDescent="0.25">
      <c r="A74" s="94" t="str" cm="1">
        <f t="array" ref="A74">IFERROR(INDEX('Annex 2 Designated EHV charges'!$A$10:$A$95, MATCH(0, IF(ISBLANK('Annex 2 Designated EHV charges'!$A$10:$A$95),1, COUNTIF(A$4:$A73, 'Annex 2 Designated EHV charges'!$A$10:$A$95)), 0)),"")</f>
        <v/>
      </c>
      <c r="B74" s="94" t="str">
        <f>IF($A74="","",VLOOKUP($A74,'Annex 2 Designated EHV charges'!$A:$O,2,0))</f>
        <v/>
      </c>
      <c r="C74" s="95" t="str">
        <f>IF($A74="","",VLOOKUP($A74,'Annex 2 Designated EHV charges'!$A:$O,3,0))</f>
        <v/>
      </c>
      <c r="D74" s="94" t="str">
        <f>IF($A74="","",VLOOKUP($A74,'Annex 2 Designated EHV charges'!$A:$O,7,0))</f>
        <v/>
      </c>
      <c r="E74" s="97" t="str">
        <f>IFERROR(IF(VLOOKUP($A74,'Annex 2 Designated EHV charges'!$A:$O,9,FALSE)=0,"",VLOOKUP($A74,'Annex 2 Designated EHV charges'!$A:$O,9,FALSE)),"")</f>
        <v/>
      </c>
      <c r="F74" s="195" t="str">
        <f>IFERROR(IF(VLOOKUP($A74,'Annex 2 Designated EHV charges'!$A:$O,10,FALSE)=0,"",VLOOKUP($A74,'Annex 2 Designated EHV charges'!$A:$O,10,FALSE)),"")</f>
        <v/>
      </c>
      <c r="G74" s="195" t="str">
        <f>IFERROR(IF(VLOOKUP($A74,'Annex 2 Designated EHV charges'!$A:$O,11,FALSE)=0,"",VLOOKUP($A74,'Annex 2 Designated EHV charges'!$A:$O,11,FALSE)),"")</f>
        <v/>
      </c>
      <c r="H74" s="195" t="str">
        <f>IFERROR(IF(VLOOKUP($A74,'Annex 2 Designated EHV charges'!$A:$O,12,FALSE)=0,"",VLOOKUP($A74,'Annex 2 Designated EHV charges'!$A:$O,12,FALSE)),"")</f>
        <v/>
      </c>
    </row>
    <row r="75" spans="1:8" ht="12.75" customHeight="1" x14ac:dyDescent="0.25">
      <c r="A75" s="94" t="str" cm="1">
        <f t="array" ref="A75">IFERROR(INDEX('Annex 2 Designated EHV charges'!$A$10:$A$95, MATCH(0, IF(ISBLANK('Annex 2 Designated EHV charges'!$A$10:$A$95),1, COUNTIF(A$4:$A74, 'Annex 2 Designated EHV charges'!$A$10:$A$95)), 0)),"")</f>
        <v/>
      </c>
      <c r="B75" s="94" t="str">
        <f>IF($A75="","",VLOOKUP($A75,'Annex 2 Designated EHV charges'!$A:$O,2,0))</f>
        <v/>
      </c>
      <c r="C75" s="95" t="str">
        <f>IF($A75="","",VLOOKUP($A75,'Annex 2 Designated EHV charges'!$A:$O,3,0))</f>
        <v/>
      </c>
      <c r="D75" s="94" t="str">
        <f>IF($A75="","",VLOOKUP($A75,'Annex 2 Designated EHV charges'!$A:$O,7,0))</f>
        <v/>
      </c>
      <c r="E75" s="97" t="str">
        <f>IFERROR(IF(VLOOKUP($A75,'Annex 2 Designated EHV charges'!$A:$O,9,FALSE)=0,"",VLOOKUP($A75,'Annex 2 Designated EHV charges'!$A:$O,9,FALSE)),"")</f>
        <v/>
      </c>
      <c r="F75" s="195" t="str">
        <f>IFERROR(IF(VLOOKUP($A75,'Annex 2 Designated EHV charges'!$A:$O,10,FALSE)=0,"",VLOOKUP($A75,'Annex 2 Designated EHV charges'!$A:$O,10,FALSE)),"")</f>
        <v/>
      </c>
      <c r="G75" s="195" t="str">
        <f>IFERROR(IF(VLOOKUP($A75,'Annex 2 Designated EHV charges'!$A:$O,11,FALSE)=0,"",VLOOKUP($A75,'Annex 2 Designated EHV charges'!$A:$O,11,FALSE)),"")</f>
        <v/>
      </c>
      <c r="H75" s="195" t="str">
        <f>IFERROR(IF(VLOOKUP($A75,'Annex 2 Designated EHV charges'!$A:$O,12,FALSE)=0,"",VLOOKUP($A75,'Annex 2 Designated EHV charges'!$A:$O,12,FALSE)),"")</f>
        <v/>
      </c>
    </row>
    <row r="76" spans="1:8" ht="12.75" customHeight="1" x14ac:dyDescent="0.25">
      <c r="A76" s="94" t="str" cm="1">
        <f t="array" ref="A76">IFERROR(INDEX('Annex 2 Designated EHV charges'!$A$10:$A$95, MATCH(0, IF(ISBLANK('Annex 2 Designated EHV charges'!$A$10:$A$95),1, COUNTIF(A$4:$A75, 'Annex 2 Designated EHV charges'!$A$10:$A$95)), 0)),"")</f>
        <v/>
      </c>
      <c r="B76" s="94" t="str">
        <f>IF($A76="","",VLOOKUP($A76,'Annex 2 Designated EHV charges'!$A:$O,2,0))</f>
        <v/>
      </c>
      <c r="C76" s="95" t="str">
        <f>IF($A76="","",VLOOKUP($A76,'Annex 2 Designated EHV charges'!$A:$O,3,0))</f>
        <v/>
      </c>
      <c r="D76" s="94" t="str">
        <f>IF($A76="","",VLOOKUP($A76,'Annex 2 Designated EHV charges'!$A:$O,7,0))</f>
        <v/>
      </c>
      <c r="E76" s="97" t="str">
        <f>IFERROR(IF(VLOOKUP($A76,'Annex 2 Designated EHV charges'!$A:$O,9,FALSE)=0,"",VLOOKUP($A76,'Annex 2 Designated EHV charges'!$A:$O,9,FALSE)),"")</f>
        <v/>
      </c>
      <c r="F76" s="195" t="str">
        <f>IFERROR(IF(VLOOKUP($A76,'Annex 2 Designated EHV charges'!$A:$O,10,FALSE)=0,"",VLOOKUP($A76,'Annex 2 Designated EHV charges'!$A:$O,10,FALSE)),"")</f>
        <v/>
      </c>
      <c r="G76" s="195" t="str">
        <f>IFERROR(IF(VLOOKUP($A76,'Annex 2 Designated EHV charges'!$A:$O,11,FALSE)=0,"",VLOOKUP($A76,'Annex 2 Designated EHV charges'!$A:$O,11,FALSE)),"")</f>
        <v/>
      </c>
      <c r="H76" s="195" t="str">
        <f>IFERROR(IF(VLOOKUP($A76,'Annex 2 Designated EHV charges'!$A:$O,12,FALSE)=0,"",VLOOKUP($A76,'Annex 2 Designated EHV charges'!$A:$O,12,FALSE)),"")</f>
        <v/>
      </c>
    </row>
    <row r="77" spans="1:8" ht="12.75" customHeight="1" x14ac:dyDescent="0.25">
      <c r="A77" s="94" t="str" cm="1">
        <f t="array" ref="A77">IFERROR(INDEX('Annex 2 Designated EHV charges'!$A$10:$A$95, MATCH(0, IF(ISBLANK('Annex 2 Designated EHV charges'!$A$10:$A$95),1, COUNTIF(A$4:$A76, 'Annex 2 Designated EHV charges'!$A$10:$A$95)), 0)),"")</f>
        <v/>
      </c>
      <c r="B77" s="94" t="str">
        <f>IF($A77="","",VLOOKUP($A77,'Annex 2 Designated EHV charges'!$A:$O,2,0))</f>
        <v/>
      </c>
      <c r="C77" s="95" t="str">
        <f>IF($A77="","",VLOOKUP($A77,'Annex 2 Designated EHV charges'!$A:$O,3,0))</f>
        <v/>
      </c>
      <c r="D77" s="94" t="str">
        <f>IF($A77="","",VLOOKUP($A77,'Annex 2 Designated EHV charges'!$A:$O,7,0))</f>
        <v/>
      </c>
      <c r="E77" s="97" t="str">
        <f>IFERROR(IF(VLOOKUP($A77,'Annex 2 Designated EHV charges'!$A:$O,9,FALSE)=0,"",VLOOKUP($A77,'Annex 2 Designated EHV charges'!$A:$O,9,FALSE)),"")</f>
        <v/>
      </c>
      <c r="F77" s="195" t="str">
        <f>IFERROR(IF(VLOOKUP($A77,'Annex 2 Designated EHV charges'!$A:$O,10,FALSE)=0,"",VLOOKUP($A77,'Annex 2 Designated EHV charges'!$A:$O,10,FALSE)),"")</f>
        <v/>
      </c>
      <c r="G77" s="195" t="str">
        <f>IFERROR(IF(VLOOKUP($A77,'Annex 2 Designated EHV charges'!$A:$O,11,FALSE)=0,"",VLOOKUP($A77,'Annex 2 Designated EHV charges'!$A:$O,11,FALSE)),"")</f>
        <v/>
      </c>
      <c r="H77" s="195" t="str">
        <f>IFERROR(IF(VLOOKUP($A77,'Annex 2 Designated EHV charges'!$A:$O,12,FALSE)=0,"",VLOOKUP($A77,'Annex 2 Designated EHV charges'!$A:$O,12,FALSE)),"")</f>
        <v/>
      </c>
    </row>
    <row r="78" spans="1:8" ht="12.75" customHeight="1" x14ac:dyDescent="0.25">
      <c r="A78" s="94" t="str" cm="1">
        <f t="array" ref="A78">IFERROR(INDEX('Annex 2 Designated EHV charges'!$A$10:$A$95, MATCH(0, IF(ISBLANK('Annex 2 Designated EHV charges'!$A$10:$A$95),1, COUNTIF(A$4:$A77, 'Annex 2 Designated EHV charges'!$A$10:$A$95)), 0)),"")</f>
        <v/>
      </c>
      <c r="B78" s="94" t="str">
        <f>IF($A78="","",VLOOKUP($A78,'Annex 2 Designated EHV charges'!$A:$O,2,0))</f>
        <v/>
      </c>
      <c r="C78" s="95" t="str">
        <f>IF($A78="","",VLOOKUP($A78,'Annex 2 Designated EHV charges'!$A:$O,3,0))</f>
        <v/>
      </c>
      <c r="D78" s="94" t="str">
        <f>IF($A78="","",VLOOKUP($A78,'Annex 2 Designated EHV charges'!$A:$O,7,0))</f>
        <v/>
      </c>
      <c r="E78" s="97" t="str">
        <f>IFERROR(IF(VLOOKUP($A78,'Annex 2 Designated EHV charges'!$A:$O,9,FALSE)=0,"",VLOOKUP($A78,'Annex 2 Designated EHV charges'!$A:$O,9,FALSE)),"")</f>
        <v/>
      </c>
      <c r="F78" s="195" t="str">
        <f>IFERROR(IF(VLOOKUP($A78,'Annex 2 Designated EHV charges'!$A:$O,10,FALSE)=0,"",VLOOKUP($A78,'Annex 2 Designated EHV charges'!$A:$O,10,FALSE)),"")</f>
        <v/>
      </c>
      <c r="G78" s="195" t="str">
        <f>IFERROR(IF(VLOOKUP($A78,'Annex 2 Designated EHV charges'!$A:$O,11,FALSE)=0,"",VLOOKUP($A78,'Annex 2 Designated EHV charges'!$A:$O,11,FALSE)),"")</f>
        <v/>
      </c>
      <c r="H78" s="195" t="str">
        <f>IFERROR(IF(VLOOKUP($A78,'Annex 2 Designated EHV charges'!$A:$O,12,FALSE)=0,"",VLOOKUP($A78,'Annex 2 Designated EHV charges'!$A:$O,12,FALSE)),"")</f>
        <v/>
      </c>
    </row>
    <row r="79" spans="1:8" ht="12.75" customHeight="1" x14ac:dyDescent="0.25">
      <c r="A79" s="94" t="str" cm="1">
        <f t="array" ref="A79">IFERROR(INDEX('Annex 2 Designated EHV charges'!$A$10:$A$95, MATCH(0, IF(ISBLANK('Annex 2 Designated EHV charges'!$A$10:$A$95),1, COUNTIF(A$4:$A78, 'Annex 2 Designated EHV charges'!$A$10:$A$95)), 0)),"")</f>
        <v/>
      </c>
      <c r="B79" s="94" t="str">
        <f>IF($A79="","",VLOOKUP($A79,'Annex 2 Designated EHV charges'!$A:$O,2,0))</f>
        <v/>
      </c>
      <c r="C79" s="95" t="str">
        <f>IF($A79="","",VLOOKUP($A79,'Annex 2 Designated EHV charges'!$A:$O,3,0))</f>
        <v/>
      </c>
      <c r="D79" s="94" t="str">
        <f>IF($A79="","",VLOOKUP($A79,'Annex 2 Designated EHV charges'!$A:$O,7,0))</f>
        <v/>
      </c>
      <c r="E79" s="97" t="str">
        <f>IFERROR(IF(VLOOKUP($A79,'Annex 2 Designated EHV charges'!$A:$O,9,FALSE)=0,"",VLOOKUP($A79,'Annex 2 Designated EHV charges'!$A:$O,9,FALSE)),"")</f>
        <v/>
      </c>
      <c r="F79" s="195" t="str">
        <f>IFERROR(IF(VLOOKUP($A79,'Annex 2 Designated EHV charges'!$A:$O,10,FALSE)=0,"",VLOOKUP($A79,'Annex 2 Designated EHV charges'!$A:$O,10,FALSE)),"")</f>
        <v/>
      </c>
      <c r="G79" s="195" t="str">
        <f>IFERROR(IF(VLOOKUP($A79,'Annex 2 Designated EHV charges'!$A:$O,11,FALSE)=0,"",VLOOKUP($A79,'Annex 2 Designated EHV charges'!$A:$O,11,FALSE)),"")</f>
        <v/>
      </c>
      <c r="H79" s="195" t="str">
        <f>IFERROR(IF(VLOOKUP($A79,'Annex 2 Designated EHV charges'!$A:$O,12,FALSE)=0,"",VLOOKUP($A79,'Annex 2 Designated EHV charges'!$A:$O,12,FALSE)),"")</f>
        <v/>
      </c>
    </row>
    <row r="80" spans="1:8" ht="12.75" customHeight="1" x14ac:dyDescent="0.25">
      <c r="A80" s="94" t="str" cm="1">
        <f t="array" ref="A80">IFERROR(INDEX('Annex 2 Designated EHV charges'!$A$10:$A$95, MATCH(0, IF(ISBLANK('Annex 2 Designated EHV charges'!$A$10:$A$95),1, COUNTIF(A$4:$A79, 'Annex 2 Designated EHV charges'!$A$10:$A$95)), 0)),"")</f>
        <v/>
      </c>
      <c r="B80" s="94" t="str">
        <f>IF($A80="","",VLOOKUP($A80,'Annex 2 Designated EHV charges'!$A:$O,2,0))</f>
        <v/>
      </c>
      <c r="C80" s="95" t="str">
        <f>IF($A80="","",VLOOKUP($A80,'Annex 2 Designated EHV charges'!$A:$O,3,0))</f>
        <v/>
      </c>
      <c r="D80" s="94" t="str">
        <f>IF($A80="","",VLOOKUP($A80,'Annex 2 Designated EHV charges'!$A:$O,7,0))</f>
        <v/>
      </c>
      <c r="E80" s="97" t="str">
        <f>IFERROR(IF(VLOOKUP($A80,'Annex 2 Designated EHV charges'!$A:$O,9,FALSE)=0,"",VLOOKUP($A80,'Annex 2 Designated EHV charges'!$A:$O,9,FALSE)),"")</f>
        <v/>
      </c>
      <c r="F80" s="195" t="str">
        <f>IFERROR(IF(VLOOKUP($A80,'Annex 2 Designated EHV charges'!$A:$O,10,FALSE)=0,"",VLOOKUP($A80,'Annex 2 Designated EHV charges'!$A:$O,10,FALSE)),"")</f>
        <v/>
      </c>
      <c r="G80" s="195" t="str">
        <f>IFERROR(IF(VLOOKUP($A80,'Annex 2 Designated EHV charges'!$A:$O,11,FALSE)=0,"",VLOOKUP($A80,'Annex 2 Designated EHV charges'!$A:$O,11,FALSE)),"")</f>
        <v/>
      </c>
      <c r="H80" s="195" t="str">
        <f>IFERROR(IF(VLOOKUP($A80,'Annex 2 Designated EHV charges'!$A:$O,12,FALSE)=0,"",VLOOKUP($A80,'Annex 2 Designated EHV charges'!$A:$O,12,FALSE)),"")</f>
        <v/>
      </c>
    </row>
    <row r="81" spans="1:8" ht="12.75" customHeight="1" x14ac:dyDescent="0.25">
      <c r="A81" s="94" t="str" cm="1">
        <f t="array" ref="A81">IFERROR(INDEX('Annex 2 Designated EHV charges'!$A$10:$A$95, MATCH(0, IF(ISBLANK('Annex 2 Designated EHV charges'!$A$10:$A$95),1, COUNTIF(A$4:$A80, 'Annex 2 Designated EHV charges'!$A$10:$A$95)), 0)),"")</f>
        <v/>
      </c>
      <c r="B81" s="94" t="str">
        <f>IF($A81="","",VLOOKUP($A81,'Annex 2 Designated EHV charges'!$A:$O,2,0))</f>
        <v/>
      </c>
      <c r="C81" s="95" t="str">
        <f>IF($A81="","",VLOOKUP($A81,'Annex 2 Designated EHV charges'!$A:$O,3,0))</f>
        <v/>
      </c>
      <c r="D81" s="94" t="str">
        <f>IF($A81="","",VLOOKUP($A81,'Annex 2 Designated EHV charges'!$A:$O,7,0))</f>
        <v/>
      </c>
      <c r="E81" s="97" t="str">
        <f>IFERROR(IF(VLOOKUP($A81,'Annex 2 Designated EHV charges'!$A:$O,9,FALSE)=0,"",VLOOKUP($A81,'Annex 2 Designated EHV charges'!$A:$O,9,FALSE)),"")</f>
        <v/>
      </c>
      <c r="F81" s="195" t="str">
        <f>IFERROR(IF(VLOOKUP($A81,'Annex 2 Designated EHV charges'!$A:$O,10,FALSE)=0,"",VLOOKUP($A81,'Annex 2 Designated EHV charges'!$A:$O,10,FALSE)),"")</f>
        <v/>
      </c>
      <c r="G81" s="195" t="str">
        <f>IFERROR(IF(VLOOKUP($A81,'Annex 2 Designated EHV charges'!$A:$O,11,FALSE)=0,"",VLOOKUP($A81,'Annex 2 Designated EHV charges'!$A:$O,11,FALSE)),"")</f>
        <v/>
      </c>
      <c r="H81" s="195" t="str">
        <f>IFERROR(IF(VLOOKUP($A81,'Annex 2 Designated EHV charges'!$A:$O,12,FALSE)=0,"",VLOOKUP($A81,'Annex 2 Designated EHV charges'!$A:$O,12,FALSE)),"")</f>
        <v/>
      </c>
    </row>
    <row r="82" spans="1:8" ht="12.75" customHeight="1" x14ac:dyDescent="0.25">
      <c r="A82" s="94" t="str" cm="1">
        <f t="array" ref="A82">IFERROR(INDEX('Annex 2 Designated EHV charges'!$A$10:$A$95, MATCH(0, IF(ISBLANK('Annex 2 Designated EHV charges'!$A$10:$A$95),1, COUNTIF(A$4:$A81, 'Annex 2 Designated EHV charges'!$A$10:$A$95)), 0)),"")</f>
        <v/>
      </c>
      <c r="B82" s="94" t="str">
        <f>IF($A82="","",VLOOKUP($A82,'Annex 2 Designated EHV charges'!$A:$O,2,0))</f>
        <v/>
      </c>
      <c r="C82" s="95" t="str">
        <f>IF($A82="","",VLOOKUP($A82,'Annex 2 Designated EHV charges'!$A:$O,3,0))</f>
        <v/>
      </c>
      <c r="D82" s="94" t="str">
        <f>IF($A82="","",VLOOKUP($A82,'Annex 2 Designated EHV charges'!$A:$O,7,0))</f>
        <v/>
      </c>
      <c r="E82" s="97" t="str">
        <f>IFERROR(IF(VLOOKUP($A82,'Annex 2 Designated EHV charges'!$A:$O,9,FALSE)=0,"",VLOOKUP($A82,'Annex 2 Designated EHV charges'!$A:$O,9,FALSE)),"")</f>
        <v/>
      </c>
      <c r="F82" s="195" t="str">
        <f>IFERROR(IF(VLOOKUP($A82,'Annex 2 Designated EHV charges'!$A:$O,10,FALSE)=0,"",VLOOKUP($A82,'Annex 2 Designated EHV charges'!$A:$O,10,FALSE)),"")</f>
        <v/>
      </c>
      <c r="G82" s="195" t="str">
        <f>IFERROR(IF(VLOOKUP($A82,'Annex 2 Designated EHV charges'!$A:$O,11,FALSE)=0,"",VLOOKUP($A82,'Annex 2 Designated EHV charges'!$A:$O,11,FALSE)),"")</f>
        <v/>
      </c>
      <c r="H82" s="195" t="str">
        <f>IFERROR(IF(VLOOKUP($A82,'Annex 2 Designated EHV charges'!$A:$O,12,FALSE)=0,"",VLOOKUP($A82,'Annex 2 Designated EHV charges'!$A:$O,12,FALSE)),"")</f>
        <v/>
      </c>
    </row>
    <row r="83" spans="1:8" ht="12.75" customHeight="1" x14ac:dyDescent="0.25">
      <c r="A83" s="94" t="str" cm="1">
        <f t="array" ref="A83">IFERROR(INDEX('Annex 2 Designated EHV charges'!$A$10:$A$95, MATCH(0, IF(ISBLANK('Annex 2 Designated EHV charges'!$A$10:$A$95),1, COUNTIF(A$4:$A82, 'Annex 2 Designated EHV charges'!$A$10:$A$95)), 0)),"")</f>
        <v/>
      </c>
      <c r="B83" s="94" t="str">
        <f>IF($A83="","",VLOOKUP($A83,'Annex 2 Designated EHV charges'!$A:$O,2,0))</f>
        <v/>
      </c>
      <c r="C83" s="95" t="str">
        <f>IF($A83="","",VLOOKUP($A83,'Annex 2 Designated EHV charges'!$A:$O,3,0))</f>
        <v/>
      </c>
      <c r="D83" s="94" t="str">
        <f>IF($A83="","",VLOOKUP($A83,'Annex 2 Designated EHV charges'!$A:$O,7,0))</f>
        <v/>
      </c>
      <c r="E83" s="97" t="str">
        <f>IFERROR(IF(VLOOKUP($A83,'Annex 2 Designated EHV charges'!$A:$O,9,FALSE)=0,"",VLOOKUP($A83,'Annex 2 Designated EHV charges'!$A:$O,9,FALSE)),"")</f>
        <v/>
      </c>
      <c r="F83" s="195" t="str">
        <f>IFERROR(IF(VLOOKUP($A83,'Annex 2 Designated EHV charges'!$A:$O,10,FALSE)=0,"",VLOOKUP($A83,'Annex 2 Designated EHV charges'!$A:$O,10,FALSE)),"")</f>
        <v/>
      </c>
      <c r="G83" s="195" t="str">
        <f>IFERROR(IF(VLOOKUP($A83,'Annex 2 Designated EHV charges'!$A:$O,11,FALSE)=0,"",VLOOKUP($A83,'Annex 2 Designated EHV charges'!$A:$O,11,FALSE)),"")</f>
        <v/>
      </c>
      <c r="H83" s="195" t="str">
        <f>IFERROR(IF(VLOOKUP($A83,'Annex 2 Designated EHV charges'!$A:$O,12,FALSE)=0,"",VLOOKUP($A83,'Annex 2 Designated EHV charges'!$A:$O,12,FALSE)),"")</f>
        <v/>
      </c>
    </row>
    <row r="84" spans="1:8" ht="12.75" customHeight="1" x14ac:dyDescent="0.25">
      <c r="A84" s="94" t="str" cm="1">
        <f t="array" ref="A84">IFERROR(INDEX('Annex 2 Designated EHV charges'!$A$10:$A$95, MATCH(0, IF(ISBLANK('Annex 2 Designated EHV charges'!$A$10:$A$95),1, COUNTIF(A$4:$A83, 'Annex 2 Designated EHV charges'!$A$10:$A$95)), 0)),"")</f>
        <v/>
      </c>
      <c r="B84" s="94" t="str">
        <f>IF($A84="","",VLOOKUP($A84,'Annex 2 Designated EHV charges'!$A:$O,2,0))</f>
        <v/>
      </c>
      <c r="C84" s="95" t="str">
        <f>IF($A84="","",VLOOKUP($A84,'Annex 2 Designated EHV charges'!$A:$O,3,0))</f>
        <v/>
      </c>
      <c r="D84" s="94" t="str">
        <f>IF($A84="","",VLOOKUP($A84,'Annex 2 Designated EHV charges'!$A:$O,7,0))</f>
        <v/>
      </c>
      <c r="E84" s="97" t="str">
        <f>IFERROR(IF(VLOOKUP($A84,'Annex 2 Designated EHV charges'!$A:$O,9,FALSE)=0,"",VLOOKUP($A84,'Annex 2 Designated EHV charges'!$A:$O,9,FALSE)),"")</f>
        <v/>
      </c>
      <c r="F84" s="195" t="str">
        <f>IFERROR(IF(VLOOKUP($A84,'Annex 2 Designated EHV charges'!$A:$O,10,FALSE)=0,"",VLOOKUP($A84,'Annex 2 Designated EHV charges'!$A:$O,10,FALSE)),"")</f>
        <v/>
      </c>
      <c r="G84" s="195" t="str">
        <f>IFERROR(IF(VLOOKUP($A84,'Annex 2 Designated EHV charges'!$A:$O,11,FALSE)=0,"",VLOOKUP($A84,'Annex 2 Designated EHV charges'!$A:$O,11,FALSE)),"")</f>
        <v/>
      </c>
      <c r="H84" s="195" t="str">
        <f>IFERROR(IF(VLOOKUP($A84,'Annex 2 Designated EHV charges'!$A:$O,12,FALSE)=0,"",VLOOKUP($A84,'Annex 2 Designated EHV charges'!$A:$O,12,FALSE)),"")</f>
        <v/>
      </c>
    </row>
    <row r="85" spans="1:8" ht="12.75" customHeight="1" x14ac:dyDescent="0.25">
      <c r="A85" s="94" t="str" cm="1">
        <f t="array" ref="A85">IFERROR(INDEX('Annex 2 Designated EHV charges'!$A$10:$A$95, MATCH(0, IF(ISBLANK('Annex 2 Designated EHV charges'!$A$10:$A$95),1, COUNTIF(A$4:$A84, 'Annex 2 Designated EHV charges'!$A$10:$A$95)), 0)),"")</f>
        <v/>
      </c>
      <c r="B85" s="94" t="str">
        <f>IF($A85="","",VLOOKUP($A85,'Annex 2 Designated EHV charges'!$A:$O,2,0))</f>
        <v/>
      </c>
      <c r="C85" s="95" t="str">
        <f>IF($A85="","",VLOOKUP($A85,'Annex 2 Designated EHV charges'!$A:$O,3,0))</f>
        <v/>
      </c>
      <c r="D85" s="94" t="str">
        <f>IF($A85="","",VLOOKUP($A85,'Annex 2 Designated EHV charges'!$A:$O,7,0))</f>
        <v/>
      </c>
      <c r="E85" s="97" t="str">
        <f>IFERROR(IF(VLOOKUP($A85,'Annex 2 Designated EHV charges'!$A:$O,9,FALSE)=0,"",VLOOKUP($A85,'Annex 2 Designated EHV charges'!$A:$O,9,FALSE)),"")</f>
        <v/>
      </c>
      <c r="F85" s="195" t="str">
        <f>IFERROR(IF(VLOOKUP($A85,'Annex 2 Designated EHV charges'!$A:$O,10,FALSE)=0,"",VLOOKUP($A85,'Annex 2 Designated EHV charges'!$A:$O,10,FALSE)),"")</f>
        <v/>
      </c>
      <c r="G85" s="195" t="str">
        <f>IFERROR(IF(VLOOKUP($A85,'Annex 2 Designated EHV charges'!$A:$O,11,FALSE)=0,"",VLOOKUP($A85,'Annex 2 Designated EHV charges'!$A:$O,11,FALSE)),"")</f>
        <v/>
      </c>
      <c r="H85" s="195" t="str">
        <f>IFERROR(IF(VLOOKUP($A85,'Annex 2 Designated EHV charges'!$A:$O,12,FALSE)=0,"",VLOOKUP($A85,'Annex 2 Designated EHV charges'!$A:$O,12,FALSE)),"")</f>
        <v/>
      </c>
    </row>
    <row r="86" spans="1:8" ht="12.75" customHeight="1" x14ac:dyDescent="0.25">
      <c r="A86" s="94" t="str" cm="1">
        <f t="array" ref="A86">IFERROR(INDEX('Annex 2 Designated EHV charges'!$A$10:$A$95, MATCH(0, IF(ISBLANK('Annex 2 Designated EHV charges'!$A$10:$A$95),1, COUNTIF(A$4:$A85, 'Annex 2 Designated EHV charges'!$A$10:$A$95)), 0)),"")</f>
        <v/>
      </c>
      <c r="B86" s="94" t="str">
        <f>IF($A86="","",VLOOKUP($A86,'Annex 2 Designated EHV charges'!$A:$O,2,0))</f>
        <v/>
      </c>
      <c r="C86" s="95" t="str">
        <f>IF($A86="","",VLOOKUP($A86,'Annex 2 Designated EHV charges'!$A:$O,3,0))</f>
        <v/>
      </c>
      <c r="D86" s="94" t="str">
        <f>IF($A86="","",VLOOKUP($A86,'Annex 2 Designated EHV charges'!$A:$O,7,0))</f>
        <v/>
      </c>
      <c r="E86" s="97" t="str">
        <f>IFERROR(IF(VLOOKUP($A86,'Annex 2 Designated EHV charges'!$A:$O,9,FALSE)=0,"",VLOOKUP($A86,'Annex 2 Designated EHV charges'!$A:$O,9,FALSE)),"")</f>
        <v/>
      </c>
      <c r="F86" s="195" t="str">
        <f>IFERROR(IF(VLOOKUP($A86,'Annex 2 Designated EHV charges'!$A:$O,10,FALSE)=0,"",VLOOKUP($A86,'Annex 2 Designated EHV charges'!$A:$O,10,FALSE)),"")</f>
        <v/>
      </c>
      <c r="G86" s="195" t="str">
        <f>IFERROR(IF(VLOOKUP($A86,'Annex 2 Designated EHV charges'!$A:$O,11,FALSE)=0,"",VLOOKUP($A86,'Annex 2 Designated EHV charges'!$A:$O,11,FALSE)),"")</f>
        <v/>
      </c>
      <c r="H86" s="195" t="str">
        <f>IFERROR(IF(VLOOKUP($A86,'Annex 2 Designated EHV charges'!$A:$O,12,FALSE)=0,"",VLOOKUP($A86,'Annex 2 Designated EHV charges'!$A:$O,12,FALSE)),"")</f>
        <v/>
      </c>
    </row>
    <row r="87" spans="1:8" ht="12.75" customHeight="1" x14ac:dyDescent="0.25">
      <c r="A87" s="94" t="str" cm="1">
        <f t="array" ref="A87">IFERROR(INDEX('Annex 2 Designated EHV charges'!$A$10:$A$95, MATCH(0, IF(ISBLANK('Annex 2 Designated EHV charges'!$A$10:$A$95),1, COUNTIF(A$4:$A86, 'Annex 2 Designated EHV charges'!$A$10:$A$95)), 0)),"")</f>
        <v/>
      </c>
      <c r="B87" s="94" t="str">
        <f>IF($A87="","",VLOOKUP($A87,'Annex 2 Designated EHV charges'!$A:$O,2,0))</f>
        <v/>
      </c>
      <c r="C87" s="95" t="str">
        <f>IF($A87="","",VLOOKUP($A87,'Annex 2 Designated EHV charges'!$A:$O,3,0))</f>
        <v/>
      </c>
      <c r="D87" s="94" t="str">
        <f>IF($A87="","",VLOOKUP($A87,'Annex 2 Designated EHV charges'!$A:$O,7,0))</f>
        <v/>
      </c>
      <c r="E87" s="97" t="str">
        <f>IFERROR(IF(VLOOKUP($A87,'Annex 2 Designated EHV charges'!$A:$O,9,FALSE)=0,"",VLOOKUP($A87,'Annex 2 Designated EHV charges'!$A:$O,9,FALSE)),"")</f>
        <v/>
      </c>
      <c r="F87" s="195" t="str">
        <f>IFERROR(IF(VLOOKUP($A87,'Annex 2 Designated EHV charges'!$A:$O,10,FALSE)=0,"",VLOOKUP($A87,'Annex 2 Designated EHV charges'!$A:$O,10,FALSE)),"")</f>
        <v/>
      </c>
      <c r="G87" s="195" t="str">
        <f>IFERROR(IF(VLOOKUP($A87,'Annex 2 Designated EHV charges'!$A:$O,11,FALSE)=0,"",VLOOKUP($A87,'Annex 2 Designated EHV charges'!$A:$O,11,FALSE)),"")</f>
        <v/>
      </c>
      <c r="H87" s="195" t="str">
        <f>IFERROR(IF(VLOOKUP($A87,'Annex 2 Designated EHV charges'!$A:$O,12,FALSE)=0,"",VLOOKUP($A87,'Annex 2 Designated EHV charges'!$A:$O,12,FALSE)),"")</f>
        <v/>
      </c>
    </row>
    <row r="88" spans="1:8" ht="12.75" customHeight="1" x14ac:dyDescent="0.25">
      <c r="A88" s="94" t="str" cm="1">
        <f t="array" ref="A88">IFERROR(INDEX('Annex 2 Designated EHV charges'!$A$10:$A$95, MATCH(0, IF(ISBLANK('Annex 2 Designated EHV charges'!$A$10:$A$95),1, COUNTIF(A$4:$A87, 'Annex 2 Designated EHV charges'!$A$10:$A$95)), 0)),"")</f>
        <v/>
      </c>
      <c r="B88" s="94" t="str">
        <f>IF($A88="","",VLOOKUP($A88,'Annex 2 Designated EHV charges'!$A:$O,2,0))</f>
        <v/>
      </c>
      <c r="C88" s="95" t="str">
        <f>IF($A88="","",VLOOKUP($A88,'Annex 2 Designated EHV charges'!$A:$O,3,0))</f>
        <v/>
      </c>
      <c r="D88" s="94" t="str">
        <f>IF($A88="","",VLOOKUP($A88,'Annex 2 Designated EHV charges'!$A:$O,7,0))</f>
        <v/>
      </c>
      <c r="E88" s="97" t="str">
        <f>IFERROR(IF(VLOOKUP($A88,'Annex 2 Designated EHV charges'!$A:$O,9,FALSE)=0,"",VLOOKUP($A88,'Annex 2 Designated EHV charges'!$A:$O,9,FALSE)),"")</f>
        <v/>
      </c>
      <c r="F88" s="195" t="str">
        <f>IFERROR(IF(VLOOKUP($A88,'Annex 2 Designated EHV charges'!$A:$O,10,FALSE)=0,"",VLOOKUP($A88,'Annex 2 Designated EHV charges'!$A:$O,10,FALSE)),"")</f>
        <v/>
      </c>
      <c r="G88" s="195" t="str">
        <f>IFERROR(IF(VLOOKUP($A88,'Annex 2 Designated EHV charges'!$A:$O,11,FALSE)=0,"",VLOOKUP($A88,'Annex 2 Designated EHV charges'!$A:$O,11,FALSE)),"")</f>
        <v/>
      </c>
      <c r="H88" s="195" t="str">
        <f>IFERROR(IF(VLOOKUP($A88,'Annex 2 Designated EHV charges'!$A:$O,12,FALSE)=0,"",VLOOKUP($A88,'Annex 2 Designated EHV charges'!$A:$O,12,FALSE)),"")</f>
        <v/>
      </c>
    </row>
    <row r="89" spans="1:8" ht="12.75" customHeight="1" x14ac:dyDescent="0.25">
      <c r="A89" s="94" t="str" cm="1">
        <f t="array" ref="A89">IFERROR(INDEX('Annex 2 Designated EHV charges'!$A$10:$A$95, MATCH(0, IF(ISBLANK('Annex 2 Designated EHV charges'!$A$10:$A$95),1, COUNTIF(A$4:$A88, 'Annex 2 Designated EHV charges'!$A$10:$A$95)), 0)),"")</f>
        <v/>
      </c>
      <c r="B89" s="94" t="str">
        <f>IF($A89="","",VLOOKUP($A89,'Annex 2 Designated EHV charges'!$A:$O,2,0))</f>
        <v/>
      </c>
      <c r="C89" s="95" t="str">
        <f>IF($A89="","",VLOOKUP($A89,'Annex 2 Designated EHV charges'!$A:$O,3,0))</f>
        <v/>
      </c>
      <c r="D89" s="94" t="str">
        <f>IF($A89="","",VLOOKUP($A89,'Annex 2 Designated EHV charges'!$A:$O,7,0))</f>
        <v/>
      </c>
      <c r="E89" s="97" t="str">
        <f>IFERROR(IF(VLOOKUP($A89,'Annex 2 Designated EHV charges'!$A:$O,9,FALSE)=0,"",VLOOKUP($A89,'Annex 2 Designated EHV charges'!$A:$O,9,FALSE)),"")</f>
        <v/>
      </c>
      <c r="F89" s="195" t="str">
        <f>IFERROR(IF(VLOOKUP($A89,'Annex 2 Designated EHV charges'!$A:$O,10,FALSE)=0,"",VLOOKUP($A89,'Annex 2 Designated EHV charges'!$A:$O,10,FALSE)),"")</f>
        <v/>
      </c>
      <c r="G89" s="195" t="str">
        <f>IFERROR(IF(VLOOKUP($A89,'Annex 2 Designated EHV charges'!$A:$O,11,FALSE)=0,"",VLOOKUP($A89,'Annex 2 Designated EHV charges'!$A:$O,11,FALSE)),"")</f>
        <v/>
      </c>
      <c r="H89" s="195" t="str">
        <f>IFERROR(IF(VLOOKUP($A89,'Annex 2 Designated EHV charges'!$A:$O,12,FALSE)=0,"",VLOOKUP($A89,'Annex 2 Designated EHV charges'!$A:$O,12,FALSE)),"")</f>
        <v/>
      </c>
    </row>
    <row r="90" spans="1:8" ht="12.75" customHeight="1" x14ac:dyDescent="0.25">
      <c r="A90" s="94" t="str" cm="1">
        <f t="array" ref="A90">IFERROR(INDEX('Annex 2 Designated EHV charges'!$A$10:$A$95, MATCH(0, IF(ISBLANK('Annex 2 Designated EHV charges'!$A$10:$A$95),1, COUNTIF(A$4:$A89, 'Annex 2 Designated EHV charges'!$A$10:$A$95)), 0)),"")</f>
        <v/>
      </c>
      <c r="B90" s="94" t="str">
        <f>IF($A90="","",VLOOKUP($A90,'Annex 2 Designated EHV charges'!$A:$O,2,0))</f>
        <v/>
      </c>
      <c r="C90" s="95" t="str">
        <f>IF($A90="","",VLOOKUP($A90,'Annex 2 Designated EHV charges'!$A:$O,3,0))</f>
        <v/>
      </c>
      <c r="D90" s="94" t="str">
        <f>IF($A90="","",VLOOKUP($A90,'Annex 2 Designated EHV charges'!$A:$O,7,0))</f>
        <v/>
      </c>
      <c r="E90" s="97" t="str">
        <f>IFERROR(IF(VLOOKUP($A90,'Annex 2 Designated EHV charges'!$A:$O,9,FALSE)=0,"",VLOOKUP($A90,'Annex 2 Designated EHV charges'!$A:$O,9,FALSE)),"")</f>
        <v/>
      </c>
      <c r="F90" s="195" t="str">
        <f>IFERROR(IF(VLOOKUP($A90,'Annex 2 Designated EHV charges'!$A:$O,10,FALSE)=0,"",VLOOKUP($A90,'Annex 2 Designated EHV charges'!$A:$O,10,FALSE)),"")</f>
        <v/>
      </c>
      <c r="G90" s="195" t="str">
        <f>IFERROR(IF(VLOOKUP($A90,'Annex 2 Designated EHV charges'!$A:$O,11,FALSE)=0,"",VLOOKUP($A90,'Annex 2 Designated EHV charges'!$A:$O,11,FALSE)),"")</f>
        <v/>
      </c>
      <c r="H90" s="195" t="str">
        <f>IFERROR(IF(VLOOKUP($A90,'Annex 2 Designated EHV charges'!$A:$O,12,FALSE)=0,"",VLOOKUP($A90,'Annex 2 Designated EHV charges'!$A:$O,12,FALSE)),"")</f>
        <v/>
      </c>
    </row>
    <row r="91" spans="1:8" ht="12.75" customHeight="1" x14ac:dyDescent="0.25">
      <c r="A91" s="94" t="str" cm="1">
        <f t="array" ref="A91">IFERROR(INDEX('Annex 2 Designated EHV charges'!$A$10:$A$95, MATCH(0, IF(ISBLANK('Annex 2 Designated EHV charges'!$A$10:$A$95),1, COUNTIF(A$4:$A90, 'Annex 2 Designated EHV charges'!$A$10:$A$95)), 0)),"")</f>
        <v/>
      </c>
      <c r="B91" s="94" t="str">
        <f>IF($A91="","",VLOOKUP($A91,'Annex 2 Designated EHV charges'!$A:$O,2,0))</f>
        <v/>
      </c>
      <c r="C91" s="95" t="str">
        <f>IF($A91="","",VLOOKUP($A91,'Annex 2 Designated EHV charges'!$A:$O,3,0))</f>
        <v/>
      </c>
      <c r="D91" s="94" t="str">
        <f>IF($A91="","",VLOOKUP($A91,'Annex 2 Designated EHV charges'!$A:$O,7,0))</f>
        <v/>
      </c>
      <c r="E91" s="97" t="str">
        <f>IFERROR(IF(VLOOKUP($A91,'Annex 2 Designated EHV charges'!$A:$O,9,FALSE)=0,"",VLOOKUP($A91,'Annex 2 Designated EHV charges'!$A:$O,9,FALSE)),"")</f>
        <v/>
      </c>
      <c r="F91" s="195" t="str">
        <f>IFERROR(IF(VLOOKUP($A91,'Annex 2 Designated EHV charges'!$A:$O,10,FALSE)=0,"",VLOOKUP($A91,'Annex 2 Designated EHV charges'!$A:$O,10,FALSE)),"")</f>
        <v/>
      </c>
      <c r="G91" s="195" t="str">
        <f>IFERROR(IF(VLOOKUP($A91,'Annex 2 Designated EHV charges'!$A:$O,11,FALSE)=0,"",VLOOKUP($A91,'Annex 2 Designated EHV charges'!$A:$O,11,FALSE)),"")</f>
        <v/>
      </c>
      <c r="H91" s="195" t="str">
        <f>IFERROR(IF(VLOOKUP($A91,'Annex 2 Designated EHV charges'!$A:$O,12,FALSE)=0,"",VLOOKUP($A91,'Annex 2 Designated EHV charges'!$A:$O,12,FALSE)),"")</f>
        <v/>
      </c>
    </row>
    <row r="92" spans="1:8" ht="12.75" customHeight="1" x14ac:dyDescent="0.25">
      <c r="A92" s="94" t="str" cm="1">
        <f t="array" ref="A92">IFERROR(INDEX('Annex 2 Designated EHV charges'!$A$10:$A$95, MATCH(0, IF(ISBLANK('Annex 2 Designated EHV charges'!$A$10:$A$95),1, COUNTIF(A$4:$A91, 'Annex 2 Designated EHV charges'!$A$10:$A$95)), 0)),"")</f>
        <v/>
      </c>
      <c r="B92" s="94" t="str">
        <f>IF($A92="","",VLOOKUP($A92,'Annex 2 Designated EHV charges'!$A:$O,2,0))</f>
        <v/>
      </c>
      <c r="C92" s="95" t="str">
        <f>IF($A92="","",VLOOKUP($A92,'Annex 2 Designated EHV charges'!$A:$O,3,0))</f>
        <v/>
      </c>
      <c r="D92" s="94" t="str">
        <f>IF($A92="","",VLOOKUP($A92,'Annex 2 Designated EHV charges'!$A:$O,7,0))</f>
        <v/>
      </c>
      <c r="E92" s="97" t="str">
        <f>IFERROR(IF(VLOOKUP($A92,'Annex 2 Designated EHV charges'!$A:$O,9,FALSE)=0,"",VLOOKUP($A92,'Annex 2 Designated EHV charges'!$A:$O,9,FALSE)),"")</f>
        <v/>
      </c>
      <c r="F92" s="195" t="str">
        <f>IFERROR(IF(VLOOKUP($A92,'Annex 2 Designated EHV charges'!$A:$O,10,FALSE)=0,"",VLOOKUP($A92,'Annex 2 Designated EHV charges'!$A:$O,10,FALSE)),"")</f>
        <v/>
      </c>
      <c r="G92" s="195" t="str">
        <f>IFERROR(IF(VLOOKUP($A92,'Annex 2 Designated EHV charges'!$A:$O,11,FALSE)=0,"",VLOOKUP($A92,'Annex 2 Designated EHV charges'!$A:$O,11,FALSE)),"")</f>
        <v/>
      </c>
      <c r="H92" s="195" t="str">
        <f>IFERROR(IF(VLOOKUP($A92,'Annex 2 Designated EHV charges'!$A:$O,12,FALSE)=0,"",VLOOKUP($A92,'Annex 2 Designated EHV charges'!$A:$O,12,FALSE)),"")</f>
        <v/>
      </c>
    </row>
    <row r="93" spans="1:8" ht="12.75" customHeight="1" x14ac:dyDescent="0.25">
      <c r="A93" s="94" t="str" cm="1">
        <f t="array" ref="A93">IFERROR(INDEX('Annex 2 Designated EHV charges'!$A$10:$A$95, MATCH(0, IF(ISBLANK('Annex 2 Designated EHV charges'!$A$10:$A$95),1, COUNTIF(A$4:$A92, 'Annex 2 Designated EHV charges'!$A$10:$A$95)), 0)),"")</f>
        <v/>
      </c>
      <c r="B93" s="94" t="str">
        <f>IF($A93="","",VLOOKUP($A93,'Annex 2 Designated EHV charges'!$A:$O,2,0))</f>
        <v/>
      </c>
      <c r="C93" s="95" t="str">
        <f>IF($A93="","",VLOOKUP($A93,'Annex 2 Designated EHV charges'!$A:$O,3,0))</f>
        <v/>
      </c>
      <c r="D93" s="94" t="str">
        <f>IF($A93="","",VLOOKUP($A93,'Annex 2 Designated EHV charges'!$A:$O,7,0))</f>
        <v/>
      </c>
      <c r="E93" s="97" t="str">
        <f>IFERROR(IF(VLOOKUP($A93,'Annex 2 Designated EHV charges'!$A:$O,9,FALSE)=0,"",VLOOKUP($A93,'Annex 2 Designated EHV charges'!$A:$O,9,FALSE)),"")</f>
        <v/>
      </c>
      <c r="F93" s="195" t="str">
        <f>IFERROR(IF(VLOOKUP($A93,'Annex 2 Designated EHV charges'!$A:$O,10,FALSE)=0,"",VLOOKUP($A93,'Annex 2 Designated EHV charges'!$A:$O,10,FALSE)),"")</f>
        <v/>
      </c>
      <c r="G93" s="195" t="str">
        <f>IFERROR(IF(VLOOKUP($A93,'Annex 2 Designated EHV charges'!$A:$O,11,FALSE)=0,"",VLOOKUP($A93,'Annex 2 Designated EHV charges'!$A:$O,11,FALSE)),"")</f>
        <v/>
      </c>
      <c r="H93" s="195" t="str">
        <f>IFERROR(IF(VLOOKUP($A93,'Annex 2 Designated EHV charges'!$A:$O,12,FALSE)=0,"",VLOOKUP($A93,'Annex 2 Designated EHV charges'!$A:$O,12,FALSE)),"")</f>
        <v/>
      </c>
    </row>
    <row r="94" spans="1:8" ht="12.75" customHeight="1" x14ac:dyDescent="0.25">
      <c r="A94" s="94" t="str" cm="1">
        <f t="array" ref="A94">IFERROR(INDEX('Annex 2 Designated EHV charges'!$A$10:$A$95, MATCH(0, IF(ISBLANK('Annex 2 Designated EHV charges'!$A$10:$A$95),1, COUNTIF(A$4:$A93, 'Annex 2 Designated EHV charges'!$A$10:$A$95)), 0)),"")</f>
        <v/>
      </c>
      <c r="B94" s="94" t="str">
        <f>IF($A94="","",VLOOKUP($A94,'Annex 2 Designated EHV charges'!$A:$O,2,0))</f>
        <v/>
      </c>
      <c r="C94" s="95" t="str">
        <f>IF($A94="","",VLOOKUP($A94,'Annex 2 Designated EHV charges'!$A:$O,3,0))</f>
        <v/>
      </c>
      <c r="D94" s="94" t="str">
        <f>IF($A94="","",VLOOKUP($A94,'Annex 2 Designated EHV charges'!$A:$O,7,0))</f>
        <v/>
      </c>
      <c r="E94" s="97" t="str">
        <f>IFERROR(IF(VLOOKUP($A94,'Annex 2 Designated EHV charges'!$A:$O,9,FALSE)=0,"",VLOOKUP($A94,'Annex 2 Designated EHV charges'!$A:$O,9,FALSE)),"")</f>
        <v/>
      </c>
      <c r="F94" s="195" t="str">
        <f>IFERROR(IF(VLOOKUP($A94,'Annex 2 Designated EHV charges'!$A:$O,10,FALSE)=0,"",VLOOKUP($A94,'Annex 2 Designated EHV charges'!$A:$O,10,FALSE)),"")</f>
        <v/>
      </c>
      <c r="G94" s="195" t="str">
        <f>IFERROR(IF(VLOOKUP($A94,'Annex 2 Designated EHV charges'!$A:$O,11,FALSE)=0,"",VLOOKUP($A94,'Annex 2 Designated EHV charges'!$A:$O,11,FALSE)),"")</f>
        <v/>
      </c>
      <c r="H94" s="195" t="str">
        <f>IFERROR(IF(VLOOKUP($A94,'Annex 2 Designated EHV charges'!$A:$O,12,FALSE)=0,"",VLOOKUP($A94,'Annex 2 Designated EHV charges'!$A:$O,12,FALSE)),"")</f>
        <v/>
      </c>
    </row>
    <row r="95" spans="1:8" ht="12.75" customHeight="1" x14ac:dyDescent="0.25">
      <c r="A95" s="94" t="str" cm="1">
        <f t="array" ref="A95">IFERROR(INDEX('Annex 2 Designated EHV charges'!$A$10:$A$95, MATCH(0, IF(ISBLANK('Annex 2 Designated EHV charges'!$A$10:$A$95),1, COUNTIF(A$4:$A94, 'Annex 2 Designated EHV charges'!$A$10:$A$95)), 0)),"")</f>
        <v/>
      </c>
      <c r="B95" s="94" t="str">
        <f>IF($A95="","",VLOOKUP($A95,'Annex 2 Designated EHV charges'!$A:$O,2,0))</f>
        <v/>
      </c>
      <c r="C95" s="95" t="str">
        <f>IF($A95="","",VLOOKUP($A95,'Annex 2 Designated EHV charges'!$A:$O,3,0))</f>
        <v/>
      </c>
      <c r="D95" s="94" t="str">
        <f>IF($A95="","",VLOOKUP($A95,'Annex 2 Designated EHV charges'!$A:$O,7,0))</f>
        <v/>
      </c>
      <c r="E95" s="97" t="str">
        <f>IFERROR(IF(VLOOKUP($A95,'Annex 2 Designated EHV charges'!$A:$O,9,FALSE)=0,"",VLOOKUP($A95,'Annex 2 Designated EHV charges'!$A:$O,9,FALSE)),"")</f>
        <v/>
      </c>
      <c r="F95" s="195" t="str">
        <f>IFERROR(IF(VLOOKUP($A95,'Annex 2 Designated EHV charges'!$A:$O,10,FALSE)=0,"",VLOOKUP($A95,'Annex 2 Designated EHV charges'!$A:$O,10,FALSE)),"")</f>
        <v/>
      </c>
      <c r="G95" s="195" t="str">
        <f>IFERROR(IF(VLOOKUP($A95,'Annex 2 Designated EHV charges'!$A:$O,11,FALSE)=0,"",VLOOKUP($A95,'Annex 2 Designated EHV charges'!$A:$O,11,FALSE)),"")</f>
        <v/>
      </c>
      <c r="H95" s="195" t="str">
        <f>IFERROR(IF(VLOOKUP($A95,'Annex 2 Designated EHV charges'!$A:$O,12,FALSE)=0,"",VLOOKUP($A95,'Annex 2 Designated EHV charges'!$A:$O,12,FALSE)),"")</f>
        <v/>
      </c>
    </row>
    <row r="96" spans="1:8" ht="12.75" customHeight="1" x14ac:dyDescent="0.25">
      <c r="A96" s="94" t="str" cm="1">
        <f t="array" ref="A96">IFERROR(INDEX('Annex 2 Designated EHV charges'!$A$10:$A$95, MATCH(0, IF(ISBLANK('Annex 2 Designated EHV charges'!$A$10:$A$95),1, COUNTIF(A$4:$A95, 'Annex 2 Designated EHV charges'!$A$10:$A$95)), 0)),"")</f>
        <v/>
      </c>
      <c r="B96" s="94" t="str">
        <f>IF($A96="","",VLOOKUP($A96,'Annex 2 Designated EHV charges'!$A:$O,2,0))</f>
        <v/>
      </c>
      <c r="C96" s="95" t="str">
        <f>IF($A96="","",VLOOKUP($A96,'Annex 2 Designated EHV charges'!$A:$O,3,0))</f>
        <v/>
      </c>
      <c r="D96" s="94" t="str">
        <f>IF($A96="","",VLOOKUP($A96,'Annex 2 Designated EHV charges'!$A:$O,7,0))</f>
        <v/>
      </c>
      <c r="E96" s="97" t="str">
        <f>IFERROR(IF(VLOOKUP($A96,'Annex 2 Designated EHV charges'!$A:$O,9,FALSE)=0,"",VLOOKUP($A96,'Annex 2 Designated EHV charges'!$A:$O,9,FALSE)),"")</f>
        <v/>
      </c>
      <c r="F96" s="195" t="str">
        <f>IFERROR(IF(VLOOKUP($A96,'Annex 2 Designated EHV charges'!$A:$O,10,FALSE)=0,"",VLOOKUP($A96,'Annex 2 Designated EHV charges'!$A:$O,10,FALSE)),"")</f>
        <v/>
      </c>
      <c r="G96" s="195" t="str">
        <f>IFERROR(IF(VLOOKUP($A96,'Annex 2 Designated EHV charges'!$A:$O,11,FALSE)=0,"",VLOOKUP($A96,'Annex 2 Designated EHV charges'!$A:$O,11,FALSE)),"")</f>
        <v/>
      </c>
      <c r="H96" s="195" t="str">
        <f>IFERROR(IF(VLOOKUP($A96,'Annex 2 Designated EHV charges'!$A:$O,12,FALSE)=0,"",VLOOKUP($A96,'Annex 2 Designated EHV charges'!$A:$O,12,FALSE)),"")</f>
        <v/>
      </c>
    </row>
    <row r="97" spans="1:8" ht="12.75" customHeight="1" x14ac:dyDescent="0.25">
      <c r="A97" s="94" t="str" cm="1">
        <f t="array" ref="A97">IFERROR(INDEX('Annex 2 Designated EHV charges'!$A$10:$A$95, MATCH(0, IF(ISBLANK('Annex 2 Designated EHV charges'!$A$10:$A$95),1, COUNTIF(A$4:$A96, 'Annex 2 Designated EHV charges'!$A$10:$A$95)), 0)),"")</f>
        <v/>
      </c>
      <c r="B97" s="94" t="str">
        <f>IF($A97="","",VLOOKUP($A97,'Annex 2 Designated EHV charges'!$A:$O,2,0))</f>
        <v/>
      </c>
      <c r="C97" s="95" t="str">
        <f>IF($A97="","",VLOOKUP($A97,'Annex 2 Designated EHV charges'!$A:$O,3,0))</f>
        <v/>
      </c>
      <c r="D97" s="94" t="str">
        <f>IF($A97="","",VLOOKUP($A97,'Annex 2 Designated EHV charges'!$A:$O,7,0))</f>
        <v/>
      </c>
      <c r="E97" s="97" t="str">
        <f>IFERROR(IF(VLOOKUP($A97,'Annex 2 Designated EHV charges'!$A:$O,9,FALSE)=0,"",VLOOKUP($A97,'Annex 2 Designated EHV charges'!$A:$O,9,FALSE)),"")</f>
        <v/>
      </c>
      <c r="F97" s="195" t="str">
        <f>IFERROR(IF(VLOOKUP($A97,'Annex 2 Designated EHV charges'!$A:$O,10,FALSE)=0,"",VLOOKUP($A97,'Annex 2 Designated EHV charges'!$A:$O,10,FALSE)),"")</f>
        <v/>
      </c>
      <c r="G97" s="195" t="str">
        <f>IFERROR(IF(VLOOKUP($A97,'Annex 2 Designated EHV charges'!$A:$O,11,FALSE)=0,"",VLOOKUP($A97,'Annex 2 Designated EHV charges'!$A:$O,11,FALSE)),"")</f>
        <v/>
      </c>
      <c r="H97" s="195" t="str">
        <f>IFERROR(IF(VLOOKUP($A97,'Annex 2 Designated EHV charges'!$A:$O,12,FALSE)=0,"",VLOOKUP($A97,'Annex 2 Designated EHV charges'!$A:$O,12,FALSE)),"")</f>
        <v/>
      </c>
    </row>
    <row r="98" spans="1:8" ht="12.75" customHeight="1" x14ac:dyDescent="0.25">
      <c r="A98" s="94" t="str" cm="1">
        <f t="array" ref="A98">IFERROR(INDEX('Annex 2 Designated EHV charges'!$A$10:$A$95, MATCH(0, IF(ISBLANK('Annex 2 Designated EHV charges'!$A$10:$A$95),1, COUNTIF(A$4:$A97, 'Annex 2 Designated EHV charges'!$A$10:$A$95)), 0)),"")</f>
        <v/>
      </c>
      <c r="B98" s="94" t="str">
        <f>IF($A98="","",VLOOKUP($A98,'Annex 2 Designated EHV charges'!$A:$O,2,0))</f>
        <v/>
      </c>
      <c r="C98" s="95" t="str">
        <f>IF($A98="","",VLOOKUP($A98,'Annex 2 Designated EHV charges'!$A:$O,3,0))</f>
        <v/>
      </c>
      <c r="D98" s="94" t="str">
        <f>IF($A98="","",VLOOKUP($A98,'Annex 2 Designated EHV charges'!$A:$O,7,0))</f>
        <v/>
      </c>
      <c r="E98" s="97" t="str">
        <f>IFERROR(IF(VLOOKUP($A98,'Annex 2 Designated EHV charges'!$A:$O,9,FALSE)=0,"",VLOOKUP($A98,'Annex 2 Designated EHV charges'!$A:$O,9,FALSE)),"")</f>
        <v/>
      </c>
      <c r="F98" s="195" t="str">
        <f>IFERROR(IF(VLOOKUP($A98,'Annex 2 Designated EHV charges'!$A:$O,10,FALSE)=0,"",VLOOKUP($A98,'Annex 2 Designated EHV charges'!$A:$O,10,FALSE)),"")</f>
        <v/>
      </c>
      <c r="G98" s="195" t="str">
        <f>IFERROR(IF(VLOOKUP($A98,'Annex 2 Designated EHV charges'!$A:$O,11,FALSE)=0,"",VLOOKUP($A98,'Annex 2 Designated EHV charges'!$A:$O,11,FALSE)),"")</f>
        <v/>
      </c>
      <c r="H98" s="195" t="str">
        <f>IFERROR(IF(VLOOKUP($A98,'Annex 2 Designated EHV charges'!$A:$O,12,FALSE)=0,"",VLOOKUP($A98,'Annex 2 Designated EHV charges'!$A:$O,12,FALSE)),"")</f>
        <v/>
      </c>
    </row>
    <row r="99" spans="1:8" ht="12.75" customHeight="1" x14ac:dyDescent="0.25">
      <c r="A99" s="94" t="str" cm="1">
        <f t="array" ref="A99">IFERROR(INDEX('Annex 2 Designated EHV charges'!$A$10:$A$95, MATCH(0, IF(ISBLANK('Annex 2 Designated EHV charges'!$A$10:$A$95),1, COUNTIF(A$4:$A98, 'Annex 2 Designated EHV charges'!$A$10:$A$95)), 0)),"")</f>
        <v/>
      </c>
      <c r="B99" s="94" t="str">
        <f>IF($A99="","",VLOOKUP($A99,'Annex 2 Designated EHV charges'!$A:$O,2,0))</f>
        <v/>
      </c>
      <c r="C99" s="95" t="str">
        <f>IF($A99="","",VLOOKUP($A99,'Annex 2 Designated EHV charges'!$A:$O,3,0))</f>
        <v/>
      </c>
      <c r="D99" s="94" t="str">
        <f>IF($A99="","",VLOOKUP($A99,'Annex 2 Designated EHV charges'!$A:$O,7,0))</f>
        <v/>
      </c>
      <c r="E99" s="97" t="str">
        <f>IFERROR(IF(VLOOKUP($A99,'Annex 2 Designated EHV charges'!$A:$O,9,FALSE)=0,"",VLOOKUP($A99,'Annex 2 Designated EHV charges'!$A:$O,9,FALSE)),"")</f>
        <v/>
      </c>
      <c r="F99" s="195" t="str">
        <f>IFERROR(IF(VLOOKUP($A99,'Annex 2 Designated EHV charges'!$A:$O,10,FALSE)=0,"",VLOOKUP($A99,'Annex 2 Designated EHV charges'!$A:$O,10,FALSE)),"")</f>
        <v/>
      </c>
      <c r="G99" s="195" t="str">
        <f>IFERROR(IF(VLOOKUP($A99,'Annex 2 Designated EHV charges'!$A:$O,11,FALSE)=0,"",VLOOKUP($A99,'Annex 2 Designated EHV charges'!$A:$O,11,FALSE)),"")</f>
        <v/>
      </c>
      <c r="H99" s="195" t="str">
        <f>IFERROR(IF(VLOOKUP($A99,'Annex 2 Designated EHV charges'!$A:$O,12,FALSE)=0,"",VLOOKUP($A99,'Annex 2 Designated EHV charges'!$A:$O,12,FALSE)),"")</f>
        <v/>
      </c>
    </row>
    <row r="100" spans="1:8" ht="12.75" customHeight="1" x14ac:dyDescent="0.25">
      <c r="A100" s="94" t="str" cm="1">
        <f t="array" ref="A100">IFERROR(INDEX('Annex 2 Designated EHV charges'!$A$10:$A$95, MATCH(0, IF(ISBLANK('Annex 2 Designated EHV charges'!$A$10:$A$95),1, COUNTIF(A$4:$A99, 'Annex 2 Designated EHV charges'!$A$10:$A$95)), 0)),"")</f>
        <v/>
      </c>
      <c r="B100" s="94" t="str">
        <f>IF($A100="","",VLOOKUP($A100,'Annex 2 Designated EHV charges'!$A:$O,2,0))</f>
        <v/>
      </c>
      <c r="C100" s="95" t="str">
        <f>IF($A100="","",VLOOKUP($A100,'Annex 2 Designated EHV charges'!$A:$O,3,0))</f>
        <v/>
      </c>
      <c r="D100" s="94" t="str">
        <f>IF($A100="","",VLOOKUP($A100,'Annex 2 Designated EHV charges'!$A:$O,7,0))</f>
        <v/>
      </c>
      <c r="E100" s="97" t="str">
        <f>IFERROR(IF(VLOOKUP($A100,'Annex 2 Designated EHV charges'!$A:$O,9,FALSE)=0,"",VLOOKUP($A100,'Annex 2 Designated EHV charges'!$A:$O,9,FALSE)),"")</f>
        <v/>
      </c>
      <c r="F100" s="195" t="str">
        <f>IFERROR(IF(VLOOKUP($A100,'Annex 2 Designated EHV charges'!$A:$O,10,FALSE)=0,"",VLOOKUP($A100,'Annex 2 Designated EHV charges'!$A:$O,10,FALSE)),"")</f>
        <v/>
      </c>
      <c r="G100" s="195" t="str">
        <f>IFERROR(IF(VLOOKUP($A100,'Annex 2 Designated EHV charges'!$A:$O,11,FALSE)=0,"",VLOOKUP($A100,'Annex 2 Designated EHV charges'!$A:$O,11,FALSE)),"")</f>
        <v/>
      </c>
      <c r="H100" s="195" t="str">
        <f>IFERROR(IF(VLOOKUP($A100,'Annex 2 Designated EHV charges'!$A:$O,12,FALSE)=0,"",VLOOKUP($A100,'Annex 2 Designated EHV charges'!$A:$O,12,FALSE)),"")</f>
        <v/>
      </c>
    </row>
    <row r="101" spans="1:8" ht="12.75" customHeight="1" x14ac:dyDescent="0.25">
      <c r="A101" s="94" t="str" cm="1">
        <f t="array" ref="A101">IFERROR(INDEX('Annex 2 Designated EHV charges'!$A$10:$A$95, MATCH(0, IF(ISBLANK('Annex 2 Designated EHV charges'!$A$10:$A$95),1, COUNTIF(A$4:$A100, 'Annex 2 Designated EHV charges'!$A$10:$A$95)), 0)),"")</f>
        <v/>
      </c>
      <c r="B101" s="94" t="str">
        <f>IF($A101="","",VLOOKUP($A101,'Annex 2 Designated EHV charges'!$A:$O,2,0))</f>
        <v/>
      </c>
      <c r="C101" s="95" t="str">
        <f>IF($A101="","",VLOOKUP($A101,'Annex 2 Designated EHV charges'!$A:$O,3,0))</f>
        <v/>
      </c>
      <c r="D101" s="94" t="str">
        <f>IF($A101="","",VLOOKUP($A101,'Annex 2 Designated EHV charges'!$A:$O,7,0))</f>
        <v/>
      </c>
      <c r="E101" s="97" t="str">
        <f>IFERROR(IF(VLOOKUP($A101,'Annex 2 Designated EHV charges'!$A:$O,9,FALSE)=0,"",VLOOKUP($A101,'Annex 2 Designated EHV charges'!$A:$O,9,FALSE)),"")</f>
        <v/>
      </c>
      <c r="F101" s="195" t="str">
        <f>IFERROR(IF(VLOOKUP($A101,'Annex 2 Designated EHV charges'!$A:$O,10,FALSE)=0,"",VLOOKUP($A101,'Annex 2 Designated EHV charges'!$A:$O,10,FALSE)),"")</f>
        <v/>
      </c>
      <c r="G101" s="195" t="str">
        <f>IFERROR(IF(VLOOKUP($A101,'Annex 2 Designated EHV charges'!$A:$O,11,FALSE)=0,"",VLOOKUP($A101,'Annex 2 Designated EHV charges'!$A:$O,11,FALSE)),"")</f>
        <v/>
      </c>
      <c r="H101" s="195" t="str">
        <f>IFERROR(IF(VLOOKUP($A101,'Annex 2 Designated EHV charges'!$A:$O,12,FALSE)=0,"",VLOOKUP($A101,'Annex 2 Designated EHV charges'!$A:$O,12,FALSE)),"")</f>
        <v/>
      </c>
    </row>
    <row r="102" spans="1:8" ht="12.75" customHeight="1" x14ac:dyDescent="0.25">
      <c r="A102" s="94" t="str" cm="1">
        <f t="array" ref="A102">IFERROR(INDEX('Annex 2 Designated EHV charges'!$A$10:$A$95, MATCH(0, IF(ISBLANK('Annex 2 Designated EHV charges'!$A$10:$A$95),1, COUNTIF(A$4:$A101, 'Annex 2 Designated EHV charges'!$A$10:$A$95)), 0)),"")</f>
        <v/>
      </c>
      <c r="B102" s="94" t="str">
        <f>IF($A102="","",VLOOKUP($A102,'Annex 2 Designated EHV charges'!$A:$O,2,0))</f>
        <v/>
      </c>
      <c r="C102" s="95" t="str">
        <f>IF($A102="","",VLOOKUP($A102,'Annex 2 Designated EHV charges'!$A:$O,3,0))</f>
        <v/>
      </c>
      <c r="D102" s="94" t="str">
        <f>IF($A102="","",VLOOKUP($A102,'Annex 2 Designated EHV charges'!$A:$O,7,0))</f>
        <v/>
      </c>
      <c r="E102" s="97" t="str">
        <f>IFERROR(IF(VLOOKUP($A102,'Annex 2 Designated EHV charges'!$A:$O,9,FALSE)=0,"",VLOOKUP($A102,'Annex 2 Designated EHV charges'!$A:$O,9,FALSE)),"")</f>
        <v/>
      </c>
      <c r="F102" s="195" t="str">
        <f>IFERROR(IF(VLOOKUP($A102,'Annex 2 Designated EHV charges'!$A:$O,10,FALSE)=0,"",VLOOKUP($A102,'Annex 2 Designated EHV charges'!$A:$O,10,FALSE)),"")</f>
        <v/>
      </c>
      <c r="G102" s="195" t="str">
        <f>IFERROR(IF(VLOOKUP($A102,'Annex 2 Designated EHV charges'!$A:$O,11,FALSE)=0,"",VLOOKUP($A102,'Annex 2 Designated EHV charges'!$A:$O,11,FALSE)),"")</f>
        <v/>
      </c>
      <c r="H102" s="195" t="str">
        <f>IFERROR(IF(VLOOKUP($A102,'Annex 2 Designated EHV charges'!$A:$O,12,FALSE)=0,"",VLOOKUP($A102,'Annex 2 Designated EHV charges'!$A:$O,12,FALSE)),"")</f>
        <v/>
      </c>
    </row>
    <row r="103" spans="1:8" ht="12.75" customHeight="1" x14ac:dyDescent="0.25">
      <c r="A103" s="94" t="str" cm="1">
        <f t="array" ref="A103">IFERROR(INDEX('Annex 2 Designated EHV charges'!$A$10:$A$95, MATCH(0, IF(ISBLANK('Annex 2 Designated EHV charges'!$A$10:$A$95),1, COUNTIF(A$4:$A102, 'Annex 2 Designated EHV charges'!$A$10:$A$95)), 0)),"")</f>
        <v/>
      </c>
      <c r="B103" s="94" t="str">
        <f>IF($A103="","",VLOOKUP($A103,'Annex 2 Designated EHV charges'!$A:$O,2,0))</f>
        <v/>
      </c>
      <c r="C103" s="95" t="str">
        <f>IF($A103="","",VLOOKUP($A103,'Annex 2 Designated EHV charges'!$A:$O,3,0))</f>
        <v/>
      </c>
      <c r="D103" s="94" t="str">
        <f>IF($A103="","",VLOOKUP($A103,'Annex 2 Designated EHV charges'!$A:$O,7,0))</f>
        <v/>
      </c>
      <c r="E103" s="97" t="str">
        <f>IFERROR(IF(VLOOKUP($A103,'Annex 2 Designated EHV charges'!$A:$O,9,FALSE)=0,"",VLOOKUP($A103,'Annex 2 Designated EHV charges'!$A:$O,9,FALSE)),"")</f>
        <v/>
      </c>
      <c r="F103" s="195" t="str">
        <f>IFERROR(IF(VLOOKUP($A103,'Annex 2 Designated EHV charges'!$A:$O,10,FALSE)=0,"",VLOOKUP($A103,'Annex 2 Designated EHV charges'!$A:$O,10,FALSE)),"")</f>
        <v/>
      </c>
      <c r="G103" s="195" t="str">
        <f>IFERROR(IF(VLOOKUP($A103,'Annex 2 Designated EHV charges'!$A:$O,11,FALSE)=0,"",VLOOKUP($A103,'Annex 2 Designated EHV charges'!$A:$O,11,FALSE)),"")</f>
        <v/>
      </c>
      <c r="H103" s="195" t="str">
        <f>IFERROR(IF(VLOOKUP($A103,'Annex 2 Designated EHV charges'!$A:$O,12,FALSE)=0,"",VLOOKUP($A103,'Annex 2 Designated EHV charges'!$A:$O,12,FALSE)),"")</f>
        <v/>
      </c>
    </row>
    <row r="104" spans="1:8" ht="12.75" customHeight="1" x14ac:dyDescent="0.25">
      <c r="A104" s="94" t="str" cm="1">
        <f t="array" ref="A104">IFERROR(INDEX('Annex 2 Designated EHV charges'!$A$10:$A$95, MATCH(0, IF(ISBLANK('Annex 2 Designated EHV charges'!$A$10:$A$95),1, COUNTIF(A$4:$A103, 'Annex 2 Designated EHV charges'!$A$10:$A$95)), 0)),"")</f>
        <v/>
      </c>
      <c r="B104" s="94" t="str">
        <f>IF($A104="","",VLOOKUP($A104,'Annex 2 Designated EHV charges'!$A:$O,2,0))</f>
        <v/>
      </c>
      <c r="C104" s="95" t="str">
        <f>IF($A104="","",VLOOKUP($A104,'Annex 2 Designated EHV charges'!$A:$O,3,0))</f>
        <v/>
      </c>
      <c r="D104" s="94" t="str">
        <f>IF($A104="","",VLOOKUP($A104,'Annex 2 Designated EHV charges'!$A:$O,7,0))</f>
        <v/>
      </c>
      <c r="E104" s="97" t="str">
        <f>IFERROR(IF(VLOOKUP($A104,'Annex 2 Designated EHV charges'!$A:$O,9,FALSE)=0,"",VLOOKUP($A104,'Annex 2 Designated EHV charges'!$A:$O,9,FALSE)),"")</f>
        <v/>
      </c>
      <c r="F104" s="195" t="str">
        <f>IFERROR(IF(VLOOKUP($A104,'Annex 2 Designated EHV charges'!$A:$O,10,FALSE)=0,"",VLOOKUP($A104,'Annex 2 Designated EHV charges'!$A:$O,10,FALSE)),"")</f>
        <v/>
      </c>
      <c r="G104" s="195" t="str">
        <f>IFERROR(IF(VLOOKUP($A104,'Annex 2 Designated EHV charges'!$A:$O,11,FALSE)=0,"",VLOOKUP($A104,'Annex 2 Designated EHV charges'!$A:$O,11,FALSE)),"")</f>
        <v/>
      </c>
      <c r="H104" s="195" t="str">
        <f>IFERROR(IF(VLOOKUP($A104,'Annex 2 Designated EHV charges'!$A:$O,12,FALSE)=0,"",VLOOKUP($A104,'Annex 2 Designated EHV charges'!$A:$O,12,FALSE)),"")</f>
        <v/>
      </c>
    </row>
    <row r="105" spans="1:8" ht="12.75" customHeight="1" x14ac:dyDescent="0.25">
      <c r="A105" s="94" t="str" cm="1">
        <f t="array" ref="A105">IFERROR(INDEX('Annex 2 Designated EHV charges'!$A$10:$A$95, MATCH(0, IF(ISBLANK('Annex 2 Designated EHV charges'!$A$10:$A$95),1, COUNTIF(A$4:$A104, 'Annex 2 Designated EHV charges'!$A$10:$A$95)), 0)),"")</f>
        <v/>
      </c>
      <c r="B105" s="94" t="str">
        <f>IF($A105="","",VLOOKUP($A105,'Annex 2 Designated EHV charges'!$A:$O,2,0))</f>
        <v/>
      </c>
      <c r="C105" s="95" t="str">
        <f>IF($A105="","",VLOOKUP($A105,'Annex 2 Designated EHV charges'!$A:$O,3,0))</f>
        <v/>
      </c>
      <c r="D105" s="94" t="str">
        <f>IF($A105="","",VLOOKUP($A105,'Annex 2 Designated EHV charges'!$A:$O,7,0))</f>
        <v/>
      </c>
      <c r="E105" s="97" t="str">
        <f>IFERROR(IF(VLOOKUP($A105,'Annex 2 Designated EHV charges'!$A:$O,9,FALSE)=0,"",VLOOKUP($A105,'Annex 2 Designated EHV charges'!$A:$O,9,FALSE)),"")</f>
        <v/>
      </c>
      <c r="F105" s="195" t="str">
        <f>IFERROR(IF(VLOOKUP($A105,'Annex 2 Designated EHV charges'!$A:$O,10,FALSE)=0,"",VLOOKUP($A105,'Annex 2 Designated EHV charges'!$A:$O,10,FALSE)),"")</f>
        <v/>
      </c>
      <c r="G105" s="195" t="str">
        <f>IFERROR(IF(VLOOKUP($A105,'Annex 2 Designated EHV charges'!$A:$O,11,FALSE)=0,"",VLOOKUP($A105,'Annex 2 Designated EHV charges'!$A:$O,11,FALSE)),"")</f>
        <v/>
      </c>
      <c r="H105" s="195" t="str">
        <f>IFERROR(IF(VLOOKUP($A105,'Annex 2 Designated EHV charges'!$A:$O,12,FALSE)=0,"",VLOOKUP($A105,'Annex 2 Designated EHV charges'!$A:$O,12,FALSE)),"")</f>
        <v/>
      </c>
    </row>
    <row r="106" spans="1:8" ht="12.75" customHeight="1" x14ac:dyDescent="0.25">
      <c r="A106" s="94" t="str" cm="1">
        <f t="array" ref="A106">IFERROR(INDEX('Annex 2 Designated EHV charges'!$A$10:$A$95, MATCH(0, IF(ISBLANK('Annex 2 Designated EHV charges'!$A$10:$A$95),1, COUNTIF(A$4:$A105, 'Annex 2 Designated EHV charges'!$A$10:$A$95)), 0)),"")</f>
        <v/>
      </c>
      <c r="B106" s="94" t="str">
        <f>IF($A106="","",VLOOKUP($A106,'Annex 2 Designated EHV charges'!$A:$O,2,0))</f>
        <v/>
      </c>
      <c r="C106" s="95" t="str">
        <f>IF($A106="","",VLOOKUP($A106,'Annex 2 Designated EHV charges'!$A:$O,3,0))</f>
        <v/>
      </c>
      <c r="D106" s="94" t="str">
        <f>IF($A106="","",VLOOKUP($A106,'Annex 2 Designated EHV charges'!$A:$O,7,0))</f>
        <v/>
      </c>
      <c r="E106" s="97" t="str">
        <f>IFERROR(IF(VLOOKUP($A106,'Annex 2 Designated EHV charges'!$A:$O,9,FALSE)=0,"",VLOOKUP($A106,'Annex 2 Designated EHV charges'!$A:$O,9,FALSE)),"")</f>
        <v/>
      </c>
      <c r="F106" s="195" t="str">
        <f>IFERROR(IF(VLOOKUP($A106,'Annex 2 Designated EHV charges'!$A:$O,10,FALSE)=0,"",VLOOKUP($A106,'Annex 2 Designated EHV charges'!$A:$O,10,FALSE)),"")</f>
        <v/>
      </c>
      <c r="G106" s="195" t="str">
        <f>IFERROR(IF(VLOOKUP($A106,'Annex 2 Designated EHV charges'!$A:$O,11,FALSE)=0,"",VLOOKUP($A106,'Annex 2 Designated EHV charges'!$A:$O,11,FALSE)),"")</f>
        <v/>
      </c>
      <c r="H106" s="195" t="str">
        <f>IFERROR(IF(VLOOKUP($A106,'Annex 2 Designated EHV charges'!$A:$O,12,FALSE)=0,"",VLOOKUP($A106,'Annex 2 Designated EHV charges'!$A:$O,12,FALSE)),"")</f>
        <v/>
      </c>
    </row>
    <row r="107" spans="1:8" ht="12.75" customHeight="1" x14ac:dyDescent="0.25">
      <c r="A107" s="94" t="str" cm="1">
        <f t="array" ref="A107">IFERROR(INDEX('Annex 2 Designated EHV charges'!$A$10:$A$95, MATCH(0, IF(ISBLANK('Annex 2 Designated EHV charges'!$A$10:$A$95),1, COUNTIF(A$4:$A106, 'Annex 2 Designated EHV charges'!$A$10:$A$95)), 0)),"")</f>
        <v/>
      </c>
      <c r="B107" s="94" t="str">
        <f>IF($A107="","",VLOOKUP($A107,'Annex 2 Designated EHV charges'!$A:$O,2,0))</f>
        <v/>
      </c>
      <c r="C107" s="95" t="str">
        <f>IF($A107="","",VLOOKUP($A107,'Annex 2 Designated EHV charges'!$A:$O,3,0))</f>
        <v/>
      </c>
      <c r="D107" s="94" t="str">
        <f>IF($A107="","",VLOOKUP($A107,'Annex 2 Designated EHV charges'!$A:$O,7,0))</f>
        <v/>
      </c>
      <c r="E107" s="97" t="str">
        <f>IFERROR(IF(VLOOKUP($A107,'Annex 2 Designated EHV charges'!$A:$O,9,FALSE)=0,"",VLOOKUP($A107,'Annex 2 Designated EHV charges'!$A:$O,9,FALSE)),"")</f>
        <v/>
      </c>
      <c r="F107" s="195" t="str">
        <f>IFERROR(IF(VLOOKUP($A107,'Annex 2 Designated EHV charges'!$A:$O,10,FALSE)=0,"",VLOOKUP($A107,'Annex 2 Designated EHV charges'!$A:$O,10,FALSE)),"")</f>
        <v/>
      </c>
      <c r="G107" s="195" t="str">
        <f>IFERROR(IF(VLOOKUP($A107,'Annex 2 Designated EHV charges'!$A:$O,11,FALSE)=0,"",VLOOKUP($A107,'Annex 2 Designated EHV charges'!$A:$O,11,FALSE)),"")</f>
        <v/>
      </c>
      <c r="H107" s="195" t="str">
        <f>IFERROR(IF(VLOOKUP($A107,'Annex 2 Designated EHV charges'!$A:$O,12,FALSE)=0,"",VLOOKUP($A107,'Annex 2 Designated EHV charges'!$A:$O,12,FALSE)),"")</f>
        <v/>
      </c>
    </row>
    <row r="108" spans="1:8" ht="12.75" customHeight="1" x14ac:dyDescent="0.25">
      <c r="A108" s="94" t="str" cm="1">
        <f t="array" ref="A108">IFERROR(INDEX('Annex 2 Designated EHV charges'!$A$10:$A$95, MATCH(0, IF(ISBLANK('Annex 2 Designated EHV charges'!$A$10:$A$95),1, COUNTIF(A$4:$A107, 'Annex 2 Designated EHV charges'!$A$10:$A$95)), 0)),"")</f>
        <v/>
      </c>
      <c r="B108" s="94" t="str">
        <f>IF($A108="","",VLOOKUP($A108,'Annex 2 Designated EHV charges'!$A:$O,2,0))</f>
        <v/>
      </c>
      <c r="C108" s="95" t="str">
        <f>IF($A108="","",VLOOKUP($A108,'Annex 2 Designated EHV charges'!$A:$O,3,0))</f>
        <v/>
      </c>
      <c r="D108" s="94" t="str">
        <f>IF($A108="","",VLOOKUP($A108,'Annex 2 Designated EHV charges'!$A:$O,7,0))</f>
        <v/>
      </c>
      <c r="E108" s="97" t="str">
        <f>IFERROR(IF(VLOOKUP($A108,'Annex 2 Designated EHV charges'!$A:$O,9,FALSE)=0,"",VLOOKUP($A108,'Annex 2 Designated EHV charges'!$A:$O,9,FALSE)),"")</f>
        <v/>
      </c>
      <c r="F108" s="195" t="str">
        <f>IFERROR(IF(VLOOKUP($A108,'Annex 2 Designated EHV charges'!$A:$O,10,FALSE)=0,"",VLOOKUP($A108,'Annex 2 Designated EHV charges'!$A:$O,10,FALSE)),"")</f>
        <v/>
      </c>
      <c r="G108" s="195" t="str">
        <f>IFERROR(IF(VLOOKUP($A108,'Annex 2 Designated EHV charges'!$A:$O,11,FALSE)=0,"",VLOOKUP($A108,'Annex 2 Designated EHV charges'!$A:$O,11,FALSE)),"")</f>
        <v/>
      </c>
      <c r="H108" s="195" t="str">
        <f>IFERROR(IF(VLOOKUP($A108,'Annex 2 Designated EHV charges'!$A:$O,12,FALSE)=0,"",VLOOKUP($A108,'Annex 2 Designated EHV charges'!$A:$O,12,FALSE)),"")</f>
        <v/>
      </c>
    </row>
    <row r="109" spans="1:8" ht="12.75" customHeight="1" x14ac:dyDescent="0.25">
      <c r="A109" s="94" t="str" cm="1">
        <f t="array" ref="A109">IFERROR(INDEX('Annex 2 Designated EHV charges'!$A$10:$A$95, MATCH(0, IF(ISBLANK('Annex 2 Designated EHV charges'!$A$10:$A$95),1, COUNTIF(A$4:$A108, 'Annex 2 Designated EHV charges'!$A$10:$A$95)), 0)),"")</f>
        <v/>
      </c>
      <c r="B109" s="94" t="str">
        <f>IF($A109="","",VLOOKUP($A109,'Annex 2 Designated EHV charges'!$A:$O,2,0))</f>
        <v/>
      </c>
      <c r="C109" s="95" t="str">
        <f>IF($A109="","",VLOOKUP($A109,'Annex 2 Designated EHV charges'!$A:$O,3,0))</f>
        <v/>
      </c>
      <c r="D109" s="94" t="str">
        <f>IF($A109="","",VLOOKUP($A109,'Annex 2 Designated EHV charges'!$A:$O,7,0))</f>
        <v/>
      </c>
      <c r="E109" s="97" t="str">
        <f>IFERROR(IF(VLOOKUP($A109,'Annex 2 Designated EHV charges'!$A:$O,9,FALSE)=0,"",VLOOKUP($A109,'Annex 2 Designated EHV charges'!$A:$O,9,FALSE)),"")</f>
        <v/>
      </c>
      <c r="F109" s="195" t="str">
        <f>IFERROR(IF(VLOOKUP($A109,'Annex 2 Designated EHV charges'!$A:$O,10,FALSE)=0,"",VLOOKUP($A109,'Annex 2 Designated EHV charges'!$A:$O,10,FALSE)),"")</f>
        <v/>
      </c>
      <c r="G109" s="195" t="str">
        <f>IFERROR(IF(VLOOKUP($A109,'Annex 2 Designated EHV charges'!$A:$O,11,FALSE)=0,"",VLOOKUP($A109,'Annex 2 Designated EHV charges'!$A:$O,11,FALSE)),"")</f>
        <v/>
      </c>
      <c r="H109" s="195" t="str">
        <f>IFERROR(IF(VLOOKUP($A109,'Annex 2 Designated EHV charges'!$A:$O,12,FALSE)=0,"",VLOOKUP($A109,'Annex 2 Designated EHV charges'!$A:$O,12,FALSE)),"")</f>
        <v/>
      </c>
    </row>
    <row r="110" spans="1:8" ht="12.75" customHeight="1" x14ac:dyDescent="0.25">
      <c r="A110" s="94" t="str" cm="1">
        <f t="array" ref="A110">IFERROR(INDEX('Annex 2 Designated EHV charges'!$A$10:$A$95, MATCH(0, IF(ISBLANK('Annex 2 Designated EHV charges'!$A$10:$A$95),1, COUNTIF(A$4:$A109, 'Annex 2 Designated EHV charges'!$A$10:$A$95)), 0)),"")</f>
        <v/>
      </c>
      <c r="B110" s="94" t="str">
        <f>IF($A110="","",VLOOKUP($A110,'Annex 2 Designated EHV charges'!$A:$O,2,0))</f>
        <v/>
      </c>
      <c r="C110" s="95" t="str">
        <f>IF($A110="","",VLOOKUP($A110,'Annex 2 Designated EHV charges'!$A:$O,3,0))</f>
        <v/>
      </c>
      <c r="D110" s="94" t="str">
        <f>IF($A110="","",VLOOKUP($A110,'Annex 2 Designated EHV charges'!$A:$O,7,0))</f>
        <v/>
      </c>
      <c r="E110" s="97" t="str">
        <f>IFERROR(IF(VLOOKUP($A110,'Annex 2 Designated EHV charges'!$A:$O,9,FALSE)=0,"",VLOOKUP($A110,'Annex 2 Designated EHV charges'!$A:$O,9,FALSE)),"")</f>
        <v/>
      </c>
      <c r="F110" s="195" t="str">
        <f>IFERROR(IF(VLOOKUP($A110,'Annex 2 Designated EHV charges'!$A:$O,10,FALSE)=0,"",VLOOKUP($A110,'Annex 2 Designated EHV charges'!$A:$O,10,FALSE)),"")</f>
        <v/>
      </c>
      <c r="G110" s="195" t="str">
        <f>IFERROR(IF(VLOOKUP($A110,'Annex 2 Designated EHV charges'!$A:$O,11,FALSE)=0,"",VLOOKUP($A110,'Annex 2 Designated EHV charges'!$A:$O,11,FALSE)),"")</f>
        <v/>
      </c>
      <c r="H110" s="195" t="str">
        <f>IFERROR(IF(VLOOKUP($A110,'Annex 2 Designated EHV charges'!$A:$O,12,FALSE)=0,"",VLOOKUP($A110,'Annex 2 Designated EHV charges'!$A:$O,12,FALSE)),"")</f>
        <v/>
      </c>
    </row>
    <row r="111" spans="1:8" ht="12.75" customHeight="1" x14ac:dyDescent="0.25">
      <c r="A111" s="94" t="str" cm="1">
        <f t="array" ref="A111">IFERROR(INDEX('Annex 2 Designated EHV charges'!$A$10:$A$95, MATCH(0, IF(ISBLANK('Annex 2 Designated EHV charges'!$A$10:$A$95),1, COUNTIF(A$4:$A110, 'Annex 2 Designated EHV charges'!$A$10:$A$95)), 0)),"")</f>
        <v/>
      </c>
      <c r="B111" s="94" t="str">
        <f>IF($A111="","",VLOOKUP($A111,'Annex 2 Designated EHV charges'!$A:$O,2,0))</f>
        <v/>
      </c>
      <c r="C111" s="95" t="str">
        <f>IF($A111="","",VLOOKUP($A111,'Annex 2 Designated EHV charges'!$A:$O,3,0))</f>
        <v/>
      </c>
      <c r="D111" s="94" t="str">
        <f>IF($A111="","",VLOOKUP($A111,'Annex 2 Designated EHV charges'!$A:$O,7,0))</f>
        <v/>
      </c>
      <c r="E111" s="97" t="str">
        <f>IFERROR(IF(VLOOKUP($A111,'Annex 2 Designated EHV charges'!$A:$O,9,FALSE)=0,"",VLOOKUP($A111,'Annex 2 Designated EHV charges'!$A:$O,9,FALSE)),"")</f>
        <v/>
      </c>
      <c r="F111" s="195" t="str">
        <f>IFERROR(IF(VLOOKUP($A111,'Annex 2 Designated EHV charges'!$A:$O,10,FALSE)=0,"",VLOOKUP($A111,'Annex 2 Designated EHV charges'!$A:$O,10,FALSE)),"")</f>
        <v/>
      </c>
      <c r="G111" s="195" t="str">
        <f>IFERROR(IF(VLOOKUP($A111,'Annex 2 Designated EHV charges'!$A:$O,11,FALSE)=0,"",VLOOKUP($A111,'Annex 2 Designated EHV charges'!$A:$O,11,FALSE)),"")</f>
        <v/>
      </c>
      <c r="H111" s="195" t="str">
        <f>IFERROR(IF(VLOOKUP($A111,'Annex 2 Designated EHV charges'!$A:$O,12,FALSE)=0,"",VLOOKUP($A111,'Annex 2 Designated EHV charges'!$A:$O,12,FALSE)),"")</f>
        <v/>
      </c>
    </row>
    <row r="112" spans="1:8" ht="12.75" customHeight="1" x14ac:dyDescent="0.25">
      <c r="A112" s="94" t="str" cm="1">
        <f t="array" ref="A112">IFERROR(INDEX('Annex 2 Designated EHV charges'!$A$10:$A$95, MATCH(0, IF(ISBLANK('Annex 2 Designated EHV charges'!$A$10:$A$95),1, COUNTIF(A$4:$A111, 'Annex 2 Designated EHV charges'!$A$10:$A$95)), 0)),"")</f>
        <v/>
      </c>
      <c r="B112" s="94" t="str">
        <f>IF($A112="","",VLOOKUP($A112,'Annex 2 Designated EHV charges'!$A:$O,2,0))</f>
        <v/>
      </c>
      <c r="C112" s="95" t="str">
        <f>IF($A112="","",VLOOKUP($A112,'Annex 2 Designated EHV charges'!$A:$O,3,0))</f>
        <v/>
      </c>
      <c r="D112" s="94" t="str">
        <f>IF($A112="","",VLOOKUP($A112,'Annex 2 Designated EHV charges'!$A:$O,7,0))</f>
        <v/>
      </c>
      <c r="E112" s="97" t="str">
        <f>IFERROR(IF(VLOOKUP($A112,'Annex 2 Designated EHV charges'!$A:$O,9,FALSE)=0,"",VLOOKUP($A112,'Annex 2 Designated EHV charges'!$A:$O,9,FALSE)),"")</f>
        <v/>
      </c>
      <c r="F112" s="195" t="str">
        <f>IFERROR(IF(VLOOKUP($A112,'Annex 2 Designated EHV charges'!$A:$O,10,FALSE)=0,"",VLOOKUP($A112,'Annex 2 Designated EHV charges'!$A:$O,10,FALSE)),"")</f>
        <v/>
      </c>
      <c r="G112" s="195" t="str">
        <f>IFERROR(IF(VLOOKUP($A112,'Annex 2 Designated EHV charges'!$A:$O,11,FALSE)=0,"",VLOOKUP($A112,'Annex 2 Designated EHV charges'!$A:$O,11,FALSE)),"")</f>
        <v/>
      </c>
      <c r="H112" s="195" t="str">
        <f>IFERROR(IF(VLOOKUP($A112,'Annex 2 Designated EHV charges'!$A:$O,12,FALSE)=0,"",VLOOKUP($A112,'Annex 2 Designated EHV charges'!$A:$O,12,FALSE)),"")</f>
        <v/>
      </c>
    </row>
    <row r="113" spans="1:8" ht="12.75" customHeight="1" x14ac:dyDescent="0.25">
      <c r="A113" s="94" t="str" cm="1">
        <f t="array" ref="A113">IFERROR(INDEX('Annex 2 Designated EHV charges'!$A$10:$A$95, MATCH(0, IF(ISBLANK('Annex 2 Designated EHV charges'!$A$10:$A$95),1, COUNTIF(A$4:$A112, 'Annex 2 Designated EHV charges'!$A$10:$A$95)), 0)),"")</f>
        <v/>
      </c>
      <c r="B113" s="94" t="str">
        <f>IF($A113="","",VLOOKUP($A113,'Annex 2 Designated EHV charges'!$A:$O,2,0))</f>
        <v/>
      </c>
      <c r="C113" s="95" t="str">
        <f>IF($A113="","",VLOOKUP($A113,'Annex 2 Designated EHV charges'!$A:$O,3,0))</f>
        <v/>
      </c>
      <c r="D113" s="94" t="str">
        <f>IF($A113="","",VLOOKUP($A113,'Annex 2 Designated EHV charges'!$A:$O,7,0))</f>
        <v/>
      </c>
      <c r="E113" s="97" t="str">
        <f>IFERROR(IF(VLOOKUP($A113,'Annex 2 Designated EHV charges'!$A:$O,9,FALSE)=0,"",VLOOKUP($A113,'Annex 2 Designated EHV charges'!$A:$O,9,FALSE)),"")</f>
        <v/>
      </c>
      <c r="F113" s="195" t="str">
        <f>IFERROR(IF(VLOOKUP($A113,'Annex 2 Designated EHV charges'!$A:$O,10,FALSE)=0,"",VLOOKUP($A113,'Annex 2 Designated EHV charges'!$A:$O,10,FALSE)),"")</f>
        <v/>
      </c>
      <c r="G113" s="195" t="str">
        <f>IFERROR(IF(VLOOKUP($A113,'Annex 2 Designated EHV charges'!$A:$O,11,FALSE)=0,"",VLOOKUP($A113,'Annex 2 Designated EHV charges'!$A:$O,11,FALSE)),"")</f>
        <v/>
      </c>
      <c r="H113" s="195" t="str">
        <f>IFERROR(IF(VLOOKUP($A113,'Annex 2 Designated EHV charges'!$A:$O,12,FALSE)=0,"",VLOOKUP($A113,'Annex 2 Designated EHV charges'!$A:$O,12,FALSE)),"")</f>
        <v/>
      </c>
    </row>
    <row r="114" spans="1:8" ht="12.75" customHeight="1" x14ac:dyDescent="0.25">
      <c r="A114" s="94" t="str" cm="1">
        <f t="array" ref="A114">IFERROR(INDEX('Annex 2 Designated EHV charges'!$A$10:$A$95, MATCH(0, IF(ISBLANK('Annex 2 Designated EHV charges'!$A$10:$A$95),1, COUNTIF(A$4:$A113, 'Annex 2 Designated EHV charges'!$A$10:$A$95)), 0)),"")</f>
        <v/>
      </c>
      <c r="B114" s="94" t="str">
        <f>IF($A114="","",VLOOKUP($A114,'Annex 2 Designated EHV charges'!$A:$O,2,0))</f>
        <v/>
      </c>
      <c r="C114" s="95" t="str">
        <f>IF($A114="","",VLOOKUP($A114,'Annex 2 Designated EHV charges'!$A:$O,3,0))</f>
        <v/>
      </c>
      <c r="D114" s="94" t="str">
        <f>IF($A114="","",VLOOKUP($A114,'Annex 2 Designated EHV charges'!$A:$O,7,0))</f>
        <v/>
      </c>
      <c r="E114" s="97" t="str">
        <f>IFERROR(IF(VLOOKUP($A114,'Annex 2 Designated EHV charges'!$A:$O,9,FALSE)=0,"",VLOOKUP($A114,'Annex 2 Designated EHV charges'!$A:$O,9,FALSE)),"")</f>
        <v/>
      </c>
      <c r="F114" s="195" t="str">
        <f>IFERROR(IF(VLOOKUP($A114,'Annex 2 Designated EHV charges'!$A:$O,10,FALSE)=0,"",VLOOKUP($A114,'Annex 2 Designated EHV charges'!$A:$O,10,FALSE)),"")</f>
        <v/>
      </c>
      <c r="G114" s="195" t="str">
        <f>IFERROR(IF(VLOOKUP($A114,'Annex 2 Designated EHV charges'!$A:$O,11,FALSE)=0,"",VLOOKUP($A114,'Annex 2 Designated EHV charges'!$A:$O,11,FALSE)),"")</f>
        <v/>
      </c>
      <c r="H114" s="195" t="str">
        <f>IFERROR(IF(VLOOKUP($A114,'Annex 2 Designated EHV charges'!$A:$O,12,FALSE)=0,"",VLOOKUP($A114,'Annex 2 Designated EHV charges'!$A:$O,12,FALSE)),"")</f>
        <v/>
      </c>
    </row>
    <row r="115" spans="1:8" ht="12.75" customHeight="1" x14ac:dyDescent="0.25">
      <c r="A115" s="94" t="str" cm="1">
        <f t="array" ref="A115">IFERROR(INDEX('Annex 2 Designated EHV charges'!$A$10:$A$95, MATCH(0, IF(ISBLANK('Annex 2 Designated EHV charges'!$A$10:$A$95),1, COUNTIF(A$4:$A114, 'Annex 2 Designated EHV charges'!$A$10:$A$95)), 0)),"")</f>
        <v/>
      </c>
      <c r="B115" s="94" t="str">
        <f>IF($A115="","",VLOOKUP($A115,'Annex 2 Designated EHV charges'!$A:$O,2,0))</f>
        <v/>
      </c>
      <c r="C115" s="95" t="str">
        <f>IF($A115="","",VLOOKUP($A115,'Annex 2 Designated EHV charges'!$A:$O,3,0))</f>
        <v/>
      </c>
      <c r="D115" s="94" t="str">
        <f>IF($A115="","",VLOOKUP($A115,'Annex 2 Designated EHV charges'!$A:$O,7,0))</f>
        <v/>
      </c>
      <c r="E115" s="97" t="str">
        <f>IFERROR(IF(VLOOKUP($A115,'Annex 2 Designated EHV charges'!$A:$O,9,FALSE)=0,"",VLOOKUP($A115,'Annex 2 Designated EHV charges'!$A:$O,9,FALSE)),"")</f>
        <v/>
      </c>
      <c r="F115" s="195" t="str">
        <f>IFERROR(IF(VLOOKUP($A115,'Annex 2 Designated EHV charges'!$A:$O,10,FALSE)=0,"",VLOOKUP($A115,'Annex 2 Designated EHV charges'!$A:$O,10,FALSE)),"")</f>
        <v/>
      </c>
      <c r="G115" s="195" t="str">
        <f>IFERROR(IF(VLOOKUP($A115,'Annex 2 Designated EHV charges'!$A:$O,11,FALSE)=0,"",VLOOKUP($A115,'Annex 2 Designated EHV charges'!$A:$O,11,FALSE)),"")</f>
        <v/>
      </c>
      <c r="H115" s="195" t="str">
        <f>IFERROR(IF(VLOOKUP($A115,'Annex 2 Designated EHV charges'!$A:$O,12,FALSE)=0,"",VLOOKUP($A115,'Annex 2 Designated EHV charges'!$A:$O,12,FALSE)),"")</f>
        <v/>
      </c>
    </row>
    <row r="116" spans="1:8" ht="12.75" customHeight="1" x14ac:dyDescent="0.25">
      <c r="A116" s="94" t="str" cm="1">
        <f t="array" ref="A116">IFERROR(INDEX('Annex 2 Designated EHV charges'!$A$10:$A$95, MATCH(0, IF(ISBLANK('Annex 2 Designated EHV charges'!$A$10:$A$95),1, COUNTIF(A$4:$A115, 'Annex 2 Designated EHV charges'!$A$10:$A$95)), 0)),"")</f>
        <v/>
      </c>
      <c r="B116" s="94" t="str">
        <f>IF($A116="","",VLOOKUP($A116,'Annex 2 Designated EHV charges'!$A:$O,2,0))</f>
        <v/>
      </c>
      <c r="C116" s="95" t="str">
        <f>IF($A116="","",VLOOKUP($A116,'Annex 2 Designated EHV charges'!$A:$O,3,0))</f>
        <v/>
      </c>
      <c r="D116" s="94" t="str">
        <f>IF($A116="","",VLOOKUP($A116,'Annex 2 Designated EHV charges'!$A:$O,7,0))</f>
        <v/>
      </c>
      <c r="E116" s="97" t="str">
        <f>IFERROR(IF(VLOOKUP($A116,'Annex 2 Designated EHV charges'!$A:$O,9,FALSE)=0,"",VLOOKUP($A116,'Annex 2 Designated EHV charges'!$A:$O,9,FALSE)),"")</f>
        <v/>
      </c>
      <c r="F116" s="195" t="str">
        <f>IFERROR(IF(VLOOKUP($A116,'Annex 2 Designated EHV charges'!$A:$O,10,FALSE)=0,"",VLOOKUP($A116,'Annex 2 Designated EHV charges'!$A:$O,10,FALSE)),"")</f>
        <v/>
      </c>
      <c r="G116" s="195" t="str">
        <f>IFERROR(IF(VLOOKUP($A116,'Annex 2 Designated EHV charges'!$A:$O,11,FALSE)=0,"",VLOOKUP($A116,'Annex 2 Designated EHV charges'!$A:$O,11,FALSE)),"")</f>
        <v/>
      </c>
      <c r="H116" s="195" t="str">
        <f>IFERROR(IF(VLOOKUP($A116,'Annex 2 Designated EHV charges'!$A:$O,12,FALSE)=0,"",VLOOKUP($A116,'Annex 2 Designated EHV charges'!$A:$O,12,FALSE)),"")</f>
        <v/>
      </c>
    </row>
    <row r="117" spans="1:8" ht="12.75" customHeight="1" x14ac:dyDescent="0.25">
      <c r="A117" s="94" t="str" cm="1">
        <f t="array" ref="A117">IFERROR(INDEX('Annex 2 Designated EHV charges'!$A$10:$A$95, MATCH(0, IF(ISBLANK('Annex 2 Designated EHV charges'!$A$10:$A$95),1, COUNTIF(A$4:$A116, 'Annex 2 Designated EHV charges'!$A$10:$A$95)), 0)),"")</f>
        <v/>
      </c>
      <c r="B117" s="94" t="str">
        <f>IF($A117="","",VLOOKUP($A117,'Annex 2 Designated EHV charges'!$A:$O,2,0))</f>
        <v/>
      </c>
      <c r="C117" s="95" t="str">
        <f>IF($A117="","",VLOOKUP($A117,'Annex 2 Designated EHV charges'!$A:$O,3,0))</f>
        <v/>
      </c>
      <c r="D117" s="94" t="str">
        <f>IF($A117="","",VLOOKUP($A117,'Annex 2 Designated EHV charges'!$A:$O,7,0))</f>
        <v/>
      </c>
      <c r="E117" s="97" t="str">
        <f>IFERROR(IF(VLOOKUP($A117,'Annex 2 Designated EHV charges'!$A:$O,9,FALSE)=0,"",VLOOKUP($A117,'Annex 2 Designated EHV charges'!$A:$O,9,FALSE)),"")</f>
        <v/>
      </c>
      <c r="F117" s="195" t="str">
        <f>IFERROR(IF(VLOOKUP($A117,'Annex 2 Designated EHV charges'!$A:$O,10,FALSE)=0,"",VLOOKUP($A117,'Annex 2 Designated EHV charges'!$A:$O,10,FALSE)),"")</f>
        <v/>
      </c>
      <c r="G117" s="195" t="str">
        <f>IFERROR(IF(VLOOKUP($A117,'Annex 2 Designated EHV charges'!$A:$O,11,FALSE)=0,"",VLOOKUP($A117,'Annex 2 Designated EHV charges'!$A:$O,11,FALSE)),"")</f>
        <v/>
      </c>
      <c r="H117" s="195" t="str">
        <f>IFERROR(IF(VLOOKUP($A117,'Annex 2 Designated EHV charges'!$A:$O,12,FALSE)=0,"",VLOOKUP($A117,'Annex 2 Designated EHV charges'!$A:$O,12,FALSE)),"")</f>
        <v/>
      </c>
    </row>
    <row r="118" spans="1:8" ht="12.75" customHeight="1" x14ac:dyDescent="0.25">
      <c r="A118" s="94" t="str" cm="1">
        <f t="array" ref="A118">IFERROR(INDEX('Annex 2 Designated EHV charges'!$A$10:$A$95, MATCH(0, IF(ISBLANK('Annex 2 Designated EHV charges'!$A$10:$A$95),1, COUNTIF(A$4:$A117, 'Annex 2 Designated EHV charges'!$A$10:$A$95)), 0)),"")</f>
        <v/>
      </c>
      <c r="B118" s="94" t="str">
        <f>IF($A118="","",VLOOKUP($A118,'Annex 2 Designated EHV charges'!$A:$O,2,0))</f>
        <v/>
      </c>
      <c r="C118" s="95" t="str">
        <f>IF($A118="","",VLOOKUP($A118,'Annex 2 Designated EHV charges'!$A:$O,3,0))</f>
        <v/>
      </c>
      <c r="D118" s="94" t="str">
        <f>IF($A118="","",VLOOKUP($A118,'Annex 2 Designated EHV charges'!$A:$O,7,0))</f>
        <v/>
      </c>
      <c r="E118" s="97" t="str">
        <f>IFERROR(IF(VLOOKUP($A118,'Annex 2 Designated EHV charges'!$A:$O,9,FALSE)=0,"",VLOOKUP($A118,'Annex 2 Designated EHV charges'!$A:$O,9,FALSE)),"")</f>
        <v/>
      </c>
      <c r="F118" s="195" t="str">
        <f>IFERROR(IF(VLOOKUP($A118,'Annex 2 Designated EHV charges'!$A:$O,10,FALSE)=0,"",VLOOKUP($A118,'Annex 2 Designated EHV charges'!$A:$O,10,FALSE)),"")</f>
        <v/>
      </c>
      <c r="G118" s="195" t="str">
        <f>IFERROR(IF(VLOOKUP($A118,'Annex 2 Designated EHV charges'!$A:$O,11,FALSE)=0,"",VLOOKUP($A118,'Annex 2 Designated EHV charges'!$A:$O,11,FALSE)),"")</f>
        <v/>
      </c>
      <c r="H118" s="195" t="str">
        <f>IFERROR(IF(VLOOKUP($A118,'Annex 2 Designated EHV charges'!$A:$O,12,FALSE)=0,"",VLOOKUP($A118,'Annex 2 Designated EHV charges'!$A:$O,12,FALSE)),"")</f>
        <v/>
      </c>
    </row>
    <row r="119" spans="1:8" ht="12.75" customHeight="1" x14ac:dyDescent="0.25">
      <c r="A119" s="94" t="str" cm="1">
        <f t="array" ref="A119">IFERROR(INDEX('Annex 2 Designated EHV charges'!$A$10:$A$95, MATCH(0, IF(ISBLANK('Annex 2 Designated EHV charges'!$A$10:$A$95),1, COUNTIF(A$4:$A118, 'Annex 2 Designated EHV charges'!$A$10:$A$95)), 0)),"")</f>
        <v/>
      </c>
      <c r="B119" s="94" t="str">
        <f>IF($A119="","",VLOOKUP($A119,'Annex 2 Designated EHV charges'!$A:$O,2,0))</f>
        <v/>
      </c>
      <c r="C119" s="95" t="str">
        <f>IF($A119="","",VLOOKUP($A119,'Annex 2 Designated EHV charges'!$A:$O,3,0))</f>
        <v/>
      </c>
      <c r="D119" s="94" t="str">
        <f>IF($A119="","",VLOOKUP($A119,'Annex 2 Designated EHV charges'!$A:$O,7,0))</f>
        <v/>
      </c>
      <c r="E119" s="97" t="str">
        <f>IFERROR(IF(VLOOKUP($A119,'Annex 2 Designated EHV charges'!$A:$O,9,FALSE)=0,"",VLOOKUP($A119,'Annex 2 Designated EHV charges'!$A:$O,9,FALSE)),"")</f>
        <v/>
      </c>
      <c r="F119" s="195" t="str">
        <f>IFERROR(IF(VLOOKUP($A119,'Annex 2 Designated EHV charges'!$A:$O,10,FALSE)=0,"",VLOOKUP($A119,'Annex 2 Designated EHV charges'!$A:$O,10,FALSE)),"")</f>
        <v/>
      </c>
      <c r="G119" s="195" t="str">
        <f>IFERROR(IF(VLOOKUP($A119,'Annex 2 Designated EHV charges'!$A:$O,11,FALSE)=0,"",VLOOKUP($A119,'Annex 2 Designated EHV charges'!$A:$O,11,FALSE)),"")</f>
        <v/>
      </c>
      <c r="H119" s="195" t="str">
        <f>IFERROR(IF(VLOOKUP($A119,'Annex 2 Designated EHV charges'!$A:$O,12,FALSE)=0,"",VLOOKUP($A119,'Annex 2 Designated EHV charges'!$A:$O,12,FALSE)),"")</f>
        <v/>
      </c>
    </row>
    <row r="120" spans="1:8" ht="12.75" customHeight="1" x14ac:dyDescent="0.25">
      <c r="A120" s="94" t="str" cm="1">
        <f t="array" ref="A120">IFERROR(INDEX('Annex 2 Designated EHV charges'!$A$10:$A$95, MATCH(0, IF(ISBLANK('Annex 2 Designated EHV charges'!$A$10:$A$95),1, COUNTIF(A$4:$A119, 'Annex 2 Designated EHV charges'!$A$10:$A$95)), 0)),"")</f>
        <v/>
      </c>
      <c r="B120" s="94" t="str">
        <f>IF($A120="","",VLOOKUP($A120,'Annex 2 Designated EHV charges'!$A:$O,2,0))</f>
        <v/>
      </c>
      <c r="C120" s="95" t="str">
        <f>IF($A120="","",VLOOKUP($A120,'Annex 2 Designated EHV charges'!$A:$O,3,0))</f>
        <v/>
      </c>
      <c r="D120" s="94" t="str">
        <f>IF($A120="","",VLOOKUP($A120,'Annex 2 Designated EHV charges'!$A:$O,7,0))</f>
        <v/>
      </c>
      <c r="E120" s="97" t="str">
        <f>IFERROR(IF(VLOOKUP($A120,'Annex 2 Designated EHV charges'!$A:$O,9,FALSE)=0,"",VLOOKUP($A120,'Annex 2 Designated EHV charges'!$A:$O,9,FALSE)),"")</f>
        <v/>
      </c>
      <c r="F120" s="195" t="str">
        <f>IFERROR(IF(VLOOKUP($A120,'Annex 2 Designated EHV charges'!$A:$O,10,FALSE)=0,"",VLOOKUP($A120,'Annex 2 Designated EHV charges'!$A:$O,10,FALSE)),"")</f>
        <v/>
      </c>
      <c r="G120" s="195" t="str">
        <f>IFERROR(IF(VLOOKUP($A120,'Annex 2 Designated EHV charges'!$A:$O,11,FALSE)=0,"",VLOOKUP($A120,'Annex 2 Designated EHV charges'!$A:$O,11,FALSE)),"")</f>
        <v/>
      </c>
      <c r="H120" s="195" t="str">
        <f>IFERROR(IF(VLOOKUP($A120,'Annex 2 Designated EHV charges'!$A:$O,12,FALSE)=0,"",VLOOKUP($A120,'Annex 2 Designated EHV charges'!$A:$O,12,FALSE)),"")</f>
        <v/>
      </c>
    </row>
    <row r="121" spans="1:8" ht="12.75" customHeight="1" x14ac:dyDescent="0.25">
      <c r="A121" s="94" t="str" cm="1">
        <f t="array" ref="A121">IFERROR(INDEX('Annex 2 Designated EHV charges'!$A$10:$A$95, MATCH(0, IF(ISBLANK('Annex 2 Designated EHV charges'!$A$10:$A$95),1, COUNTIF(A$4:$A120, 'Annex 2 Designated EHV charges'!$A$10:$A$95)), 0)),"")</f>
        <v/>
      </c>
      <c r="B121" s="94" t="str">
        <f>IF($A121="","",VLOOKUP($A121,'Annex 2 Designated EHV charges'!$A:$O,2,0))</f>
        <v/>
      </c>
      <c r="C121" s="95" t="str">
        <f>IF($A121="","",VLOOKUP($A121,'Annex 2 Designated EHV charges'!$A:$O,3,0))</f>
        <v/>
      </c>
      <c r="D121" s="94" t="str">
        <f>IF($A121="","",VLOOKUP($A121,'Annex 2 Designated EHV charges'!$A:$O,7,0))</f>
        <v/>
      </c>
      <c r="E121" s="97" t="str">
        <f>IFERROR(IF(VLOOKUP($A121,'Annex 2 Designated EHV charges'!$A:$O,9,FALSE)=0,"",VLOOKUP($A121,'Annex 2 Designated EHV charges'!$A:$O,9,FALSE)),"")</f>
        <v/>
      </c>
      <c r="F121" s="195" t="str">
        <f>IFERROR(IF(VLOOKUP($A121,'Annex 2 Designated EHV charges'!$A:$O,10,FALSE)=0,"",VLOOKUP($A121,'Annex 2 Designated EHV charges'!$A:$O,10,FALSE)),"")</f>
        <v/>
      </c>
      <c r="G121" s="195" t="str">
        <f>IFERROR(IF(VLOOKUP($A121,'Annex 2 Designated EHV charges'!$A:$O,11,FALSE)=0,"",VLOOKUP($A121,'Annex 2 Designated EHV charges'!$A:$O,11,FALSE)),"")</f>
        <v/>
      </c>
      <c r="H121" s="195" t="str">
        <f>IFERROR(IF(VLOOKUP($A121,'Annex 2 Designated EHV charges'!$A:$O,12,FALSE)=0,"",VLOOKUP($A121,'Annex 2 Designated EHV charges'!$A:$O,12,FALSE)),"")</f>
        <v/>
      </c>
    </row>
    <row r="122" spans="1:8" ht="12.75" customHeight="1" x14ac:dyDescent="0.25">
      <c r="A122" s="94" t="str" cm="1">
        <f t="array" ref="A122">IFERROR(INDEX('Annex 2 Designated EHV charges'!$A$10:$A$95, MATCH(0, IF(ISBLANK('Annex 2 Designated EHV charges'!$A$10:$A$95),1, COUNTIF(A$4:$A121, 'Annex 2 Designated EHV charges'!$A$10:$A$95)), 0)),"")</f>
        <v/>
      </c>
      <c r="B122" s="94" t="str">
        <f>IF($A122="","",VLOOKUP($A122,'Annex 2 Designated EHV charges'!$A:$O,2,0))</f>
        <v/>
      </c>
      <c r="C122" s="95" t="str">
        <f>IF($A122="","",VLOOKUP($A122,'Annex 2 Designated EHV charges'!$A:$O,3,0))</f>
        <v/>
      </c>
      <c r="D122" s="94" t="str">
        <f>IF($A122="","",VLOOKUP($A122,'Annex 2 Designated EHV charges'!$A:$O,7,0))</f>
        <v/>
      </c>
      <c r="E122" s="97" t="str">
        <f>IFERROR(IF(VLOOKUP($A122,'Annex 2 Designated EHV charges'!$A:$O,9,FALSE)=0,"",VLOOKUP($A122,'Annex 2 Designated EHV charges'!$A:$O,9,FALSE)),"")</f>
        <v/>
      </c>
      <c r="F122" s="195" t="str">
        <f>IFERROR(IF(VLOOKUP($A122,'Annex 2 Designated EHV charges'!$A:$O,10,FALSE)=0,"",VLOOKUP($A122,'Annex 2 Designated EHV charges'!$A:$O,10,FALSE)),"")</f>
        <v/>
      </c>
      <c r="G122" s="195" t="str">
        <f>IFERROR(IF(VLOOKUP($A122,'Annex 2 Designated EHV charges'!$A:$O,11,FALSE)=0,"",VLOOKUP($A122,'Annex 2 Designated EHV charges'!$A:$O,11,FALSE)),"")</f>
        <v/>
      </c>
      <c r="H122" s="195" t="str">
        <f>IFERROR(IF(VLOOKUP($A122,'Annex 2 Designated EHV charges'!$A:$O,12,FALSE)=0,"",VLOOKUP($A122,'Annex 2 Designated EHV charges'!$A:$O,12,FALSE)),"")</f>
        <v/>
      </c>
    </row>
    <row r="123" spans="1:8" ht="12.75" customHeight="1" x14ac:dyDescent="0.25">
      <c r="A123" s="94" t="str" cm="1">
        <f t="array" ref="A123">IFERROR(INDEX('Annex 2 Designated EHV charges'!$A$10:$A$95, MATCH(0, IF(ISBLANK('Annex 2 Designated EHV charges'!$A$10:$A$95),1, COUNTIF(A$4:$A122, 'Annex 2 Designated EHV charges'!$A$10:$A$95)), 0)),"")</f>
        <v/>
      </c>
      <c r="B123" s="94" t="str">
        <f>IF($A123="","",VLOOKUP($A123,'Annex 2 Designated EHV charges'!$A:$O,2,0))</f>
        <v/>
      </c>
      <c r="C123" s="95" t="str">
        <f>IF($A123="","",VLOOKUP($A123,'Annex 2 Designated EHV charges'!$A:$O,3,0))</f>
        <v/>
      </c>
      <c r="D123" s="94" t="str">
        <f>IF($A123="","",VLOOKUP($A123,'Annex 2 Designated EHV charges'!$A:$O,7,0))</f>
        <v/>
      </c>
      <c r="E123" s="97" t="str">
        <f>IFERROR(IF(VLOOKUP($A123,'Annex 2 Designated EHV charges'!$A:$O,9,FALSE)=0,"",VLOOKUP($A123,'Annex 2 Designated EHV charges'!$A:$O,9,FALSE)),"")</f>
        <v/>
      </c>
      <c r="F123" s="195" t="str">
        <f>IFERROR(IF(VLOOKUP($A123,'Annex 2 Designated EHV charges'!$A:$O,10,FALSE)=0,"",VLOOKUP($A123,'Annex 2 Designated EHV charges'!$A:$O,10,FALSE)),"")</f>
        <v/>
      </c>
      <c r="G123" s="195" t="str">
        <f>IFERROR(IF(VLOOKUP($A123,'Annex 2 Designated EHV charges'!$A:$O,11,FALSE)=0,"",VLOOKUP($A123,'Annex 2 Designated EHV charges'!$A:$O,11,FALSE)),"")</f>
        <v/>
      </c>
      <c r="H123" s="195" t="str">
        <f>IFERROR(IF(VLOOKUP($A123,'Annex 2 Designated EHV charges'!$A:$O,12,FALSE)=0,"",VLOOKUP($A123,'Annex 2 Designated EHV charges'!$A:$O,12,FALSE)),"")</f>
        <v/>
      </c>
    </row>
    <row r="124" spans="1:8" ht="12.75" customHeight="1" x14ac:dyDescent="0.25">
      <c r="A124" s="94" t="str" cm="1">
        <f t="array" ref="A124">IFERROR(INDEX('Annex 2 Designated EHV charges'!$A$10:$A$95, MATCH(0, IF(ISBLANK('Annex 2 Designated EHV charges'!$A$10:$A$95),1, COUNTIF(A$4:$A123, 'Annex 2 Designated EHV charges'!$A$10:$A$95)), 0)),"")</f>
        <v/>
      </c>
      <c r="B124" s="94" t="str">
        <f>IF($A124="","",VLOOKUP($A124,'Annex 2 Designated EHV charges'!$A:$O,2,0))</f>
        <v/>
      </c>
      <c r="C124" s="95" t="str">
        <f>IF($A124="","",VLOOKUP($A124,'Annex 2 Designated EHV charges'!$A:$O,3,0))</f>
        <v/>
      </c>
      <c r="D124" s="94" t="str">
        <f>IF($A124="","",VLOOKUP($A124,'Annex 2 Designated EHV charges'!$A:$O,7,0))</f>
        <v/>
      </c>
      <c r="E124" s="97" t="str">
        <f>IFERROR(IF(VLOOKUP($A124,'Annex 2 Designated EHV charges'!$A:$O,9,FALSE)=0,"",VLOOKUP($A124,'Annex 2 Designated EHV charges'!$A:$O,9,FALSE)),"")</f>
        <v/>
      </c>
      <c r="F124" s="195" t="str">
        <f>IFERROR(IF(VLOOKUP($A124,'Annex 2 Designated EHV charges'!$A:$O,10,FALSE)=0,"",VLOOKUP($A124,'Annex 2 Designated EHV charges'!$A:$O,10,FALSE)),"")</f>
        <v/>
      </c>
      <c r="G124" s="195" t="str">
        <f>IFERROR(IF(VLOOKUP($A124,'Annex 2 Designated EHV charges'!$A:$O,11,FALSE)=0,"",VLOOKUP($A124,'Annex 2 Designated EHV charges'!$A:$O,11,FALSE)),"")</f>
        <v/>
      </c>
      <c r="H124" s="195" t="str">
        <f>IFERROR(IF(VLOOKUP($A124,'Annex 2 Designated EHV charges'!$A:$O,12,FALSE)=0,"",VLOOKUP($A124,'Annex 2 Designated EHV charges'!$A:$O,12,FALSE)),"")</f>
        <v/>
      </c>
    </row>
    <row r="125" spans="1:8" ht="12.75" customHeight="1" x14ac:dyDescent="0.25">
      <c r="A125" s="94" t="str" cm="1">
        <f t="array" ref="A125">IFERROR(INDEX('Annex 2 Designated EHV charges'!$A$10:$A$95, MATCH(0, IF(ISBLANK('Annex 2 Designated EHV charges'!$A$10:$A$95),1, COUNTIF(A$4:$A124, 'Annex 2 Designated EHV charges'!$A$10:$A$95)), 0)),"")</f>
        <v/>
      </c>
      <c r="B125" s="94" t="str">
        <f>IF($A125="","",VLOOKUP($A125,'Annex 2 Designated EHV charges'!$A:$O,2,0))</f>
        <v/>
      </c>
      <c r="C125" s="95" t="str">
        <f>IF($A125="","",VLOOKUP($A125,'Annex 2 Designated EHV charges'!$A:$O,3,0))</f>
        <v/>
      </c>
      <c r="D125" s="94" t="str">
        <f>IF($A125="","",VLOOKUP($A125,'Annex 2 Designated EHV charges'!$A:$O,7,0))</f>
        <v/>
      </c>
      <c r="E125" s="97" t="str">
        <f>IFERROR(IF(VLOOKUP($A125,'Annex 2 Designated EHV charges'!$A:$O,9,FALSE)=0,"",VLOOKUP($A125,'Annex 2 Designated EHV charges'!$A:$O,9,FALSE)),"")</f>
        <v/>
      </c>
      <c r="F125" s="195" t="str">
        <f>IFERROR(IF(VLOOKUP($A125,'Annex 2 Designated EHV charges'!$A:$O,10,FALSE)=0,"",VLOOKUP($A125,'Annex 2 Designated EHV charges'!$A:$O,10,FALSE)),"")</f>
        <v/>
      </c>
      <c r="G125" s="195" t="str">
        <f>IFERROR(IF(VLOOKUP($A125,'Annex 2 Designated EHV charges'!$A:$O,11,FALSE)=0,"",VLOOKUP($A125,'Annex 2 Designated EHV charges'!$A:$O,11,FALSE)),"")</f>
        <v/>
      </c>
      <c r="H125" s="195" t="str">
        <f>IFERROR(IF(VLOOKUP($A125,'Annex 2 Designated EHV charges'!$A:$O,12,FALSE)=0,"",VLOOKUP($A125,'Annex 2 Designated EHV charges'!$A:$O,12,FALSE)),"")</f>
        <v/>
      </c>
    </row>
    <row r="126" spans="1:8" ht="12.75" customHeight="1" x14ac:dyDescent="0.25">
      <c r="A126" s="94" t="str" cm="1">
        <f t="array" ref="A126">IFERROR(INDEX('Annex 2 Designated EHV charges'!$A$10:$A$95, MATCH(0, IF(ISBLANK('Annex 2 Designated EHV charges'!$A$10:$A$95),1, COUNTIF(A$4:$A125, 'Annex 2 Designated EHV charges'!$A$10:$A$95)), 0)),"")</f>
        <v/>
      </c>
      <c r="B126" s="94" t="str">
        <f>IF($A126="","",VLOOKUP($A126,'Annex 2 Designated EHV charges'!$A:$O,2,0))</f>
        <v/>
      </c>
      <c r="C126" s="95" t="str">
        <f>IF($A126="","",VLOOKUP($A126,'Annex 2 Designated EHV charges'!$A:$O,3,0))</f>
        <v/>
      </c>
      <c r="D126" s="94" t="str">
        <f>IF($A126="","",VLOOKUP($A126,'Annex 2 Designated EHV charges'!$A:$O,7,0))</f>
        <v/>
      </c>
      <c r="E126" s="97" t="str">
        <f>IFERROR(IF(VLOOKUP($A126,'Annex 2 Designated EHV charges'!$A:$O,9,FALSE)=0,"",VLOOKUP($A126,'Annex 2 Designated EHV charges'!$A:$O,9,FALSE)),"")</f>
        <v/>
      </c>
      <c r="F126" s="195" t="str">
        <f>IFERROR(IF(VLOOKUP($A126,'Annex 2 Designated EHV charges'!$A:$O,10,FALSE)=0,"",VLOOKUP($A126,'Annex 2 Designated EHV charges'!$A:$O,10,FALSE)),"")</f>
        <v/>
      </c>
      <c r="G126" s="195" t="str">
        <f>IFERROR(IF(VLOOKUP($A126,'Annex 2 Designated EHV charges'!$A:$O,11,FALSE)=0,"",VLOOKUP($A126,'Annex 2 Designated EHV charges'!$A:$O,11,FALSE)),"")</f>
        <v/>
      </c>
      <c r="H126" s="195" t="str">
        <f>IFERROR(IF(VLOOKUP($A126,'Annex 2 Designated EHV charges'!$A:$O,12,FALSE)=0,"",VLOOKUP($A126,'Annex 2 Designated EHV charges'!$A:$O,12,FALSE)),"")</f>
        <v/>
      </c>
    </row>
    <row r="127" spans="1:8" ht="12.75" customHeight="1" x14ac:dyDescent="0.25">
      <c r="A127" s="94" t="str" cm="1">
        <f t="array" ref="A127">IFERROR(INDEX('Annex 2 Designated EHV charges'!$A$10:$A$95, MATCH(0, IF(ISBLANK('Annex 2 Designated EHV charges'!$A$10:$A$95),1, COUNTIF(A$4:$A126, 'Annex 2 Designated EHV charges'!$A$10:$A$95)), 0)),"")</f>
        <v/>
      </c>
      <c r="B127" s="94" t="str">
        <f>IF($A127="","",VLOOKUP($A127,'Annex 2 Designated EHV charges'!$A:$O,2,0))</f>
        <v/>
      </c>
      <c r="C127" s="95" t="str">
        <f>IF($A127="","",VLOOKUP($A127,'Annex 2 Designated EHV charges'!$A:$O,3,0))</f>
        <v/>
      </c>
      <c r="D127" s="94" t="str">
        <f>IF($A127="","",VLOOKUP($A127,'Annex 2 Designated EHV charges'!$A:$O,7,0))</f>
        <v/>
      </c>
      <c r="E127" s="97" t="str">
        <f>IFERROR(IF(VLOOKUP($A127,'Annex 2 Designated EHV charges'!$A:$O,9,FALSE)=0,"",VLOOKUP($A127,'Annex 2 Designated EHV charges'!$A:$O,9,FALSE)),"")</f>
        <v/>
      </c>
      <c r="F127" s="195" t="str">
        <f>IFERROR(IF(VLOOKUP($A127,'Annex 2 Designated EHV charges'!$A:$O,10,FALSE)=0,"",VLOOKUP($A127,'Annex 2 Designated EHV charges'!$A:$O,10,FALSE)),"")</f>
        <v/>
      </c>
      <c r="G127" s="195" t="str">
        <f>IFERROR(IF(VLOOKUP($A127,'Annex 2 Designated EHV charges'!$A:$O,11,FALSE)=0,"",VLOOKUP($A127,'Annex 2 Designated EHV charges'!$A:$O,11,FALSE)),"")</f>
        <v/>
      </c>
      <c r="H127" s="195" t="str">
        <f>IFERROR(IF(VLOOKUP($A127,'Annex 2 Designated EHV charges'!$A:$O,12,FALSE)=0,"",VLOOKUP($A127,'Annex 2 Designated EHV charges'!$A:$O,12,FALSE)),"")</f>
        <v/>
      </c>
    </row>
    <row r="128" spans="1:8" ht="12.75" customHeight="1" x14ac:dyDescent="0.25">
      <c r="A128" s="94" t="str" cm="1">
        <f t="array" ref="A128">IFERROR(INDEX('Annex 2 Designated EHV charges'!$A$10:$A$95, MATCH(0, IF(ISBLANK('Annex 2 Designated EHV charges'!$A$10:$A$95),1, COUNTIF(A$4:$A127, 'Annex 2 Designated EHV charges'!$A$10:$A$95)), 0)),"")</f>
        <v/>
      </c>
      <c r="B128" s="94" t="str">
        <f>IF($A128="","",VLOOKUP($A128,'Annex 2 Designated EHV charges'!$A:$O,2,0))</f>
        <v/>
      </c>
      <c r="C128" s="95" t="str">
        <f>IF($A128="","",VLOOKUP($A128,'Annex 2 Designated EHV charges'!$A:$O,3,0))</f>
        <v/>
      </c>
      <c r="D128" s="94" t="str">
        <f>IF($A128="","",VLOOKUP($A128,'Annex 2 Designated EHV charges'!$A:$O,7,0))</f>
        <v/>
      </c>
      <c r="E128" s="97" t="str">
        <f>IFERROR(IF(VLOOKUP($A128,'Annex 2 Designated EHV charges'!$A:$O,9,FALSE)=0,"",VLOOKUP($A128,'Annex 2 Designated EHV charges'!$A:$O,9,FALSE)),"")</f>
        <v/>
      </c>
      <c r="F128" s="195" t="str">
        <f>IFERROR(IF(VLOOKUP($A128,'Annex 2 Designated EHV charges'!$A:$O,10,FALSE)=0,"",VLOOKUP($A128,'Annex 2 Designated EHV charges'!$A:$O,10,FALSE)),"")</f>
        <v/>
      </c>
      <c r="G128" s="195" t="str">
        <f>IFERROR(IF(VLOOKUP($A128,'Annex 2 Designated EHV charges'!$A:$O,11,FALSE)=0,"",VLOOKUP($A128,'Annex 2 Designated EHV charges'!$A:$O,11,FALSE)),"")</f>
        <v/>
      </c>
      <c r="H128" s="195" t="str">
        <f>IFERROR(IF(VLOOKUP($A128,'Annex 2 Designated EHV charges'!$A:$O,12,FALSE)=0,"",VLOOKUP($A128,'Annex 2 Designated EHV charges'!$A:$O,12,FALSE)),"")</f>
        <v/>
      </c>
    </row>
    <row r="129" spans="1:8" ht="12.75" customHeight="1" x14ac:dyDescent="0.25">
      <c r="A129" s="94" t="str" cm="1">
        <f t="array" ref="A129">IFERROR(INDEX('Annex 2 Designated EHV charges'!$A$10:$A$95, MATCH(0, IF(ISBLANK('Annex 2 Designated EHV charges'!$A$10:$A$95),1, COUNTIF(A$4:$A128, 'Annex 2 Designated EHV charges'!$A$10:$A$95)), 0)),"")</f>
        <v/>
      </c>
      <c r="B129" s="94" t="str">
        <f>IF($A129="","",VLOOKUP($A129,'Annex 2 Designated EHV charges'!$A:$O,2,0))</f>
        <v/>
      </c>
      <c r="C129" s="95" t="str">
        <f>IF($A129="","",VLOOKUP($A129,'Annex 2 Designated EHV charges'!$A:$O,3,0))</f>
        <v/>
      </c>
      <c r="D129" s="94" t="str">
        <f>IF($A129="","",VLOOKUP($A129,'Annex 2 Designated EHV charges'!$A:$O,7,0))</f>
        <v/>
      </c>
      <c r="E129" s="97" t="str">
        <f>IFERROR(IF(VLOOKUP($A129,'Annex 2 Designated EHV charges'!$A:$O,9,FALSE)=0,"",VLOOKUP($A129,'Annex 2 Designated EHV charges'!$A:$O,9,FALSE)),"")</f>
        <v/>
      </c>
      <c r="F129" s="195" t="str">
        <f>IFERROR(IF(VLOOKUP($A129,'Annex 2 Designated EHV charges'!$A:$O,10,FALSE)=0,"",VLOOKUP($A129,'Annex 2 Designated EHV charges'!$A:$O,10,FALSE)),"")</f>
        <v/>
      </c>
      <c r="G129" s="195" t="str">
        <f>IFERROR(IF(VLOOKUP($A129,'Annex 2 Designated EHV charges'!$A:$O,11,FALSE)=0,"",VLOOKUP($A129,'Annex 2 Designated EHV charges'!$A:$O,11,FALSE)),"")</f>
        <v/>
      </c>
      <c r="H129" s="195" t="str">
        <f>IFERROR(IF(VLOOKUP($A129,'Annex 2 Designated EHV charges'!$A:$O,12,FALSE)=0,"",VLOOKUP($A129,'Annex 2 Designated EHV charges'!$A:$O,12,FALSE)),"")</f>
        <v/>
      </c>
    </row>
    <row r="130" spans="1:8" ht="12.75" customHeight="1" x14ac:dyDescent="0.25">
      <c r="A130" s="94" t="str" cm="1">
        <f t="array" ref="A130">IFERROR(INDEX('Annex 2 Designated EHV charges'!$A$10:$A$95, MATCH(0, IF(ISBLANK('Annex 2 Designated EHV charges'!$A$10:$A$95),1, COUNTIF(A$4:$A129, 'Annex 2 Designated EHV charges'!$A$10:$A$95)), 0)),"")</f>
        <v/>
      </c>
      <c r="B130" s="94" t="str">
        <f>IF($A130="","",VLOOKUP($A130,'Annex 2 Designated EHV charges'!$A:$O,2,0))</f>
        <v/>
      </c>
      <c r="C130" s="95" t="str">
        <f>IF($A130="","",VLOOKUP($A130,'Annex 2 Designated EHV charges'!$A:$O,3,0))</f>
        <v/>
      </c>
      <c r="D130" s="94" t="str">
        <f>IF($A130="","",VLOOKUP($A130,'Annex 2 Designated EHV charges'!$A:$O,7,0))</f>
        <v/>
      </c>
      <c r="E130" s="97" t="str">
        <f>IFERROR(IF(VLOOKUP($A130,'Annex 2 Designated EHV charges'!$A:$O,9,FALSE)=0,"",VLOOKUP($A130,'Annex 2 Designated EHV charges'!$A:$O,9,FALSE)),"")</f>
        <v/>
      </c>
      <c r="F130" s="195" t="str">
        <f>IFERROR(IF(VLOOKUP($A130,'Annex 2 Designated EHV charges'!$A:$O,10,FALSE)=0,"",VLOOKUP($A130,'Annex 2 Designated EHV charges'!$A:$O,10,FALSE)),"")</f>
        <v/>
      </c>
      <c r="G130" s="195" t="str">
        <f>IFERROR(IF(VLOOKUP($A130,'Annex 2 Designated EHV charges'!$A:$O,11,FALSE)=0,"",VLOOKUP($A130,'Annex 2 Designated EHV charges'!$A:$O,11,FALSE)),"")</f>
        <v/>
      </c>
      <c r="H130" s="195" t="str">
        <f>IFERROR(IF(VLOOKUP($A130,'Annex 2 Designated EHV charges'!$A:$O,12,FALSE)=0,"",VLOOKUP($A130,'Annex 2 Designated EHV charges'!$A:$O,12,FALSE)),"")</f>
        <v/>
      </c>
    </row>
    <row r="131" spans="1:8" ht="12.75" customHeight="1" x14ac:dyDescent="0.25">
      <c r="A131" s="94" t="str" cm="1">
        <f t="array" ref="A131">IFERROR(INDEX('Annex 2 Designated EHV charges'!$A$10:$A$95, MATCH(0, IF(ISBLANK('Annex 2 Designated EHV charges'!$A$10:$A$95),1, COUNTIF(A$4:$A130, 'Annex 2 Designated EHV charges'!$A$10:$A$95)), 0)),"")</f>
        <v/>
      </c>
      <c r="B131" s="94" t="str">
        <f>IF($A131="","",VLOOKUP($A131,'Annex 2 Designated EHV charges'!$A:$O,2,0))</f>
        <v/>
      </c>
      <c r="C131" s="95" t="str">
        <f>IF($A131="","",VLOOKUP($A131,'Annex 2 Designated EHV charges'!$A:$O,3,0))</f>
        <v/>
      </c>
      <c r="D131" s="94" t="str">
        <f>IF($A131="","",VLOOKUP($A131,'Annex 2 Designated EHV charges'!$A:$O,7,0))</f>
        <v/>
      </c>
      <c r="E131" s="97" t="str">
        <f>IFERROR(IF(VLOOKUP($A131,'Annex 2 Designated EHV charges'!$A:$O,9,FALSE)=0,"",VLOOKUP($A131,'Annex 2 Designated EHV charges'!$A:$O,9,FALSE)),"")</f>
        <v/>
      </c>
      <c r="F131" s="195" t="str">
        <f>IFERROR(IF(VLOOKUP($A131,'Annex 2 Designated EHV charges'!$A:$O,10,FALSE)=0,"",VLOOKUP($A131,'Annex 2 Designated EHV charges'!$A:$O,10,FALSE)),"")</f>
        <v/>
      </c>
      <c r="G131" s="195" t="str">
        <f>IFERROR(IF(VLOOKUP($A131,'Annex 2 Designated EHV charges'!$A:$O,11,FALSE)=0,"",VLOOKUP($A131,'Annex 2 Designated EHV charges'!$A:$O,11,FALSE)),"")</f>
        <v/>
      </c>
      <c r="H131" s="195" t="str">
        <f>IFERROR(IF(VLOOKUP($A131,'Annex 2 Designated EHV charges'!$A:$O,12,FALSE)=0,"",VLOOKUP($A131,'Annex 2 Designated EHV charges'!$A:$O,12,FALSE)),"")</f>
        <v/>
      </c>
    </row>
    <row r="132" spans="1:8" ht="12.75" customHeight="1" x14ac:dyDescent="0.25">
      <c r="A132" s="94" t="str" cm="1">
        <f t="array" ref="A132">IFERROR(INDEX('Annex 2 Designated EHV charges'!$A$10:$A$95, MATCH(0, IF(ISBLANK('Annex 2 Designated EHV charges'!$A$10:$A$95),1, COUNTIF(A$4:$A131, 'Annex 2 Designated EHV charges'!$A$10:$A$95)), 0)),"")</f>
        <v/>
      </c>
      <c r="B132" s="94" t="str">
        <f>IF($A132="","",VLOOKUP($A132,'Annex 2 Designated EHV charges'!$A:$O,2,0))</f>
        <v/>
      </c>
      <c r="C132" s="95" t="str">
        <f>IF($A132="","",VLOOKUP($A132,'Annex 2 Designated EHV charges'!$A:$O,3,0))</f>
        <v/>
      </c>
      <c r="D132" s="94" t="str">
        <f>IF($A132="","",VLOOKUP($A132,'Annex 2 Designated EHV charges'!$A:$O,7,0))</f>
        <v/>
      </c>
      <c r="E132" s="97" t="str">
        <f>IFERROR(IF(VLOOKUP($A132,'Annex 2 Designated EHV charges'!$A:$O,9,FALSE)=0,"",VLOOKUP($A132,'Annex 2 Designated EHV charges'!$A:$O,9,FALSE)),"")</f>
        <v/>
      </c>
      <c r="F132" s="195" t="str">
        <f>IFERROR(IF(VLOOKUP($A132,'Annex 2 Designated EHV charges'!$A:$O,10,FALSE)=0,"",VLOOKUP($A132,'Annex 2 Designated EHV charges'!$A:$O,10,FALSE)),"")</f>
        <v/>
      </c>
      <c r="G132" s="195" t="str">
        <f>IFERROR(IF(VLOOKUP($A132,'Annex 2 Designated EHV charges'!$A:$O,11,FALSE)=0,"",VLOOKUP($A132,'Annex 2 Designated EHV charges'!$A:$O,11,FALSE)),"")</f>
        <v/>
      </c>
      <c r="H132" s="195" t="str">
        <f>IFERROR(IF(VLOOKUP($A132,'Annex 2 Designated EHV charges'!$A:$O,12,FALSE)=0,"",VLOOKUP($A132,'Annex 2 Designated EHV charges'!$A:$O,12,FALSE)),"")</f>
        <v/>
      </c>
    </row>
    <row r="133" spans="1:8" ht="12.75" customHeight="1" x14ac:dyDescent="0.25">
      <c r="A133" s="94" t="str" cm="1">
        <f t="array" ref="A133">IFERROR(INDEX('Annex 2 Designated EHV charges'!$A$10:$A$95, MATCH(0, IF(ISBLANK('Annex 2 Designated EHV charges'!$A$10:$A$95),1, COUNTIF(A$4:$A132, 'Annex 2 Designated EHV charges'!$A$10:$A$95)), 0)),"")</f>
        <v/>
      </c>
      <c r="B133" s="94" t="str">
        <f>IF($A133="","",VLOOKUP($A133,'Annex 2 Designated EHV charges'!$A:$O,2,0))</f>
        <v/>
      </c>
      <c r="C133" s="95" t="str">
        <f>IF($A133="","",VLOOKUP($A133,'Annex 2 Designated EHV charges'!$A:$O,3,0))</f>
        <v/>
      </c>
      <c r="D133" s="94" t="str">
        <f>IF($A133="","",VLOOKUP($A133,'Annex 2 Designated EHV charges'!$A:$O,7,0))</f>
        <v/>
      </c>
      <c r="E133" s="97" t="str">
        <f>IFERROR(IF(VLOOKUP($A133,'Annex 2 Designated EHV charges'!$A:$O,9,FALSE)=0,"",VLOOKUP($A133,'Annex 2 Designated EHV charges'!$A:$O,9,FALSE)),"")</f>
        <v/>
      </c>
      <c r="F133" s="195" t="str">
        <f>IFERROR(IF(VLOOKUP($A133,'Annex 2 Designated EHV charges'!$A:$O,10,FALSE)=0,"",VLOOKUP($A133,'Annex 2 Designated EHV charges'!$A:$O,10,FALSE)),"")</f>
        <v/>
      </c>
      <c r="G133" s="195" t="str">
        <f>IFERROR(IF(VLOOKUP($A133,'Annex 2 Designated EHV charges'!$A:$O,11,FALSE)=0,"",VLOOKUP($A133,'Annex 2 Designated EHV charges'!$A:$O,11,FALSE)),"")</f>
        <v/>
      </c>
      <c r="H133" s="195" t="str">
        <f>IFERROR(IF(VLOOKUP($A133,'Annex 2 Designated EHV charges'!$A:$O,12,FALSE)=0,"",VLOOKUP($A133,'Annex 2 Designated EHV charges'!$A:$O,12,FALSE)),"")</f>
        <v/>
      </c>
    </row>
    <row r="134" spans="1:8" ht="12.75" customHeight="1" x14ac:dyDescent="0.25">
      <c r="A134" s="94" t="str" cm="1">
        <f t="array" ref="A134">IFERROR(INDEX('Annex 2 Designated EHV charges'!$A$10:$A$95, MATCH(0, IF(ISBLANK('Annex 2 Designated EHV charges'!$A$10:$A$95),1, COUNTIF(A$4:$A133, 'Annex 2 Designated EHV charges'!$A$10:$A$95)), 0)),"")</f>
        <v/>
      </c>
      <c r="B134" s="94" t="str">
        <f>IF($A134="","",VLOOKUP($A134,'Annex 2 Designated EHV charges'!$A:$O,2,0))</f>
        <v/>
      </c>
      <c r="C134" s="95" t="str">
        <f>IF($A134="","",VLOOKUP($A134,'Annex 2 Designated EHV charges'!$A:$O,3,0))</f>
        <v/>
      </c>
      <c r="D134" s="94" t="str">
        <f>IF($A134="","",VLOOKUP($A134,'Annex 2 Designated EHV charges'!$A:$O,7,0))</f>
        <v/>
      </c>
      <c r="E134" s="97" t="str">
        <f>IFERROR(IF(VLOOKUP($A134,'Annex 2 Designated EHV charges'!$A:$O,9,FALSE)=0,"",VLOOKUP($A134,'Annex 2 Designated EHV charges'!$A:$O,9,FALSE)),"")</f>
        <v/>
      </c>
      <c r="F134" s="195" t="str">
        <f>IFERROR(IF(VLOOKUP($A134,'Annex 2 Designated EHV charges'!$A:$O,10,FALSE)=0,"",VLOOKUP($A134,'Annex 2 Designated EHV charges'!$A:$O,10,FALSE)),"")</f>
        <v/>
      </c>
      <c r="G134" s="195" t="str">
        <f>IFERROR(IF(VLOOKUP($A134,'Annex 2 Designated EHV charges'!$A:$O,11,FALSE)=0,"",VLOOKUP($A134,'Annex 2 Designated EHV charges'!$A:$O,11,FALSE)),"")</f>
        <v/>
      </c>
      <c r="H134" s="195" t="str">
        <f>IFERROR(IF(VLOOKUP($A134,'Annex 2 Designated EHV charges'!$A:$O,12,FALSE)=0,"",VLOOKUP($A134,'Annex 2 Designated EHV charges'!$A:$O,12,FALSE)),"")</f>
        <v/>
      </c>
    </row>
    <row r="135" spans="1:8" ht="12.75" customHeight="1" x14ac:dyDescent="0.25">
      <c r="A135" s="94" t="str" cm="1">
        <f t="array" ref="A135">IFERROR(INDEX('Annex 2 Designated EHV charges'!$A$10:$A$95, MATCH(0, IF(ISBLANK('Annex 2 Designated EHV charges'!$A$10:$A$95),1, COUNTIF(A$4:$A134, 'Annex 2 Designated EHV charges'!$A$10:$A$95)), 0)),"")</f>
        <v/>
      </c>
      <c r="B135" s="94" t="str">
        <f>IF($A135="","",VLOOKUP($A135,'Annex 2 Designated EHV charges'!$A:$O,2,0))</f>
        <v/>
      </c>
      <c r="C135" s="95" t="str">
        <f>IF($A135="","",VLOOKUP($A135,'Annex 2 Designated EHV charges'!$A:$O,3,0))</f>
        <v/>
      </c>
      <c r="D135" s="94" t="str">
        <f>IF($A135="","",VLOOKUP($A135,'Annex 2 Designated EHV charges'!$A:$O,7,0))</f>
        <v/>
      </c>
      <c r="E135" s="97" t="str">
        <f>IFERROR(IF(VLOOKUP($A135,'Annex 2 Designated EHV charges'!$A:$O,9,FALSE)=0,"",VLOOKUP($A135,'Annex 2 Designated EHV charges'!$A:$O,9,FALSE)),"")</f>
        <v/>
      </c>
      <c r="F135" s="195" t="str">
        <f>IFERROR(IF(VLOOKUP($A135,'Annex 2 Designated EHV charges'!$A:$O,10,FALSE)=0,"",VLOOKUP($A135,'Annex 2 Designated EHV charges'!$A:$O,10,FALSE)),"")</f>
        <v/>
      </c>
      <c r="G135" s="195" t="str">
        <f>IFERROR(IF(VLOOKUP($A135,'Annex 2 Designated EHV charges'!$A:$O,11,FALSE)=0,"",VLOOKUP($A135,'Annex 2 Designated EHV charges'!$A:$O,11,FALSE)),"")</f>
        <v/>
      </c>
      <c r="H135" s="195" t="str">
        <f>IFERROR(IF(VLOOKUP($A135,'Annex 2 Designated EHV charges'!$A:$O,12,FALSE)=0,"",VLOOKUP($A135,'Annex 2 Designated EHV charges'!$A:$O,12,FALSE)),"")</f>
        <v/>
      </c>
    </row>
    <row r="136" spans="1:8" ht="12.75" customHeight="1" x14ac:dyDescent="0.25">
      <c r="A136" s="94" t="str" cm="1">
        <f t="array" ref="A136">IFERROR(INDEX('Annex 2 Designated EHV charges'!$A$10:$A$95, MATCH(0, IF(ISBLANK('Annex 2 Designated EHV charges'!$A$10:$A$95),1, COUNTIF(A$4:$A135, 'Annex 2 Designated EHV charges'!$A$10:$A$95)), 0)),"")</f>
        <v/>
      </c>
      <c r="B136" s="94" t="str">
        <f>IF($A136="","",VLOOKUP($A136,'Annex 2 Designated EHV charges'!$A:$O,2,0))</f>
        <v/>
      </c>
      <c r="C136" s="95" t="str">
        <f>IF($A136="","",VLOOKUP($A136,'Annex 2 Designated EHV charges'!$A:$O,3,0))</f>
        <v/>
      </c>
      <c r="D136" s="94" t="str">
        <f>IF($A136="","",VLOOKUP($A136,'Annex 2 Designated EHV charges'!$A:$O,7,0))</f>
        <v/>
      </c>
      <c r="E136" s="97" t="str">
        <f>IFERROR(IF(VLOOKUP($A136,'Annex 2 Designated EHV charges'!$A:$O,9,FALSE)=0,"",VLOOKUP($A136,'Annex 2 Designated EHV charges'!$A:$O,9,FALSE)),"")</f>
        <v/>
      </c>
      <c r="F136" s="195" t="str">
        <f>IFERROR(IF(VLOOKUP($A136,'Annex 2 Designated EHV charges'!$A:$O,10,FALSE)=0,"",VLOOKUP($A136,'Annex 2 Designated EHV charges'!$A:$O,10,FALSE)),"")</f>
        <v/>
      </c>
      <c r="G136" s="195" t="str">
        <f>IFERROR(IF(VLOOKUP($A136,'Annex 2 Designated EHV charges'!$A:$O,11,FALSE)=0,"",VLOOKUP($A136,'Annex 2 Designated EHV charges'!$A:$O,11,FALSE)),"")</f>
        <v/>
      </c>
      <c r="H136" s="195" t="str">
        <f>IFERROR(IF(VLOOKUP($A136,'Annex 2 Designated EHV charges'!$A:$O,12,FALSE)=0,"",VLOOKUP($A136,'Annex 2 Designated EHV charges'!$A:$O,12,FALSE)),"")</f>
        <v/>
      </c>
    </row>
    <row r="137" spans="1:8" ht="12.75" customHeight="1" x14ac:dyDescent="0.25">
      <c r="A137" s="94" t="str" cm="1">
        <f t="array" ref="A137">IFERROR(INDEX('Annex 2 Designated EHV charges'!$A$10:$A$95, MATCH(0, IF(ISBLANK('Annex 2 Designated EHV charges'!$A$10:$A$95),1, COUNTIF(A$4:$A136, 'Annex 2 Designated EHV charges'!$A$10:$A$95)), 0)),"")</f>
        <v/>
      </c>
      <c r="B137" s="94" t="str">
        <f>IF($A137="","",VLOOKUP($A137,'Annex 2 Designated EHV charges'!$A:$O,2,0))</f>
        <v/>
      </c>
      <c r="C137" s="95" t="str">
        <f>IF($A137="","",VLOOKUP($A137,'Annex 2 Designated EHV charges'!$A:$O,3,0))</f>
        <v/>
      </c>
      <c r="D137" s="94" t="str">
        <f>IF($A137="","",VLOOKUP($A137,'Annex 2 Designated EHV charges'!$A:$O,7,0))</f>
        <v/>
      </c>
      <c r="E137" s="97" t="str">
        <f>IFERROR(IF(VLOOKUP($A137,'Annex 2 Designated EHV charges'!$A:$O,9,FALSE)=0,"",VLOOKUP($A137,'Annex 2 Designated EHV charges'!$A:$O,9,FALSE)),"")</f>
        <v/>
      </c>
      <c r="F137" s="195" t="str">
        <f>IFERROR(IF(VLOOKUP($A137,'Annex 2 Designated EHV charges'!$A:$O,10,FALSE)=0,"",VLOOKUP($A137,'Annex 2 Designated EHV charges'!$A:$O,10,FALSE)),"")</f>
        <v/>
      </c>
      <c r="G137" s="195" t="str">
        <f>IFERROR(IF(VLOOKUP($A137,'Annex 2 Designated EHV charges'!$A:$O,11,FALSE)=0,"",VLOOKUP($A137,'Annex 2 Designated EHV charges'!$A:$O,11,FALSE)),"")</f>
        <v/>
      </c>
      <c r="H137" s="195" t="str">
        <f>IFERROR(IF(VLOOKUP($A137,'Annex 2 Designated EHV charges'!$A:$O,12,FALSE)=0,"",VLOOKUP($A137,'Annex 2 Designated EHV charges'!$A:$O,12,FALSE)),"")</f>
        <v/>
      </c>
    </row>
    <row r="138" spans="1:8" ht="12.75" customHeight="1" x14ac:dyDescent="0.25">
      <c r="A138" s="94" t="str" cm="1">
        <f t="array" ref="A138">IFERROR(INDEX('Annex 2 Designated EHV charges'!$A$10:$A$95, MATCH(0, IF(ISBLANK('Annex 2 Designated EHV charges'!$A$10:$A$95),1, COUNTIF(A$4:$A137, 'Annex 2 Designated EHV charges'!$A$10:$A$95)), 0)),"")</f>
        <v/>
      </c>
      <c r="B138" s="94" t="str">
        <f>IF($A138="","",VLOOKUP($A138,'Annex 2 Designated EHV charges'!$A:$O,2,0))</f>
        <v/>
      </c>
      <c r="C138" s="95" t="str">
        <f>IF($A138="","",VLOOKUP($A138,'Annex 2 Designated EHV charges'!$A:$O,3,0))</f>
        <v/>
      </c>
      <c r="D138" s="94" t="str">
        <f>IF($A138="","",VLOOKUP($A138,'Annex 2 Designated EHV charges'!$A:$O,7,0))</f>
        <v/>
      </c>
      <c r="E138" s="97" t="str">
        <f>IFERROR(IF(VLOOKUP($A138,'Annex 2 Designated EHV charges'!$A:$O,9,FALSE)=0,"",VLOOKUP($A138,'Annex 2 Designated EHV charges'!$A:$O,9,FALSE)),"")</f>
        <v/>
      </c>
      <c r="F138" s="195" t="str">
        <f>IFERROR(IF(VLOOKUP($A138,'Annex 2 Designated EHV charges'!$A:$O,10,FALSE)=0,"",VLOOKUP($A138,'Annex 2 Designated EHV charges'!$A:$O,10,FALSE)),"")</f>
        <v/>
      </c>
      <c r="G138" s="195" t="str">
        <f>IFERROR(IF(VLOOKUP($A138,'Annex 2 Designated EHV charges'!$A:$O,11,FALSE)=0,"",VLOOKUP($A138,'Annex 2 Designated EHV charges'!$A:$O,11,FALSE)),"")</f>
        <v/>
      </c>
      <c r="H138" s="195" t="str">
        <f>IFERROR(IF(VLOOKUP($A138,'Annex 2 Designated EHV charges'!$A:$O,12,FALSE)=0,"",VLOOKUP($A138,'Annex 2 Designated EHV charges'!$A:$O,12,FALSE)),"")</f>
        <v/>
      </c>
    </row>
    <row r="139" spans="1:8" ht="12.75" customHeight="1" x14ac:dyDescent="0.25">
      <c r="A139" s="94" t="str" cm="1">
        <f t="array" ref="A139">IFERROR(INDEX('Annex 2 Designated EHV charges'!$A$10:$A$95, MATCH(0, IF(ISBLANK('Annex 2 Designated EHV charges'!$A$10:$A$95),1, COUNTIF(A$4:$A138, 'Annex 2 Designated EHV charges'!$A$10:$A$95)), 0)),"")</f>
        <v/>
      </c>
      <c r="B139" s="94" t="str">
        <f>IF($A139="","",VLOOKUP($A139,'Annex 2 Designated EHV charges'!$A:$O,2,0))</f>
        <v/>
      </c>
      <c r="C139" s="95" t="str">
        <f>IF($A139="","",VLOOKUP($A139,'Annex 2 Designated EHV charges'!$A:$O,3,0))</f>
        <v/>
      </c>
      <c r="D139" s="94" t="str">
        <f>IF($A139="","",VLOOKUP($A139,'Annex 2 Designated EHV charges'!$A:$O,7,0))</f>
        <v/>
      </c>
      <c r="E139" s="97" t="str">
        <f>IFERROR(IF(VLOOKUP($A139,'Annex 2 Designated EHV charges'!$A:$O,9,FALSE)=0,"",VLOOKUP($A139,'Annex 2 Designated EHV charges'!$A:$O,9,FALSE)),"")</f>
        <v/>
      </c>
      <c r="F139" s="195" t="str">
        <f>IFERROR(IF(VLOOKUP($A139,'Annex 2 Designated EHV charges'!$A:$O,10,FALSE)=0,"",VLOOKUP($A139,'Annex 2 Designated EHV charges'!$A:$O,10,FALSE)),"")</f>
        <v/>
      </c>
      <c r="G139" s="195" t="str">
        <f>IFERROR(IF(VLOOKUP($A139,'Annex 2 Designated EHV charges'!$A:$O,11,FALSE)=0,"",VLOOKUP($A139,'Annex 2 Designated EHV charges'!$A:$O,11,FALSE)),"")</f>
        <v/>
      </c>
      <c r="H139" s="195" t="str">
        <f>IFERROR(IF(VLOOKUP($A139,'Annex 2 Designated EHV charges'!$A:$O,12,FALSE)=0,"",VLOOKUP($A139,'Annex 2 Designated EHV charges'!$A:$O,12,FALSE)),"")</f>
        <v/>
      </c>
    </row>
    <row r="140" spans="1:8" ht="12.75" customHeight="1" x14ac:dyDescent="0.25">
      <c r="A140" s="94" t="str" cm="1">
        <f t="array" ref="A140">IFERROR(INDEX('Annex 2 Designated EHV charges'!$A$10:$A$95, MATCH(0, IF(ISBLANK('Annex 2 Designated EHV charges'!$A$10:$A$95),1, COUNTIF(A$4:$A139, 'Annex 2 Designated EHV charges'!$A$10:$A$95)), 0)),"")</f>
        <v/>
      </c>
      <c r="B140" s="94" t="str">
        <f>IF($A140="","",VLOOKUP($A140,'Annex 2 Designated EHV charges'!$A:$O,2,0))</f>
        <v/>
      </c>
      <c r="C140" s="95" t="str">
        <f>IF($A140="","",VLOOKUP($A140,'Annex 2 Designated EHV charges'!$A:$O,3,0))</f>
        <v/>
      </c>
      <c r="D140" s="94" t="str">
        <f>IF($A140="","",VLOOKUP($A140,'Annex 2 Designated EHV charges'!$A:$O,7,0))</f>
        <v/>
      </c>
      <c r="E140" s="97" t="str">
        <f>IFERROR(IF(VLOOKUP($A140,'Annex 2 Designated EHV charges'!$A:$O,9,FALSE)=0,"",VLOOKUP($A140,'Annex 2 Designated EHV charges'!$A:$O,9,FALSE)),"")</f>
        <v/>
      </c>
      <c r="F140" s="195" t="str">
        <f>IFERROR(IF(VLOOKUP($A140,'Annex 2 Designated EHV charges'!$A:$O,10,FALSE)=0,"",VLOOKUP($A140,'Annex 2 Designated EHV charges'!$A:$O,10,FALSE)),"")</f>
        <v/>
      </c>
      <c r="G140" s="195" t="str">
        <f>IFERROR(IF(VLOOKUP($A140,'Annex 2 Designated EHV charges'!$A:$O,11,FALSE)=0,"",VLOOKUP($A140,'Annex 2 Designated EHV charges'!$A:$O,11,FALSE)),"")</f>
        <v/>
      </c>
      <c r="H140" s="195" t="str">
        <f>IFERROR(IF(VLOOKUP($A140,'Annex 2 Designated EHV charges'!$A:$O,12,FALSE)=0,"",VLOOKUP($A140,'Annex 2 Designated EHV charges'!$A:$O,12,FALSE)),"")</f>
        <v/>
      </c>
    </row>
    <row r="141" spans="1:8" ht="12.75" customHeight="1" x14ac:dyDescent="0.25">
      <c r="A141" s="94" t="str" cm="1">
        <f t="array" ref="A141">IFERROR(INDEX('Annex 2 Designated EHV charges'!$A$10:$A$95, MATCH(0, IF(ISBLANK('Annex 2 Designated EHV charges'!$A$10:$A$95),1, COUNTIF(A$4:$A140, 'Annex 2 Designated EHV charges'!$A$10:$A$95)), 0)),"")</f>
        <v/>
      </c>
      <c r="B141" s="94" t="str">
        <f>IF($A141="","",VLOOKUP($A141,'Annex 2 Designated EHV charges'!$A:$O,2,0))</f>
        <v/>
      </c>
      <c r="C141" s="95" t="str">
        <f>IF($A141="","",VLOOKUP($A141,'Annex 2 Designated EHV charges'!$A:$O,3,0))</f>
        <v/>
      </c>
      <c r="D141" s="94" t="str">
        <f>IF($A141="","",VLOOKUP($A141,'Annex 2 Designated EHV charges'!$A:$O,7,0))</f>
        <v/>
      </c>
      <c r="E141" s="97" t="str">
        <f>IFERROR(IF(VLOOKUP($A141,'Annex 2 Designated EHV charges'!$A:$O,9,FALSE)=0,"",VLOOKUP($A141,'Annex 2 Designated EHV charges'!$A:$O,9,FALSE)),"")</f>
        <v/>
      </c>
      <c r="F141" s="195" t="str">
        <f>IFERROR(IF(VLOOKUP($A141,'Annex 2 Designated EHV charges'!$A:$O,10,FALSE)=0,"",VLOOKUP($A141,'Annex 2 Designated EHV charges'!$A:$O,10,FALSE)),"")</f>
        <v/>
      </c>
      <c r="G141" s="195" t="str">
        <f>IFERROR(IF(VLOOKUP($A141,'Annex 2 Designated EHV charges'!$A:$O,11,FALSE)=0,"",VLOOKUP($A141,'Annex 2 Designated EHV charges'!$A:$O,11,FALSE)),"")</f>
        <v/>
      </c>
      <c r="H141" s="195" t="str">
        <f>IFERROR(IF(VLOOKUP($A141,'Annex 2 Designated EHV charges'!$A:$O,12,FALSE)=0,"",VLOOKUP($A141,'Annex 2 Designated EHV charges'!$A:$O,12,FALSE)),"")</f>
        <v/>
      </c>
    </row>
    <row r="142" spans="1:8" ht="12.75" customHeight="1" x14ac:dyDescent="0.25">
      <c r="A142" s="94" t="str" cm="1">
        <f t="array" ref="A142">IFERROR(INDEX('Annex 2 Designated EHV charges'!$A$10:$A$95, MATCH(0, IF(ISBLANK('Annex 2 Designated EHV charges'!$A$10:$A$95),1, COUNTIF(A$4:$A141, 'Annex 2 Designated EHV charges'!$A$10:$A$95)), 0)),"")</f>
        <v/>
      </c>
      <c r="B142" s="94" t="str">
        <f>IF($A142="","",VLOOKUP($A142,'Annex 2 Designated EHV charges'!$A:$O,2,0))</f>
        <v/>
      </c>
      <c r="C142" s="95" t="str">
        <f>IF($A142="","",VLOOKUP($A142,'Annex 2 Designated EHV charges'!$A:$O,3,0))</f>
        <v/>
      </c>
      <c r="D142" s="94" t="str">
        <f>IF($A142="","",VLOOKUP($A142,'Annex 2 Designated EHV charges'!$A:$O,7,0))</f>
        <v/>
      </c>
      <c r="E142" s="97" t="str">
        <f>IFERROR(IF(VLOOKUP($A142,'Annex 2 Designated EHV charges'!$A:$O,9,FALSE)=0,"",VLOOKUP($A142,'Annex 2 Designated EHV charges'!$A:$O,9,FALSE)),"")</f>
        <v/>
      </c>
      <c r="F142" s="195" t="str">
        <f>IFERROR(IF(VLOOKUP($A142,'Annex 2 Designated EHV charges'!$A:$O,10,FALSE)=0,"",VLOOKUP($A142,'Annex 2 Designated EHV charges'!$A:$O,10,FALSE)),"")</f>
        <v/>
      </c>
      <c r="G142" s="195" t="str">
        <f>IFERROR(IF(VLOOKUP($A142,'Annex 2 Designated EHV charges'!$A:$O,11,FALSE)=0,"",VLOOKUP($A142,'Annex 2 Designated EHV charges'!$A:$O,11,FALSE)),"")</f>
        <v/>
      </c>
      <c r="H142" s="195" t="str">
        <f>IFERROR(IF(VLOOKUP($A142,'Annex 2 Designated EHV charges'!$A:$O,12,FALSE)=0,"",VLOOKUP($A142,'Annex 2 Designated EHV charges'!$A:$O,12,FALSE)),"")</f>
        <v/>
      </c>
    </row>
    <row r="143" spans="1:8" ht="12.75" customHeight="1" x14ac:dyDescent="0.25">
      <c r="A143" s="94" t="str" cm="1">
        <f t="array" ref="A143">IFERROR(INDEX('Annex 2 Designated EHV charges'!$A$10:$A$95, MATCH(0, IF(ISBLANK('Annex 2 Designated EHV charges'!$A$10:$A$95),1, COUNTIF(A$4:$A142, 'Annex 2 Designated EHV charges'!$A$10:$A$95)), 0)),"")</f>
        <v/>
      </c>
      <c r="B143" s="94" t="str">
        <f>IF($A143="","",VLOOKUP($A143,'Annex 2 Designated EHV charges'!$A:$O,2,0))</f>
        <v/>
      </c>
      <c r="C143" s="95" t="str">
        <f>IF($A143="","",VLOOKUP($A143,'Annex 2 Designated EHV charges'!$A:$O,3,0))</f>
        <v/>
      </c>
      <c r="D143" s="94" t="str">
        <f>IF($A143="","",VLOOKUP($A143,'Annex 2 Designated EHV charges'!$A:$O,7,0))</f>
        <v/>
      </c>
      <c r="E143" s="97" t="str">
        <f>IFERROR(IF(VLOOKUP($A143,'Annex 2 Designated EHV charges'!$A:$O,9,FALSE)=0,"",VLOOKUP($A143,'Annex 2 Designated EHV charges'!$A:$O,9,FALSE)),"")</f>
        <v/>
      </c>
      <c r="F143" s="195" t="str">
        <f>IFERROR(IF(VLOOKUP($A143,'Annex 2 Designated EHV charges'!$A:$O,10,FALSE)=0,"",VLOOKUP($A143,'Annex 2 Designated EHV charges'!$A:$O,10,FALSE)),"")</f>
        <v/>
      </c>
      <c r="G143" s="195" t="str">
        <f>IFERROR(IF(VLOOKUP($A143,'Annex 2 Designated EHV charges'!$A:$O,11,FALSE)=0,"",VLOOKUP($A143,'Annex 2 Designated EHV charges'!$A:$O,11,FALSE)),"")</f>
        <v/>
      </c>
      <c r="H143" s="195" t="str">
        <f>IFERROR(IF(VLOOKUP($A143,'Annex 2 Designated EHV charges'!$A:$O,12,FALSE)=0,"",VLOOKUP($A143,'Annex 2 Designated EHV charges'!$A:$O,12,FALSE)),"")</f>
        <v/>
      </c>
    </row>
    <row r="144" spans="1:8" x14ac:dyDescent="0.25">
      <c r="A144" s="94" t="str" cm="1">
        <f t="array" ref="A144">IFERROR(INDEX('Annex 2 Designated EHV charges'!$A$10:$A$95, MATCH(0, IF(ISBLANK('Annex 2 Designated EHV charges'!$A$10:$A$95),1, COUNTIF(A$4:$A143, 'Annex 2 Designated EHV charges'!$A$10:$A$95)), 0)),"")</f>
        <v/>
      </c>
      <c r="B144" s="94" t="str">
        <f>IF($A144="","",VLOOKUP($A144,'Annex 2 Designated EHV charges'!$A:$O,2,0))</f>
        <v/>
      </c>
      <c r="C144" s="95" t="str">
        <f>IF($A144="","",VLOOKUP($A144,'Annex 2 Designated EHV charges'!$A:$O,3,0))</f>
        <v/>
      </c>
      <c r="D144" s="94" t="str">
        <f>IF($A144="","",VLOOKUP($A144,'Annex 2 Designated EHV charges'!$A:$O,7,0))</f>
        <v/>
      </c>
      <c r="E144" s="97" t="str">
        <f>IFERROR(IF(VLOOKUP($A144,'Annex 2 Designated EHV charges'!$A:$O,9,FALSE)=0,"",VLOOKUP($A144,'Annex 2 Designated EHV charges'!$A:$O,9,FALSE)),"")</f>
        <v/>
      </c>
      <c r="F144" s="195" t="str">
        <f>IFERROR(IF(VLOOKUP($A144,'Annex 2 Designated EHV charges'!$A:$O,10,FALSE)=0,"",VLOOKUP($A144,'Annex 2 Designated EHV charges'!$A:$O,10,FALSE)),"")</f>
        <v/>
      </c>
      <c r="G144" s="195" t="str">
        <f>IFERROR(IF(VLOOKUP($A144,'Annex 2 Designated EHV charges'!$A:$O,11,FALSE)=0,"",VLOOKUP($A144,'Annex 2 Designated EHV charges'!$A:$O,11,FALSE)),"")</f>
        <v/>
      </c>
      <c r="H144" s="195" t="str">
        <f>IFERROR(IF(VLOOKUP($A144,'Annex 2 Designated EHV charges'!$A:$O,12,FALSE)=0,"",VLOOKUP($A144,'Annex 2 Designated EHV charges'!$A:$O,12,FALSE)),"")</f>
        <v/>
      </c>
    </row>
    <row r="145" spans="1:8" x14ac:dyDescent="0.25">
      <c r="A145" s="94" t="str" cm="1">
        <f t="array" ref="A145">IFERROR(INDEX('Annex 2 Designated EHV charges'!$A$10:$A$95, MATCH(0, IF(ISBLANK('Annex 2 Designated EHV charges'!$A$10:$A$95),1, COUNTIF(A$4:$A144, 'Annex 2 Designated EHV charges'!$A$10:$A$95)), 0)),"")</f>
        <v/>
      </c>
      <c r="B145" s="94" t="str">
        <f>IF($A145="","",VLOOKUP($A145,'Annex 2 Designated EHV charges'!$A:$O,2,0))</f>
        <v/>
      </c>
      <c r="C145" s="95" t="str">
        <f>IF($A145="","",VLOOKUP($A145,'Annex 2 Designated EHV charges'!$A:$O,3,0))</f>
        <v/>
      </c>
      <c r="D145" s="94" t="str">
        <f>IF($A145="","",VLOOKUP($A145,'Annex 2 Designated EHV charges'!$A:$O,7,0))</f>
        <v/>
      </c>
      <c r="E145" s="97" t="str">
        <f>IFERROR(IF(VLOOKUP($A145,'Annex 2 Designated EHV charges'!$A:$O,9,FALSE)=0,"",VLOOKUP($A145,'Annex 2 Designated EHV charges'!$A:$O,9,FALSE)),"")</f>
        <v/>
      </c>
      <c r="F145" s="195" t="str">
        <f>IFERROR(IF(VLOOKUP($A145,'Annex 2 Designated EHV charges'!$A:$O,10,FALSE)=0,"",VLOOKUP($A145,'Annex 2 Designated EHV charges'!$A:$O,10,FALSE)),"")</f>
        <v/>
      </c>
      <c r="G145" s="195" t="str">
        <f>IFERROR(IF(VLOOKUP($A145,'Annex 2 Designated EHV charges'!$A:$O,11,FALSE)=0,"",VLOOKUP($A145,'Annex 2 Designated EHV charges'!$A:$O,11,FALSE)),"")</f>
        <v/>
      </c>
      <c r="H145" s="195" t="str">
        <f>IFERROR(IF(VLOOKUP($A145,'Annex 2 Designated EHV charges'!$A:$O,12,FALSE)=0,"",VLOOKUP($A145,'Annex 2 Designated EHV charges'!$A:$O,12,FALSE)),"")</f>
        <v/>
      </c>
    </row>
    <row r="146" spans="1:8" x14ac:dyDescent="0.25">
      <c r="A146" s="94" t="str" cm="1">
        <f t="array" ref="A146">IFERROR(INDEX('Annex 2 Designated EHV charges'!$A$10:$A$95, MATCH(0, IF(ISBLANK('Annex 2 Designated EHV charges'!$A$10:$A$95),1, COUNTIF(A$4:$A145, 'Annex 2 Designated EHV charges'!$A$10:$A$95)), 0)),"")</f>
        <v/>
      </c>
      <c r="B146" s="94" t="str">
        <f>IF($A146="","",VLOOKUP($A146,'Annex 2 Designated EHV charges'!$A:$O,2,0))</f>
        <v/>
      </c>
      <c r="C146" s="95" t="str">
        <f>IF($A146="","",VLOOKUP($A146,'Annex 2 Designated EHV charges'!$A:$O,3,0))</f>
        <v/>
      </c>
      <c r="D146" s="94" t="str">
        <f>IF($A146="","",VLOOKUP($A146,'Annex 2 Designated EHV charges'!$A:$O,7,0))</f>
        <v/>
      </c>
      <c r="E146" s="97" t="str">
        <f>IFERROR(IF(VLOOKUP($A146,'Annex 2 Designated EHV charges'!$A:$O,9,FALSE)=0,"",VLOOKUP($A146,'Annex 2 Designated EHV charges'!$A:$O,9,FALSE)),"")</f>
        <v/>
      </c>
      <c r="F146" s="195" t="str">
        <f>IFERROR(IF(VLOOKUP($A146,'Annex 2 Designated EHV charges'!$A:$O,10,FALSE)=0,"",VLOOKUP($A146,'Annex 2 Designated EHV charges'!$A:$O,10,FALSE)),"")</f>
        <v/>
      </c>
      <c r="G146" s="195" t="str">
        <f>IFERROR(IF(VLOOKUP($A146,'Annex 2 Designated EHV charges'!$A:$O,11,FALSE)=0,"",VLOOKUP($A146,'Annex 2 Designated EHV charges'!$A:$O,11,FALSE)),"")</f>
        <v/>
      </c>
      <c r="H146" s="195" t="str">
        <f>IFERROR(IF(VLOOKUP($A146,'Annex 2 Designated EHV charges'!$A:$O,12,FALSE)=0,"",VLOOKUP($A146,'Annex 2 Designated EHV charges'!$A:$O,12,FALSE)),"")</f>
        <v/>
      </c>
    </row>
    <row r="147" spans="1:8" x14ac:dyDescent="0.25">
      <c r="A147" s="94" t="str" cm="1">
        <f t="array" ref="A147">IFERROR(INDEX('Annex 2 Designated EHV charges'!$A$10:$A$95, MATCH(0, IF(ISBLANK('Annex 2 Designated EHV charges'!$A$10:$A$95),1, COUNTIF(A$4:$A146, 'Annex 2 Designated EHV charges'!$A$10:$A$95)), 0)),"")</f>
        <v/>
      </c>
      <c r="B147" s="94" t="str">
        <f>IF($A147="","",VLOOKUP($A147,'Annex 2 Designated EHV charges'!$A:$O,2,0))</f>
        <v/>
      </c>
      <c r="C147" s="95" t="str">
        <f>IF($A147="","",VLOOKUP($A147,'Annex 2 Designated EHV charges'!$A:$O,3,0))</f>
        <v/>
      </c>
      <c r="D147" s="94" t="str">
        <f>IF($A147="","",VLOOKUP($A147,'Annex 2 Designated EHV charges'!$A:$O,7,0))</f>
        <v/>
      </c>
      <c r="E147" s="97" t="str">
        <f>IFERROR(IF(VLOOKUP($A147,'Annex 2 Designated EHV charges'!$A:$O,9,FALSE)=0,"",VLOOKUP($A147,'Annex 2 Designated EHV charges'!$A:$O,9,FALSE)),"")</f>
        <v/>
      </c>
      <c r="F147" s="195" t="str">
        <f>IFERROR(IF(VLOOKUP($A147,'Annex 2 Designated EHV charges'!$A:$O,10,FALSE)=0,"",VLOOKUP($A147,'Annex 2 Designated EHV charges'!$A:$O,10,FALSE)),"")</f>
        <v/>
      </c>
      <c r="G147" s="195" t="str">
        <f>IFERROR(IF(VLOOKUP($A147,'Annex 2 Designated EHV charges'!$A:$O,11,FALSE)=0,"",VLOOKUP($A147,'Annex 2 Designated EHV charges'!$A:$O,11,FALSE)),"")</f>
        <v/>
      </c>
      <c r="H147" s="195" t="str">
        <f>IFERROR(IF(VLOOKUP($A147,'Annex 2 Designated EHV charges'!$A:$O,12,FALSE)=0,"",VLOOKUP($A147,'Annex 2 Designated EHV charges'!$A:$O,12,FALSE)),"")</f>
        <v/>
      </c>
    </row>
    <row r="148" spans="1:8" x14ac:dyDescent="0.25">
      <c r="A148" s="94" t="str" cm="1">
        <f t="array" ref="A148">IFERROR(INDEX('Annex 2 Designated EHV charges'!$A$10:$A$95, MATCH(0, IF(ISBLANK('Annex 2 Designated EHV charges'!$A$10:$A$95),1, COUNTIF(A$4:$A147, 'Annex 2 Designated EHV charges'!$A$10:$A$95)), 0)),"")</f>
        <v/>
      </c>
      <c r="B148" s="94" t="str">
        <f>IF($A148="","",VLOOKUP($A148,'Annex 2 Designated EHV charges'!$A:$O,2,0))</f>
        <v/>
      </c>
      <c r="C148" s="95" t="str">
        <f>IF($A148="","",VLOOKUP($A148,'Annex 2 Designated EHV charges'!$A:$O,3,0))</f>
        <v/>
      </c>
      <c r="D148" s="94" t="str">
        <f>IF($A148="","",VLOOKUP($A148,'Annex 2 Designated EHV charges'!$A:$O,7,0))</f>
        <v/>
      </c>
      <c r="E148" s="97" t="str">
        <f>IFERROR(IF(VLOOKUP($A148,'Annex 2 Designated EHV charges'!$A:$O,9,FALSE)=0,"",VLOOKUP($A148,'Annex 2 Designated EHV charges'!$A:$O,9,FALSE)),"")</f>
        <v/>
      </c>
      <c r="F148" s="195" t="str">
        <f>IFERROR(IF(VLOOKUP($A148,'Annex 2 Designated EHV charges'!$A:$O,10,FALSE)=0,"",VLOOKUP($A148,'Annex 2 Designated EHV charges'!$A:$O,10,FALSE)),"")</f>
        <v/>
      </c>
      <c r="G148" s="195" t="str">
        <f>IFERROR(IF(VLOOKUP($A148,'Annex 2 Designated EHV charges'!$A:$O,11,FALSE)=0,"",VLOOKUP($A148,'Annex 2 Designated EHV charges'!$A:$O,11,FALSE)),"")</f>
        <v/>
      </c>
      <c r="H148" s="195" t="str">
        <f>IFERROR(IF(VLOOKUP($A148,'Annex 2 Designated EHV charges'!$A:$O,12,FALSE)=0,"",VLOOKUP($A148,'Annex 2 Designated EHV charges'!$A:$O,12,FALSE)),"")</f>
        <v/>
      </c>
    </row>
    <row r="149" spans="1:8" x14ac:dyDescent="0.25">
      <c r="A149" s="94" t="str" cm="1">
        <f t="array" ref="A149">IFERROR(INDEX('Annex 2 Designated EHV charges'!$A$10:$A$95, MATCH(0, IF(ISBLANK('Annex 2 Designated EHV charges'!$A$10:$A$95),1, COUNTIF(A$4:$A148, 'Annex 2 Designated EHV charges'!$A$10:$A$95)), 0)),"")</f>
        <v/>
      </c>
      <c r="B149" s="94" t="str">
        <f>IF($A149="","",VLOOKUP($A149,'Annex 2 Designated EHV charges'!$A:$O,2,0))</f>
        <v/>
      </c>
      <c r="C149" s="95" t="str">
        <f>IF($A149="","",VLOOKUP($A149,'Annex 2 Designated EHV charges'!$A:$O,3,0))</f>
        <v/>
      </c>
      <c r="D149" s="94" t="str">
        <f>IF($A149="","",VLOOKUP($A149,'Annex 2 Designated EHV charges'!$A:$O,7,0))</f>
        <v/>
      </c>
      <c r="E149" s="97" t="str">
        <f>IFERROR(IF(VLOOKUP($A149,'Annex 2 Designated EHV charges'!$A:$O,9,FALSE)=0,"",VLOOKUP($A149,'Annex 2 Designated EHV charges'!$A:$O,9,FALSE)),"")</f>
        <v/>
      </c>
      <c r="F149" s="195" t="str">
        <f>IFERROR(IF(VLOOKUP($A149,'Annex 2 Designated EHV charges'!$A:$O,10,FALSE)=0,"",VLOOKUP($A149,'Annex 2 Designated EHV charges'!$A:$O,10,FALSE)),"")</f>
        <v/>
      </c>
      <c r="G149" s="195" t="str">
        <f>IFERROR(IF(VLOOKUP($A149,'Annex 2 Designated EHV charges'!$A:$O,11,FALSE)=0,"",VLOOKUP($A149,'Annex 2 Designated EHV charges'!$A:$O,11,FALSE)),"")</f>
        <v/>
      </c>
      <c r="H149" s="195" t="str">
        <f>IFERROR(IF(VLOOKUP($A149,'Annex 2 Designated EHV charges'!$A:$O,12,FALSE)=0,"",VLOOKUP($A149,'Annex 2 Designated EHV charges'!$A:$O,12,FALSE)),"")</f>
        <v/>
      </c>
    </row>
    <row r="150" spans="1:8" x14ac:dyDescent="0.25">
      <c r="A150" s="94" t="str" cm="1">
        <f t="array" ref="A150">IFERROR(INDEX('Annex 2 Designated EHV charges'!$A$10:$A$95, MATCH(0, IF(ISBLANK('Annex 2 Designated EHV charges'!$A$10:$A$95),1, COUNTIF(A$4:$A149, 'Annex 2 Designated EHV charges'!$A$10:$A$95)), 0)),"")</f>
        <v/>
      </c>
      <c r="B150" s="94" t="str">
        <f>IF($A150="","",VLOOKUP($A150,'Annex 2 Designated EHV charges'!$A:$O,2,0))</f>
        <v/>
      </c>
      <c r="C150" s="95" t="str">
        <f>IF($A150="","",VLOOKUP($A150,'Annex 2 Designated EHV charges'!$A:$O,3,0))</f>
        <v/>
      </c>
      <c r="D150" s="94" t="str">
        <f>IF($A150="","",VLOOKUP($A150,'Annex 2 Designated EHV charges'!$A:$O,7,0))</f>
        <v/>
      </c>
      <c r="E150" s="97" t="str">
        <f>IFERROR(IF(VLOOKUP($A150,'Annex 2 Designated EHV charges'!$A:$O,9,FALSE)=0,"",VLOOKUP($A150,'Annex 2 Designated EHV charges'!$A:$O,9,FALSE)),"")</f>
        <v/>
      </c>
      <c r="F150" s="195" t="str">
        <f>IFERROR(IF(VLOOKUP($A150,'Annex 2 Designated EHV charges'!$A:$O,10,FALSE)=0,"",VLOOKUP($A150,'Annex 2 Designated EHV charges'!$A:$O,10,FALSE)),"")</f>
        <v/>
      </c>
      <c r="G150" s="195" t="str">
        <f>IFERROR(IF(VLOOKUP($A150,'Annex 2 Designated EHV charges'!$A:$O,11,FALSE)=0,"",VLOOKUP($A150,'Annex 2 Designated EHV charges'!$A:$O,11,FALSE)),"")</f>
        <v/>
      </c>
      <c r="H150" s="195" t="str">
        <f>IFERROR(IF(VLOOKUP($A150,'Annex 2 Designated EHV charges'!$A:$O,12,FALSE)=0,"",VLOOKUP($A150,'Annex 2 Designated EHV charges'!$A:$O,12,FALSE)),"")</f>
        <v/>
      </c>
    </row>
    <row r="151" spans="1:8" x14ac:dyDescent="0.25">
      <c r="A151" s="94" t="str" cm="1">
        <f t="array" ref="A151">IFERROR(INDEX('Annex 2 Designated EHV charges'!$A$10:$A$95, MATCH(0, IF(ISBLANK('Annex 2 Designated EHV charges'!$A$10:$A$95),1, COUNTIF(A$4:$A150, 'Annex 2 Designated EHV charges'!$A$10:$A$95)), 0)),"")</f>
        <v/>
      </c>
      <c r="B151" s="94" t="str">
        <f>IF($A151="","",VLOOKUP($A151,'Annex 2 Designated EHV charges'!$A:$O,2,0))</f>
        <v/>
      </c>
      <c r="C151" s="95" t="str">
        <f>IF($A151="","",VLOOKUP($A151,'Annex 2 Designated EHV charges'!$A:$O,3,0))</f>
        <v/>
      </c>
      <c r="D151" s="94" t="str">
        <f>IF($A151="","",VLOOKUP($A151,'Annex 2 Designated EHV charges'!$A:$O,7,0))</f>
        <v/>
      </c>
      <c r="E151" s="97" t="str">
        <f>IFERROR(IF(VLOOKUP($A151,'Annex 2 Designated EHV charges'!$A:$O,9,FALSE)=0,"",VLOOKUP($A151,'Annex 2 Designated EHV charges'!$A:$O,9,FALSE)),"")</f>
        <v/>
      </c>
      <c r="F151" s="195" t="str">
        <f>IFERROR(IF(VLOOKUP($A151,'Annex 2 Designated EHV charges'!$A:$O,10,FALSE)=0,"",VLOOKUP($A151,'Annex 2 Designated EHV charges'!$A:$O,10,FALSE)),"")</f>
        <v/>
      </c>
      <c r="G151" s="195" t="str">
        <f>IFERROR(IF(VLOOKUP($A151,'Annex 2 Designated EHV charges'!$A:$O,11,FALSE)=0,"",VLOOKUP($A151,'Annex 2 Designated EHV charges'!$A:$O,11,FALSE)),"")</f>
        <v/>
      </c>
      <c r="H151" s="195" t="str">
        <f>IFERROR(IF(VLOOKUP($A151,'Annex 2 Designated EHV charges'!$A:$O,12,FALSE)=0,"",VLOOKUP($A151,'Annex 2 Designated EHV charges'!$A:$O,12,FALSE)),"")</f>
        <v/>
      </c>
    </row>
    <row r="152" spans="1:8" x14ac:dyDescent="0.25">
      <c r="A152" s="94" t="str" cm="1">
        <f t="array" ref="A152">IFERROR(INDEX('Annex 2 Designated EHV charges'!$A$10:$A$95, MATCH(0, IF(ISBLANK('Annex 2 Designated EHV charges'!$A$10:$A$95),1, COUNTIF(A$4:$A151, 'Annex 2 Designated EHV charges'!$A$10:$A$95)), 0)),"")</f>
        <v/>
      </c>
      <c r="B152" s="94" t="str">
        <f>IF($A152="","",VLOOKUP($A152,'Annex 2 Designated EHV charges'!$A:$O,2,0))</f>
        <v/>
      </c>
      <c r="C152" s="95" t="str">
        <f>IF($A152="","",VLOOKUP($A152,'Annex 2 Designated EHV charges'!$A:$O,3,0))</f>
        <v/>
      </c>
      <c r="D152" s="94" t="str">
        <f>IF($A152="","",VLOOKUP($A152,'Annex 2 Designated EHV charges'!$A:$O,7,0))</f>
        <v/>
      </c>
      <c r="E152" s="97" t="str">
        <f>IFERROR(IF(VLOOKUP($A152,'Annex 2 Designated EHV charges'!$A:$O,9,FALSE)=0,"",VLOOKUP($A152,'Annex 2 Designated EHV charges'!$A:$O,9,FALSE)),"")</f>
        <v/>
      </c>
      <c r="F152" s="195" t="str">
        <f>IFERROR(IF(VLOOKUP($A152,'Annex 2 Designated EHV charges'!$A:$O,10,FALSE)=0,"",VLOOKUP($A152,'Annex 2 Designated EHV charges'!$A:$O,10,FALSE)),"")</f>
        <v/>
      </c>
      <c r="G152" s="195" t="str">
        <f>IFERROR(IF(VLOOKUP($A152,'Annex 2 Designated EHV charges'!$A:$O,11,FALSE)=0,"",VLOOKUP($A152,'Annex 2 Designated EHV charges'!$A:$O,11,FALSE)),"")</f>
        <v/>
      </c>
      <c r="H152" s="195" t="str">
        <f>IFERROR(IF(VLOOKUP($A152,'Annex 2 Designated EHV charges'!$A:$O,12,FALSE)=0,"",VLOOKUP($A152,'Annex 2 Designated EHV charges'!$A:$O,12,FALSE)),"")</f>
        <v/>
      </c>
    </row>
    <row r="153" spans="1:8" x14ac:dyDescent="0.25">
      <c r="A153" s="94" t="str" cm="1">
        <f t="array" ref="A153">IFERROR(INDEX('Annex 2 Designated EHV charges'!$A$10:$A$95, MATCH(0, IF(ISBLANK('Annex 2 Designated EHV charges'!$A$10:$A$95),1, COUNTIF(A$4:$A152, 'Annex 2 Designated EHV charges'!$A$10:$A$95)), 0)),"")</f>
        <v/>
      </c>
      <c r="B153" s="94" t="str">
        <f>IF($A153="","",VLOOKUP($A153,'Annex 2 Designated EHV charges'!$A:$O,2,0))</f>
        <v/>
      </c>
      <c r="C153" s="95" t="str">
        <f>IF($A153="","",VLOOKUP($A153,'Annex 2 Designated EHV charges'!$A:$O,3,0))</f>
        <v/>
      </c>
      <c r="D153" s="94" t="str">
        <f>IF($A153="","",VLOOKUP($A153,'Annex 2 Designated EHV charges'!$A:$O,7,0))</f>
        <v/>
      </c>
      <c r="E153" s="97" t="str">
        <f>IFERROR(IF(VLOOKUP($A153,'Annex 2 Designated EHV charges'!$A:$O,9,FALSE)=0,"",VLOOKUP($A153,'Annex 2 Designated EHV charges'!$A:$O,9,FALSE)),"")</f>
        <v/>
      </c>
      <c r="F153" s="195" t="str">
        <f>IFERROR(IF(VLOOKUP($A153,'Annex 2 Designated EHV charges'!$A:$O,10,FALSE)=0,"",VLOOKUP($A153,'Annex 2 Designated EHV charges'!$A:$O,10,FALSE)),"")</f>
        <v/>
      </c>
      <c r="G153" s="195" t="str">
        <f>IFERROR(IF(VLOOKUP($A153,'Annex 2 Designated EHV charges'!$A:$O,11,FALSE)=0,"",VLOOKUP($A153,'Annex 2 Designated EHV charges'!$A:$O,11,FALSE)),"")</f>
        <v/>
      </c>
      <c r="H153" s="195" t="str">
        <f>IFERROR(IF(VLOOKUP($A153,'Annex 2 Designated EHV charges'!$A:$O,12,FALSE)=0,"",VLOOKUP($A153,'Annex 2 Designated EHV charges'!$A:$O,12,FALSE)),"")</f>
        <v/>
      </c>
    </row>
    <row r="154" spans="1:8" x14ac:dyDescent="0.25">
      <c r="A154" s="94" t="str" cm="1">
        <f t="array" ref="A154">IFERROR(INDEX('Annex 2 Designated EHV charges'!$A$10:$A$95, MATCH(0, IF(ISBLANK('Annex 2 Designated EHV charges'!$A$10:$A$95),1, COUNTIF(A$4:$A153, 'Annex 2 Designated EHV charges'!$A$10:$A$95)), 0)),"")</f>
        <v/>
      </c>
      <c r="B154" s="94" t="str">
        <f>IF($A154="","",VLOOKUP($A154,'Annex 2 Designated EHV charges'!$A:$O,2,0))</f>
        <v/>
      </c>
      <c r="C154" s="95" t="str">
        <f>IF($A154="","",VLOOKUP($A154,'Annex 2 Designated EHV charges'!$A:$O,3,0))</f>
        <v/>
      </c>
      <c r="D154" s="94" t="str">
        <f>IF($A154="","",VLOOKUP($A154,'Annex 2 Designated EHV charges'!$A:$O,7,0))</f>
        <v/>
      </c>
      <c r="E154" s="97" t="str">
        <f>IFERROR(IF(VLOOKUP($A154,'Annex 2 Designated EHV charges'!$A:$O,9,FALSE)=0,"",VLOOKUP($A154,'Annex 2 Designated EHV charges'!$A:$O,9,FALSE)),"")</f>
        <v/>
      </c>
      <c r="F154" s="195" t="str">
        <f>IFERROR(IF(VLOOKUP($A154,'Annex 2 Designated EHV charges'!$A:$O,10,FALSE)=0,"",VLOOKUP($A154,'Annex 2 Designated EHV charges'!$A:$O,10,FALSE)),"")</f>
        <v/>
      </c>
      <c r="G154" s="195" t="str">
        <f>IFERROR(IF(VLOOKUP($A154,'Annex 2 Designated EHV charges'!$A:$O,11,FALSE)=0,"",VLOOKUP($A154,'Annex 2 Designated EHV charges'!$A:$O,11,FALSE)),"")</f>
        <v/>
      </c>
      <c r="H154" s="195" t="str">
        <f>IFERROR(IF(VLOOKUP($A154,'Annex 2 Designated EHV charges'!$A:$O,12,FALSE)=0,"",VLOOKUP($A154,'Annex 2 Designated EHV charges'!$A:$O,12,FALSE)),"")</f>
        <v/>
      </c>
    </row>
    <row r="155" spans="1:8" x14ac:dyDescent="0.25">
      <c r="A155" s="94" t="str" cm="1">
        <f t="array" ref="A155">IFERROR(INDEX('Annex 2 Designated EHV charges'!$A$10:$A$95, MATCH(0, IF(ISBLANK('Annex 2 Designated EHV charges'!$A$10:$A$95),1, COUNTIF(A$4:$A154, 'Annex 2 Designated EHV charges'!$A$10:$A$95)), 0)),"")</f>
        <v/>
      </c>
      <c r="B155" s="94" t="str">
        <f>IF($A155="","",VLOOKUP($A155,'Annex 2 Designated EHV charges'!$A:$O,2,0))</f>
        <v/>
      </c>
      <c r="C155" s="95" t="str">
        <f>IF($A155="","",VLOOKUP($A155,'Annex 2 Designated EHV charges'!$A:$O,3,0))</f>
        <v/>
      </c>
      <c r="D155" s="94" t="str">
        <f>IF($A155="","",VLOOKUP($A155,'Annex 2 Designated EHV charges'!$A:$O,7,0))</f>
        <v/>
      </c>
      <c r="E155" s="97" t="str">
        <f>IFERROR(IF(VLOOKUP($A155,'Annex 2 Designated EHV charges'!$A:$O,9,FALSE)=0,"",VLOOKUP($A155,'Annex 2 Designated EHV charges'!$A:$O,9,FALSE)),"")</f>
        <v/>
      </c>
      <c r="F155" s="195" t="str">
        <f>IFERROR(IF(VLOOKUP($A155,'Annex 2 Designated EHV charges'!$A:$O,10,FALSE)=0,"",VLOOKUP($A155,'Annex 2 Designated EHV charges'!$A:$O,10,FALSE)),"")</f>
        <v/>
      </c>
      <c r="G155" s="195" t="str">
        <f>IFERROR(IF(VLOOKUP($A155,'Annex 2 Designated EHV charges'!$A:$O,11,FALSE)=0,"",VLOOKUP($A155,'Annex 2 Designated EHV charges'!$A:$O,11,FALSE)),"")</f>
        <v/>
      </c>
      <c r="H155" s="195" t="str">
        <f>IFERROR(IF(VLOOKUP($A155,'Annex 2 Designated EHV charges'!$A:$O,12,FALSE)=0,"",VLOOKUP($A155,'Annex 2 Designated EHV charges'!$A:$O,12,FALSE)),"")</f>
        <v/>
      </c>
    </row>
    <row r="156" spans="1:8" x14ac:dyDescent="0.25">
      <c r="A156" s="94" t="str" cm="1">
        <f t="array" ref="A156">IFERROR(INDEX('Annex 2 Designated EHV charges'!$A$10:$A$95, MATCH(0, IF(ISBLANK('Annex 2 Designated EHV charges'!$A$10:$A$95),1, COUNTIF(A$4:$A155, 'Annex 2 Designated EHV charges'!$A$10:$A$95)), 0)),"")</f>
        <v/>
      </c>
      <c r="B156" s="94" t="str">
        <f>IF($A156="","",VLOOKUP($A156,'Annex 2 Designated EHV charges'!$A:$O,2,0))</f>
        <v/>
      </c>
      <c r="C156" s="95" t="str">
        <f>IF($A156="","",VLOOKUP($A156,'Annex 2 Designated EHV charges'!$A:$O,3,0))</f>
        <v/>
      </c>
      <c r="D156" s="94" t="str">
        <f>IF($A156="","",VLOOKUP($A156,'Annex 2 Designated EHV charges'!$A:$O,7,0))</f>
        <v/>
      </c>
      <c r="E156" s="97" t="str">
        <f>IFERROR(IF(VLOOKUP($A156,'Annex 2 Designated EHV charges'!$A:$O,9,FALSE)=0,"",VLOOKUP($A156,'Annex 2 Designated EHV charges'!$A:$O,9,FALSE)),"")</f>
        <v/>
      </c>
      <c r="F156" s="195" t="str">
        <f>IFERROR(IF(VLOOKUP($A156,'Annex 2 Designated EHV charges'!$A:$O,10,FALSE)=0,"",VLOOKUP($A156,'Annex 2 Designated EHV charges'!$A:$O,10,FALSE)),"")</f>
        <v/>
      </c>
      <c r="G156" s="195" t="str">
        <f>IFERROR(IF(VLOOKUP($A156,'Annex 2 Designated EHV charges'!$A:$O,11,FALSE)=0,"",VLOOKUP($A156,'Annex 2 Designated EHV charges'!$A:$O,11,FALSE)),"")</f>
        <v/>
      </c>
      <c r="H156" s="195" t="str">
        <f>IFERROR(IF(VLOOKUP($A156,'Annex 2 Designated EHV charges'!$A:$O,12,FALSE)=0,"",VLOOKUP($A156,'Annex 2 Designated EHV charges'!$A:$O,12,FALSE)),"")</f>
        <v/>
      </c>
    </row>
    <row r="157" spans="1:8" x14ac:dyDescent="0.25">
      <c r="A157" s="94" t="str" cm="1">
        <f t="array" ref="A157">IFERROR(INDEX('Annex 2 Designated EHV charges'!$A$10:$A$95, MATCH(0, IF(ISBLANK('Annex 2 Designated EHV charges'!$A$10:$A$95),1, COUNTIF(A$4:$A156, 'Annex 2 Designated EHV charges'!$A$10:$A$95)), 0)),"")</f>
        <v/>
      </c>
      <c r="B157" s="94" t="str">
        <f>IF($A157="","",VLOOKUP($A157,'Annex 2 Designated EHV charges'!$A:$O,2,0))</f>
        <v/>
      </c>
      <c r="C157" s="95" t="str">
        <f>IF($A157="","",VLOOKUP($A157,'Annex 2 Designated EHV charges'!$A:$O,3,0))</f>
        <v/>
      </c>
      <c r="D157" s="94" t="str">
        <f>IF($A157="","",VLOOKUP($A157,'Annex 2 Designated EHV charges'!$A:$O,7,0))</f>
        <v/>
      </c>
      <c r="E157" s="97" t="str">
        <f>IFERROR(IF(VLOOKUP($A157,'Annex 2 Designated EHV charges'!$A:$O,9,FALSE)=0,"",VLOOKUP($A157,'Annex 2 Designated EHV charges'!$A:$O,9,FALSE)),"")</f>
        <v/>
      </c>
      <c r="F157" s="195" t="str">
        <f>IFERROR(IF(VLOOKUP($A157,'Annex 2 Designated EHV charges'!$A:$O,10,FALSE)=0,"",VLOOKUP($A157,'Annex 2 Designated EHV charges'!$A:$O,10,FALSE)),"")</f>
        <v/>
      </c>
      <c r="G157" s="195" t="str">
        <f>IFERROR(IF(VLOOKUP($A157,'Annex 2 Designated EHV charges'!$A:$O,11,FALSE)=0,"",VLOOKUP($A157,'Annex 2 Designated EHV charges'!$A:$O,11,FALSE)),"")</f>
        <v/>
      </c>
      <c r="H157" s="195" t="str">
        <f>IFERROR(IF(VLOOKUP($A157,'Annex 2 Designated EHV charges'!$A:$O,12,FALSE)=0,"",VLOOKUP($A157,'Annex 2 Designated EHV charges'!$A:$O,12,FALSE)),"")</f>
        <v/>
      </c>
    </row>
    <row r="158" spans="1:8" x14ac:dyDescent="0.25">
      <c r="A158" s="94" t="str" cm="1">
        <f t="array" ref="A158">IFERROR(INDEX('Annex 2 Designated EHV charges'!$A$10:$A$95, MATCH(0, IF(ISBLANK('Annex 2 Designated EHV charges'!$A$10:$A$95),1, COUNTIF(A$4:$A157, 'Annex 2 Designated EHV charges'!$A$10:$A$95)), 0)),"")</f>
        <v/>
      </c>
      <c r="B158" s="94" t="str">
        <f>IF($A158="","",VLOOKUP($A158,'Annex 2 Designated EHV charges'!$A:$O,2,0))</f>
        <v/>
      </c>
      <c r="C158" s="95" t="str">
        <f>IF($A158="","",VLOOKUP($A158,'Annex 2 Designated EHV charges'!$A:$O,3,0))</f>
        <v/>
      </c>
      <c r="D158" s="94" t="str">
        <f>IF($A158="","",VLOOKUP($A158,'Annex 2 Designated EHV charges'!$A:$O,7,0))</f>
        <v/>
      </c>
      <c r="E158" s="97" t="str">
        <f>IFERROR(IF(VLOOKUP($A158,'Annex 2 Designated EHV charges'!$A:$O,9,FALSE)=0,"",VLOOKUP($A158,'Annex 2 Designated EHV charges'!$A:$O,9,FALSE)),"")</f>
        <v/>
      </c>
      <c r="F158" s="195" t="str">
        <f>IFERROR(IF(VLOOKUP($A158,'Annex 2 Designated EHV charges'!$A:$O,10,FALSE)=0,"",VLOOKUP($A158,'Annex 2 Designated EHV charges'!$A:$O,10,FALSE)),"")</f>
        <v/>
      </c>
      <c r="G158" s="195" t="str">
        <f>IFERROR(IF(VLOOKUP($A158,'Annex 2 Designated EHV charges'!$A:$O,11,FALSE)=0,"",VLOOKUP($A158,'Annex 2 Designated EHV charges'!$A:$O,11,FALSE)),"")</f>
        <v/>
      </c>
      <c r="H158" s="195" t="str">
        <f>IFERROR(IF(VLOOKUP($A158,'Annex 2 Designated EHV charges'!$A:$O,12,FALSE)=0,"",VLOOKUP($A158,'Annex 2 Designated EHV charges'!$A:$O,12,FALSE)),"")</f>
        <v/>
      </c>
    </row>
    <row r="159" spans="1:8" x14ac:dyDescent="0.25">
      <c r="A159" s="94" t="str" cm="1">
        <f t="array" ref="A159">IFERROR(INDEX('Annex 2 Designated EHV charges'!$A$10:$A$95, MATCH(0, IF(ISBLANK('Annex 2 Designated EHV charges'!$A$10:$A$95),1, COUNTIF(A$4:$A158, 'Annex 2 Designated EHV charges'!$A$10:$A$95)), 0)),"")</f>
        <v/>
      </c>
      <c r="B159" s="94" t="str">
        <f>IF($A159="","",VLOOKUP($A159,'Annex 2 Designated EHV charges'!$A:$O,2,0))</f>
        <v/>
      </c>
      <c r="C159" s="95" t="str">
        <f>IF($A159="","",VLOOKUP($A159,'Annex 2 Designated EHV charges'!$A:$O,3,0))</f>
        <v/>
      </c>
      <c r="D159" s="94" t="str">
        <f>IF($A159="","",VLOOKUP($A159,'Annex 2 Designated EHV charges'!$A:$O,7,0))</f>
        <v/>
      </c>
      <c r="E159" s="97" t="str">
        <f>IFERROR(IF(VLOOKUP($A159,'Annex 2 Designated EHV charges'!$A:$O,9,FALSE)=0,"",VLOOKUP($A159,'Annex 2 Designated EHV charges'!$A:$O,9,FALSE)),"")</f>
        <v/>
      </c>
      <c r="F159" s="195" t="str">
        <f>IFERROR(IF(VLOOKUP($A159,'Annex 2 Designated EHV charges'!$A:$O,10,FALSE)=0,"",VLOOKUP($A159,'Annex 2 Designated EHV charges'!$A:$O,10,FALSE)),"")</f>
        <v/>
      </c>
      <c r="G159" s="195" t="str">
        <f>IFERROR(IF(VLOOKUP($A159,'Annex 2 Designated EHV charges'!$A:$O,11,FALSE)=0,"",VLOOKUP($A159,'Annex 2 Designated EHV charges'!$A:$O,11,FALSE)),"")</f>
        <v/>
      </c>
      <c r="H159" s="195" t="str">
        <f>IFERROR(IF(VLOOKUP($A159,'Annex 2 Designated EHV charges'!$A:$O,12,FALSE)=0,"",VLOOKUP($A159,'Annex 2 Designated EHV charges'!$A:$O,12,FALSE)),"")</f>
        <v/>
      </c>
    </row>
    <row r="160" spans="1:8" x14ac:dyDescent="0.25">
      <c r="A160" s="94" t="str" cm="1">
        <f t="array" ref="A160">IFERROR(INDEX('Annex 2 Designated EHV charges'!$A$10:$A$95, MATCH(0, IF(ISBLANK('Annex 2 Designated EHV charges'!$A$10:$A$95),1, COUNTIF(A$4:$A159, 'Annex 2 Designated EHV charges'!$A$10:$A$95)), 0)),"")</f>
        <v/>
      </c>
      <c r="B160" s="94" t="str">
        <f>IF($A160="","",VLOOKUP($A160,'Annex 2 Designated EHV charges'!$A:$O,2,0))</f>
        <v/>
      </c>
      <c r="C160" s="95" t="str">
        <f>IF($A160="","",VLOOKUP($A160,'Annex 2 Designated EHV charges'!$A:$O,3,0))</f>
        <v/>
      </c>
      <c r="D160" s="94" t="str">
        <f>IF($A160="","",VLOOKUP($A160,'Annex 2 Designated EHV charges'!$A:$O,7,0))</f>
        <v/>
      </c>
      <c r="E160" s="97" t="str">
        <f>IFERROR(IF(VLOOKUP($A160,'Annex 2 Designated EHV charges'!$A:$O,9,FALSE)=0,"",VLOOKUP($A160,'Annex 2 Designated EHV charges'!$A:$O,9,FALSE)),"")</f>
        <v/>
      </c>
      <c r="F160" s="195" t="str">
        <f>IFERROR(IF(VLOOKUP($A160,'Annex 2 Designated EHV charges'!$A:$O,10,FALSE)=0,"",VLOOKUP($A160,'Annex 2 Designated EHV charges'!$A:$O,10,FALSE)),"")</f>
        <v/>
      </c>
      <c r="G160" s="195" t="str">
        <f>IFERROR(IF(VLOOKUP($A160,'Annex 2 Designated EHV charges'!$A:$O,11,FALSE)=0,"",VLOOKUP($A160,'Annex 2 Designated EHV charges'!$A:$O,11,FALSE)),"")</f>
        <v/>
      </c>
      <c r="H160" s="195" t="str">
        <f>IFERROR(IF(VLOOKUP($A160,'Annex 2 Designated EHV charges'!$A:$O,12,FALSE)=0,"",VLOOKUP($A160,'Annex 2 Designated EHV charges'!$A:$O,12,FALSE)),"")</f>
        <v/>
      </c>
    </row>
    <row r="161" spans="1:8" x14ac:dyDescent="0.25">
      <c r="A161" s="94" t="str" cm="1">
        <f t="array" ref="A161">IFERROR(INDEX('Annex 2 Designated EHV charges'!$A$10:$A$95, MATCH(0, IF(ISBLANK('Annex 2 Designated EHV charges'!$A$10:$A$95),1, COUNTIF(A$4:$A160, 'Annex 2 Designated EHV charges'!$A$10:$A$95)), 0)),"")</f>
        <v/>
      </c>
      <c r="B161" s="94" t="str">
        <f>IF($A161="","",VLOOKUP($A161,'Annex 2 Designated EHV charges'!$A:$O,2,0))</f>
        <v/>
      </c>
      <c r="C161" s="95" t="str">
        <f>IF($A161="","",VLOOKUP($A161,'Annex 2 Designated EHV charges'!$A:$O,3,0))</f>
        <v/>
      </c>
      <c r="D161" s="94" t="str">
        <f>IF($A161="","",VLOOKUP($A161,'Annex 2 Designated EHV charges'!$A:$O,7,0))</f>
        <v/>
      </c>
      <c r="E161" s="97" t="str">
        <f>IFERROR(IF(VLOOKUP($A161,'Annex 2 Designated EHV charges'!$A:$O,9,FALSE)=0,"",VLOOKUP($A161,'Annex 2 Designated EHV charges'!$A:$O,9,FALSE)),"")</f>
        <v/>
      </c>
      <c r="F161" s="195" t="str">
        <f>IFERROR(IF(VLOOKUP($A161,'Annex 2 Designated EHV charges'!$A:$O,10,FALSE)=0,"",VLOOKUP($A161,'Annex 2 Designated EHV charges'!$A:$O,10,FALSE)),"")</f>
        <v/>
      </c>
      <c r="G161" s="195" t="str">
        <f>IFERROR(IF(VLOOKUP($A161,'Annex 2 Designated EHV charges'!$A:$O,11,FALSE)=0,"",VLOOKUP($A161,'Annex 2 Designated EHV charges'!$A:$O,11,FALSE)),"")</f>
        <v/>
      </c>
      <c r="H161" s="195" t="str">
        <f>IFERROR(IF(VLOOKUP($A161,'Annex 2 Designated EHV charges'!$A:$O,12,FALSE)=0,"",VLOOKUP($A161,'Annex 2 Designated EHV charges'!$A:$O,12,FALSE)),"")</f>
        <v/>
      </c>
    </row>
    <row r="162" spans="1:8" x14ac:dyDescent="0.25">
      <c r="A162" s="94" t="str" cm="1">
        <f t="array" ref="A162">IFERROR(INDEX('Annex 2 Designated EHV charges'!$A$10:$A$95, MATCH(0, IF(ISBLANK('Annex 2 Designated EHV charges'!$A$10:$A$95),1, COUNTIF(A$4:$A161, 'Annex 2 Designated EHV charges'!$A$10:$A$95)), 0)),"")</f>
        <v/>
      </c>
      <c r="B162" s="94" t="str">
        <f>IF($A162="","",VLOOKUP($A162,'Annex 2 Designated EHV charges'!$A:$O,2,0))</f>
        <v/>
      </c>
      <c r="C162" s="95" t="str">
        <f>IF($A162="","",VLOOKUP($A162,'Annex 2 Designated EHV charges'!$A:$O,3,0))</f>
        <v/>
      </c>
      <c r="D162" s="94" t="str">
        <f>IF($A162="","",VLOOKUP($A162,'Annex 2 Designated EHV charges'!$A:$O,7,0))</f>
        <v/>
      </c>
      <c r="E162" s="97" t="str">
        <f>IFERROR(IF(VLOOKUP($A162,'Annex 2 Designated EHV charges'!$A:$O,9,FALSE)=0,"",VLOOKUP($A162,'Annex 2 Designated EHV charges'!$A:$O,9,FALSE)),"")</f>
        <v/>
      </c>
      <c r="F162" s="195" t="str">
        <f>IFERROR(IF(VLOOKUP($A162,'Annex 2 Designated EHV charges'!$A:$O,10,FALSE)=0,"",VLOOKUP($A162,'Annex 2 Designated EHV charges'!$A:$O,10,FALSE)),"")</f>
        <v/>
      </c>
      <c r="G162" s="195" t="str">
        <f>IFERROR(IF(VLOOKUP($A162,'Annex 2 Designated EHV charges'!$A:$O,11,FALSE)=0,"",VLOOKUP($A162,'Annex 2 Designated EHV charges'!$A:$O,11,FALSE)),"")</f>
        <v/>
      </c>
      <c r="H162" s="195" t="str">
        <f>IFERROR(IF(VLOOKUP($A162,'Annex 2 Designated EHV charges'!$A:$O,12,FALSE)=0,"",VLOOKUP($A162,'Annex 2 Designated EHV charges'!$A:$O,12,FALSE)),"")</f>
        <v/>
      </c>
    </row>
    <row r="163" spans="1:8" x14ac:dyDescent="0.25">
      <c r="A163" s="94" t="str" cm="1">
        <f t="array" ref="A163">IFERROR(INDEX('Annex 2 Designated EHV charges'!$A$10:$A$95, MATCH(0, IF(ISBLANK('Annex 2 Designated EHV charges'!$A$10:$A$95),1, COUNTIF(A$4:$A162, 'Annex 2 Designated EHV charges'!$A$10:$A$95)), 0)),"")</f>
        <v/>
      </c>
      <c r="B163" s="94" t="str">
        <f>IF($A163="","",VLOOKUP($A163,'Annex 2 Designated EHV charges'!$A:$O,2,0))</f>
        <v/>
      </c>
      <c r="C163" s="95" t="str">
        <f>IF($A163="","",VLOOKUP($A163,'Annex 2 Designated EHV charges'!$A:$O,3,0))</f>
        <v/>
      </c>
      <c r="D163" s="94" t="str">
        <f>IF($A163="","",VLOOKUP($A163,'Annex 2 Designated EHV charges'!$A:$O,7,0))</f>
        <v/>
      </c>
      <c r="E163" s="97" t="str">
        <f>IFERROR(IF(VLOOKUP($A163,'Annex 2 Designated EHV charges'!$A:$O,9,FALSE)=0,"",VLOOKUP($A163,'Annex 2 Designated EHV charges'!$A:$O,9,FALSE)),"")</f>
        <v/>
      </c>
      <c r="F163" s="195" t="str">
        <f>IFERROR(IF(VLOOKUP($A163,'Annex 2 Designated EHV charges'!$A:$O,10,FALSE)=0,"",VLOOKUP($A163,'Annex 2 Designated EHV charges'!$A:$O,10,FALSE)),"")</f>
        <v/>
      </c>
      <c r="G163" s="195" t="str">
        <f>IFERROR(IF(VLOOKUP($A163,'Annex 2 Designated EHV charges'!$A:$O,11,FALSE)=0,"",VLOOKUP($A163,'Annex 2 Designated EHV charges'!$A:$O,11,FALSE)),"")</f>
        <v/>
      </c>
      <c r="H163" s="195" t="str">
        <f>IFERROR(IF(VLOOKUP($A163,'Annex 2 Designated EHV charges'!$A:$O,12,FALSE)=0,"",VLOOKUP($A163,'Annex 2 Designated EHV charges'!$A:$O,12,FALSE)),"")</f>
        <v/>
      </c>
    </row>
    <row r="164" spans="1:8" x14ac:dyDescent="0.25">
      <c r="A164" s="94" t="str" cm="1">
        <f t="array" ref="A164">IFERROR(INDEX('Annex 2 Designated EHV charges'!$A$10:$A$95, MATCH(0, IF(ISBLANK('Annex 2 Designated EHV charges'!$A$10:$A$95),1, COUNTIF(A$4:$A163, 'Annex 2 Designated EHV charges'!$A$10:$A$95)), 0)),"")</f>
        <v/>
      </c>
      <c r="B164" s="94" t="str">
        <f>IF($A164="","",VLOOKUP($A164,'Annex 2 Designated EHV charges'!$A:$O,2,0))</f>
        <v/>
      </c>
      <c r="C164" s="95" t="str">
        <f>IF($A164="","",VLOOKUP($A164,'Annex 2 Designated EHV charges'!$A:$O,3,0))</f>
        <v/>
      </c>
      <c r="D164" s="94" t="str">
        <f>IF($A164="","",VLOOKUP($A164,'Annex 2 Designated EHV charges'!$A:$O,7,0))</f>
        <v/>
      </c>
      <c r="E164" s="97" t="str">
        <f>IFERROR(IF(VLOOKUP($A164,'Annex 2 Designated EHV charges'!$A:$O,9,FALSE)=0,"",VLOOKUP($A164,'Annex 2 Designated EHV charges'!$A:$O,9,FALSE)),"")</f>
        <v/>
      </c>
      <c r="F164" s="195" t="str">
        <f>IFERROR(IF(VLOOKUP($A164,'Annex 2 Designated EHV charges'!$A:$O,10,FALSE)=0,"",VLOOKUP($A164,'Annex 2 Designated EHV charges'!$A:$O,10,FALSE)),"")</f>
        <v/>
      </c>
      <c r="G164" s="195" t="str">
        <f>IFERROR(IF(VLOOKUP($A164,'Annex 2 Designated EHV charges'!$A:$O,11,FALSE)=0,"",VLOOKUP($A164,'Annex 2 Designated EHV charges'!$A:$O,11,FALSE)),"")</f>
        <v/>
      </c>
      <c r="H164" s="195" t="str">
        <f>IFERROR(IF(VLOOKUP($A164,'Annex 2 Designated EHV charges'!$A:$O,12,FALSE)=0,"",VLOOKUP($A164,'Annex 2 Designated EHV charges'!$A:$O,12,FALSE)),"")</f>
        <v/>
      </c>
    </row>
    <row r="165" spans="1:8" x14ac:dyDescent="0.25">
      <c r="A165" s="94" t="str" cm="1">
        <f t="array" ref="A165">IFERROR(INDEX('Annex 2 Designated EHV charges'!$A$10:$A$95, MATCH(0, IF(ISBLANK('Annex 2 Designated EHV charges'!$A$10:$A$95),1, COUNTIF(A$4:$A164, 'Annex 2 Designated EHV charges'!$A$10:$A$95)), 0)),"")</f>
        <v/>
      </c>
      <c r="B165" s="94" t="str">
        <f>IF($A165="","",VLOOKUP($A165,'Annex 2 Designated EHV charges'!$A:$O,2,0))</f>
        <v/>
      </c>
      <c r="C165" s="95" t="str">
        <f>IF($A165="","",VLOOKUP($A165,'Annex 2 Designated EHV charges'!$A:$O,3,0))</f>
        <v/>
      </c>
      <c r="D165" s="94" t="str">
        <f>IF($A165="","",VLOOKUP($A165,'Annex 2 Designated EHV charges'!$A:$O,7,0))</f>
        <v/>
      </c>
      <c r="E165" s="97" t="str">
        <f>IFERROR(IF(VLOOKUP($A165,'Annex 2 Designated EHV charges'!$A:$O,9,FALSE)=0,"",VLOOKUP($A165,'Annex 2 Designated EHV charges'!$A:$O,9,FALSE)),"")</f>
        <v/>
      </c>
      <c r="F165" s="195" t="str">
        <f>IFERROR(IF(VLOOKUP($A165,'Annex 2 Designated EHV charges'!$A:$O,10,FALSE)=0,"",VLOOKUP($A165,'Annex 2 Designated EHV charges'!$A:$O,10,FALSE)),"")</f>
        <v/>
      </c>
      <c r="G165" s="195" t="str">
        <f>IFERROR(IF(VLOOKUP($A165,'Annex 2 Designated EHV charges'!$A:$O,11,FALSE)=0,"",VLOOKUP($A165,'Annex 2 Designated EHV charges'!$A:$O,11,FALSE)),"")</f>
        <v/>
      </c>
      <c r="H165" s="195" t="str">
        <f>IFERROR(IF(VLOOKUP($A165,'Annex 2 Designated EHV charges'!$A:$O,12,FALSE)=0,"",VLOOKUP($A165,'Annex 2 Designated EHV charges'!$A:$O,12,FALSE)),"")</f>
        <v/>
      </c>
    </row>
    <row r="166" spans="1:8" x14ac:dyDescent="0.25">
      <c r="A166" s="94" t="str" cm="1">
        <f t="array" ref="A166">IFERROR(INDEX('Annex 2 Designated EHV charges'!$A$10:$A$95, MATCH(0, IF(ISBLANK('Annex 2 Designated EHV charges'!$A$10:$A$95),1, COUNTIF(A$4:$A165, 'Annex 2 Designated EHV charges'!$A$10:$A$95)), 0)),"")</f>
        <v/>
      </c>
      <c r="B166" s="94" t="str">
        <f>IF($A166="","",VLOOKUP($A166,'Annex 2 Designated EHV charges'!$A:$O,2,0))</f>
        <v/>
      </c>
      <c r="C166" s="95" t="str">
        <f>IF($A166="","",VLOOKUP($A166,'Annex 2 Designated EHV charges'!$A:$O,3,0))</f>
        <v/>
      </c>
      <c r="D166" s="94" t="str">
        <f>IF($A166="","",VLOOKUP($A166,'Annex 2 Designated EHV charges'!$A:$O,7,0))</f>
        <v/>
      </c>
      <c r="E166" s="97" t="str">
        <f>IFERROR(IF(VLOOKUP($A166,'Annex 2 Designated EHV charges'!$A:$O,9,FALSE)=0,"",VLOOKUP($A166,'Annex 2 Designated EHV charges'!$A:$O,9,FALSE)),"")</f>
        <v/>
      </c>
      <c r="F166" s="195" t="str">
        <f>IFERROR(IF(VLOOKUP($A166,'Annex 2 Designated EHV charges'!$A:$O,10,FALSE)=0,"",VLOOKUP($A166,'Annex 2 Designated EHV charges'!$A:$O,10,FALSE)),"")</f>
        <v/>
      </c>
      <c r="G166" s="195" t="str">
        <f>IFERROR(IF(VLOOKUP($A166,'Annex 2 Designated EHV charges'!$A:$O,11,FALSE)=0,"",VLOOKUP($A166,'Annex 2 Designated EHV charges'!$A:$O,11,FALSE)),"")</f>
        <v/>
      </c>
      <c r="H166" s="195" t="str">
        <f>IFERROR(IF(VLOOKUP($A166,'Annex 2 Designated EHV charges'!$A:$O,12,FALSE)=0,"",VLOOKUP($A166,'Annex 2 Designated EHV charges'!$A:$O,12,FALSE)),"")</f>
        <v/>
      </c>
    </row>
    <row r="167" spans="1:8" x14ac:dyDescent="0.25">
      <c r="A167" s="94" t="str" cm="1">
        <f t="array" ref="A167">IFERROR(INDEX('Annex 2 Designated EHV charges'!$A$10:$A$95, MATCH(0, IF(ISBLANK('Annex 2 Designated EHV charges'!$A$10:$A$95),1, COUNTIF(A$4:$A166, 'Annex 2 Designated EHV charges'!$A$10:$A$95)), 0)),"")</f>
        <v/>
      </c>
      <c r="B167" s="94" t="str">
        <f>IF($A167="","",VLOOKUP($A167,'Annex 2 Designated EHV charges'!$A:$O,2,0))</f>
        <v/>
      </c>
      <c r="C167" s="95" t="str">
        <f>IF($A167="","",VLOOKUP($A167,'Annex 2 Designated EHV charges'!$A:$O,3,0))</f>
        <v/>
      </c>
      <c r="D167" s="94" t="str">
        <f>IF($A167="","",VLOOKUP($A167,'Annex 2 Designated EHV charges'!$A:$O,7,0))</f>
        <v/>
      </c>
      <c r="E167" s="97" t="str">
        <f>IFERROR(IF(VLOOKUP($A167,'Annex 2 Designated EHV charges'!$A:$O,9,FALSE)=0,"",VLOOKUP($A167,'Annex 2 Designated EHV charges'!$A:$O,9,FALSE)),"")</f>
        <v/>
      </c>
      <c r="F167" s="195" t="str">
        <f>IFERROR(IF(VLOOKUP($A167,'Annex 2 Designated EHV charges'!$A:$O,10,FALSE)=0,"",VLOOKUP($A167,'Annex 2 Designated EHV charges'!$A:$O,10,FALSE)),"")</f>
        <v/>
      </c>
      <c r="G167" s="195" t="str">
        <f>IFERROR(IF(VLOOKUP($A167,'Annex 2 Designated EHV charges'!$A:$O,11,FALSE)=0,"",VLOOKUP($A167,'Annex 2 Designated EHV charges'!$A:$O,11,FALSE)),"")</f>
        <v/>
      </c>
      <c r="H167" s="195" t="str">
        <f>IFERROR(IF(VLOOKUP($A167,'Annex 2 Designated EHV charges'!$A:$O,12,FALSE)=0,"",VLOOKUP($A167,'Annex 2 Designated EHV charges'!$A:$O,12,FALSE)),"")</f>
        <v/>
      </c>
    </row>
    <row r="168" spans="1:8" x14ac:dyDescent="0.25">
      <c r="A168" s="94" t="str" cm="1">
        <f t="array" ref="A168">IFERROR(INDEX('Annex 2 Designated EHV charges'!$A$10:$A$95, MATCH(0, IF(ISBLANK('Annex 2 Designated EHV charges'!$A$10:$A$95),1, COUNTIF(A$4:$A167, 'Annex 2 Designated EHV charges'!$A$10:$A$95)), 0)),"")</f>
        <v/>
      </c>
      <c r="B168" s="94" t="str">
        <f>IF($A168="","",VLOOKUP($A168,'Annex 2 Designated EHV charges'!$A:$O,2,0))</f>
        <v/>
      </c>
      <c r="C168" s="95" t="str">
        <f>IF($A168="","",VLOOKUP($A168,'Annex 2 Designated EHV charges'!$A:$O,3,0))</f>
        <v/>
      </c>
      <c r="D168" s="94" t="str">
        <f>IF($A168="","",VLOOKUP($A168,'Annex 2 Designated EHV charges'!$A:$O,7,0))</f>
        <v/>
      </c>
      <c r="E168" s="97" t="str">
        <f>IFERROR(IF(VLOOKUP($A168,'Annex 2 Designated EHV charges'!$A:$O,9,FALSE)=0,"",VLOOKUP($A168,'Annex 2 Designated EHV charges'!$A:$O,9,FALSE)),"")</f>
        <v/>
      </c>
      <c r="F168" s="195" t="str">
        <f>IFERROR(IF(VLOOKUP($A168,'Annex 2 Designated EHV charges'!$A:$O,10,FALSE)=0,"",VLOOKUP($A168,'Annex 2 Designated EHV charges'!$A:$O,10,FALSE)),"")</f>
        <v/>
      </c>
      <c r="G168" s="195" t="str">
        <f>IFERROR(IF(VLOOKUP($A168,'Annex 2 Designated EHV charges'!$A:$O,11,FALSE)=0,"",VLOOKUP($A168,'Annex 2 Designated EHV charges'!$A:$O,11,FALSE)),"")</f>
        <v/>
      </c>
      <c r="H168" s="195" t="str">
        <f>IFERROR(IF(VLOOKUP($A168,'Annex 2 Designated EHV charges'!$A:$O,12,FALSE)=0,"",VLOOKUP($A168,'Annex 2 Designated EHV charges'!$A:$O,12,FALSE)),"")</f>
        <v/>
      </c>
    </row>
    <row r="169" spans="1:8" x14ac:dyDescent="0.25">
      <c r="A169" s="94" t="str" cm="1">
        <f t="array" ref="A169">IFERROR(INDEX('Annex 2 Designated EHV charges'!$A$10:$A$95, MATCH(0, IF(ISBLANK('Annex 2 Designated EHV charges'!$A$10:$A$95),1, COUNTIF(A$4:$A168, 'Annex 2 Designated EHV charges'!$A$10:$A$95)), 0)),"")</f>
        <v/>
      </c>
      <c r="B169" s="94" t="str">
        <f>IF($A169="","",VLOOKUP($A169,'Annex 2 Designated EHV charges'!$A:$O,2,0))</f>
        <v/>
      </c>
      <c r="C169" s="95" t="str">
        <f>IF($A169="","",VLOOKUP($A169,'Annex 2 Designated EHV charges'!$A:$O,3,0))</f>
        <v/>
      </c>
      <c r="D169" s="94" t="str">
        <f>IF($A169="","",VLOOKUP($A169,'Annex 2 Designated EHV charges'!$A:$O,7,0))</f>
        <v/>
      </c>
      <c r="E169" s="97" t="str">
        <f>IFERROR(IF(VLOOKUP($A169,'Annex 2 Designated EHV charges'!$A:$O,9,FALSE)=0,"",VLOOKUP($A169,'Annex 2 Designated EHV charges'!$A:$O,9,FALSE)),"")</f>
        <v/>
      </c>
      <c r="F169" s="195" t="str">
        <f>IFERROR(IF(VLOOKUP($A169,'Annex 2 Designated EHV charges'!$A:$O,10,FALSE)=0,"",VLOOKUP($A169,'Annex 2 Designated EHV charges'!$A:$O,10,FALSE)),"")</f>
        <v/>
      </c>
      <c r="G169" s="195" t="str">
        <f>IFERROR(IF(VLOOKUP($A169,'Annex 2 Designated EHV charges'!$A:$O,11,FALSE)=0,"",VLOOKUP($A169,'Annex 2 Designated EHV charges'!$A:$O,11,FALSE)),"")</f>
        <v/>
      </c>
      <c r="H169" s="195" t="str">
        <f>IFERROR(IF(VLOOKUP($A169,'Annex 2 Designated EHV charges'!$A:$O,12,FALSE)=0,"",VLOOKUP($A169,'Annex 2 Designated EHV charges'!$A:$O,12,FALSE)),"")</f>
        <v/>
      </c>
    </row>
    <row r="170" spans="1:8" x14ac:dyDescent="0.25">
      <c r="A170" s="94" t="str" cm="1">
        <f t="array" ref="A170">IFERROR(INDEX('Annex 2 Designated EHV charges'!$A$10:$A$95, MATCH(0, IF(ISBLANK('Annex 2 Designated EHV charges'!$A$10:$A$95),1, COUNTIF(A$4:$A169, 'Annex 2 Designated EHV charges'!$A$10:$A$95)), 0)),"")</f>
        <v/>
      </c>
      <c r="B170" s="94" t="str">
        <f>IF($A170="","",VLOOKUP($A170,'Annex 2 Designated EHV charges'!$A:$O,2,0))</f>
        <v/>
      </c>
      <c r="C170" s="95" t="str">
        <f>IF($A170="","",VLOOKUP($A170,'Annex 2 Designated EHV charges'!$A:$O,3,0))</f>
        <v/>
      </c>
      <c r="D170" s="94" t="str">
        <f>IF($A170="","",VLOOKUP($A170,'Annex 2 Designated EHV charges'!$A:$O,7,0))</f>
        <v/>
      </c>
      <c r="E170" s="97" t="str">
        <f>IFERROR(IF(VLOOKUP($A170,'Annex 2 Designated EHV charges'!$A:$O,9,FALSE)=0,"",VLOOKUP($A170,'Annex 2 Designated EHV charges'!$A:$O,9,FALSE)),"")</f>
        <v/>
      </c>
      <c r="F170" s="195" t="str">
        <f>IFERROR(IF(VLOOKUP($A170,'Annex 2 Designated EHV charges'!$A:$O,10,FALSE)=0,"",VLOOKUP($A170,'Annex 2 Designated EHV charges'!$A:$O,10,FALSE)),"")</f>
        <v/>
      </c>
      <c r="G170" s="195" t="str">
        <f>IFERROR(IF(VLOOKUP($A170,'Annex 2 Designated EHV charges'!$A:$O,11,FALSE)=0,"",VLOOKUP($A170,'Annex 2 Designated EHV charges'!$A:$O,11,FALSE)),"")</f>
        <v/>
      </c>
      <c r="H170" s="195" t="str">
        <f>IFERROR(IF(VLOOKUP($A170,'Annex 2 Designated EHV charges'!$A:$O,12,FALSE)=0,"",VLOOKUP($A170,'Annex 2 Designated EHV charges'!$A:$O,12,FALSE)),"")</f>
        <v/>
      </c>
    </row>
    <row r="171" spans="1:8" x14ac:dyDescent="0.25">
      <c r="A171" s="94" t="str" cm="1">
        <f t="array" ref="A171">IFERROR(INDEX('Annex 2 Designated EHV charges'!$A$10:$A$95, MATCH(0, IF(ISBLANK('Annex 2 Designated EHV charges'!$A$10:$A$95),1, COUNTIF(A$4:$A170, 'Annex 2 Designated EHV charges'!$A$10:$A$95)), 0)),"")</f>
        <v/>
      </c>
      <c r="B171" s="94" t="str">
        <f>IF($A171="","",VLOOKUP($A171,'Annex 2 Designated EHV charges'!$A:$O,2,0))</f>
        <v/>
      </c>
      <c r="C171" s="95" t="str">
        <f>IF($A171="","",VLOOKUP($A171,'Annex 2 Designated EHV charges'!$A:$O,3,0))</f>
        <v/>
      </c>
      <c r="D171" s="94" t="str">
        <f>IF($A171="","",VLOOKUP($A171,'Annex 2 Designated EHV charges'!$A:$O,7,0))</f>
        <v/>
      </c>
      <c r="E171" s="97" t="str">
        <f>IFERROR(IF(VLOOKUP($A171,'Annex 2 Designated EHV charges'!$A:$O,9,FALSE)=0,"",VLOOKUP($A171,'Annex 2 Designated EHV charges'!$A:$O,9,FALSE)),"")</f>
        <v/>
      </c>
      <c r="F171" s="195" t="str">
        <f>IFERROR(IF(VLOOKUP($A171,'Annex 2 Designated EHV charges'!$A:$O,10,FALSE)=0,"",VLOOKUP($A171,'Annex 2 Designated EHV charges'!$A:$O,10,FALSE)),"")</f>
        <v/>
      </c>
      <c r="G171" s="195" t="str">
        <f>IFERROR(IF(VLOOKUP($A171,'Annex 2 Designated EHV charges'!$A:$O,11,FALSE)=0,"",VLOOKUP($A171,'Annex 2 Designated EHV charges'!$A:$O,11,FALSE)),"")</f>
        <v/>
      </c>
      <c r="H171" s="195" t="str">
        <f>IFERROR(IF(VLOOKUP($A171,'Annex 2 Designated EHV charges'!$A:$O,12,FALSE)=0,"",VLOOKUP($A171,'Annex 2 Designated EHV charges'!$A:$O,12,FALSE)),"")</f>
        <v/>
      </c>
    </row>
    <row r="172" spans="1:8" x14ac:dyDescent="0.25">
      <c r="A172" s="94" t="str" cm="1">
        <f t="array" ref="A172">IFERROR(INDEX('Annex 2 Designated EHV charges'!$A$10:$A$95, MATCH(0, IF(ISBLANK('Annex 2 Designated EHV charges'!$A$10:$A$95),1, COUNTIF(A$4:$A171, 'Annex 2 Designated EHV charges'!$A$10:$A$95)), 0)),"")</f>
        <v/>
      </c>
      <c r="B172" s="94" t="str">
        <f>IF($A172="","",VLOOKUP($A172,'Annex 2 Designated EHV charges'!$A:$O,2,0))</f>
        <v/>
      </c>
      <c r="C172" s="95" t="str">
        <f>IF($A172="","",VLOOKUP($A172,'Annex 2 Designated EHV charges'!$A:$O,3,0))</f>
        <v/>
      </c>
      <c r="D172" s="94" t="str">
        <f>IF($A172="","",VLOOKUP($A172,'Annex 2 Designated EHV charges'!$A:$O,7,0))</f>
        <v/>
      </c>
      <c r="E172" s="97" t="str">
        <f>IFERROR(IF(VLOOKUP($A172,'Annex 2 Designated EHV charges'!$A:$O,9,FALSE)=0,"",VLOOKUP($A172,'Annex 2 Designated EHV charges'!$A:$O,9,FALSE)),"")</f>
        <v/>
      </c>
      <c r="F172" s="195" t="str">
        <f>IFERROR(IF(VLOOKUP($A172,'Annex 2 Designated EHV charges'!$A:$O,10,FALSE)=0,"",VLOOKUP($A172,'Annex 2 Designated EHV charges'!$A:$O,10,FALSE)),"")</f>
        <v/>
      </c>
      <c r="G172" s="195" t="str">
        <f>IFERROR(IF(VLOOKUP($A172,'Annex 2 Designated EHV charges'!$A:$O,11,FALSE)=0,"",VLOOKUP($A172,'Annex 2 Designated EHV charges'!$A:$O,11,FALSE)),"")</f>
        <v/>
      </c>
      <c r="H172" s="195" t="str">
        <f>IFERROR(IF(VLOOKUP($A172,'Annex 2 Designated EHV charges'!$A:$O,12,FALSE)=0,"",VLOOKUP($A172,'Annex 2 Designated EHV charges'!$A:$O,12,FALSE)),"")</f>
        <v/>
      </c>
    </row>
    <row r="173" spans="1:8" x14ac:dyDescent="0.25">
      <c r="A173" s="94" t="str" cm="1">
        <f t="array" ref="A173">IFERROR(INDEX('Annex 2 Designated EHV charges'!$A$10:$A$95, MATCH(0, IF(ISBLANK('Annex 2 Designated EHV charges'!$A$10:$A$95),1, COUNTIF(A$4:$A172, 'Annex 2 Designated EHV charges'!$A$10:$A$95)), 0)),"")</f>
        <v/>
      </c>
      <c r="B173" s="94" t="str">
        <f>IF($A173="","",VLOOKUP($A173,'Annex 2 Designated EHV charges'!$A:$O,2,0))</f>
        <v/>
      </c>
      <c r="C173" s="95" t="str">
        <f>IF($A173="","",VLOOKUP($A173,'Annex 2 Designated EHV charges'!$A:$O,3,0))</f>
        <v/>
      </c>
      <c r="D173" s="94" t="str">
        <f>IF($A173="","",VLOOKUP($A173,'Annex 2 Designated EHV charges'!$A:$O,7,0))</f>
        <v/>
      </c>
      <c r="E173" s="97" t="str">
        <f>IFERROR(IF(VLOOKUP($A173,'Annex 2 Designated EHV charges'!$A:$O,9,FALSE)=0,"",VLOOKUP($A173,'Annex 2 Designated EHV charges'!$A:$O,9,FALSE)),"")</f>
        <v/>
      </c>
      <c r="F173" s="195" t="str">
        <f>IFERROR(IF(VLOOKUP($A173,'Annex 2 Designated EHV charges'!$A:$O,10,FALSE)=0,"",VLOOKUP($A173,'Annex 2 Designated EHV charges'!$A:$O,10,FALSE)),"")</f>
        <v/>
      </c>
      <c r="G173" s="195" t="str">
        <f>IFERROR(IF(VLOOKUP($A173,'Annex 2 Designated EHV charges'!$A:$O,11,FALSE)=0,"",VLOOKUP($A173,'Annex 2 Designated EHV charges'!$A:$O,11,FALSE)),"")</f>
        <v/>
      </c>
      <c r="H173" s="195" t="str">
        <f>IFERROR(IF(VLOOKUP($A173,'Annex 2 Designated EHV charges'!$A:$O,12,FALSE)=0,"",VLOOKUP($A173,'Annex 2 Designated EHV charges'!$A:$O,12,FALSE)),"")</f>
        <v/>
      </c>
    </row>
    <row r="174" spans="1:8" x14ac:dyDescent="0.25">
      <c r="A174" s="94" t="str" cm="1">
        <f t="array" ref="A174">IFERROR(INDEX('Annex 2 Designated EHV charges'!$A$10:$A$95, MATCH(0, IF(ISBLANK('Annex 2 Designated EHV charges'!$A$10:$A$95),1, COUNTIF(A$4:$A173, 'Annex 2 Designated EHV charges'!$A$10:$A$95)), 0)),"")</f>
        <v/>
      </c>
      <c r="B174" s="94" t="str">
        <f>IF($A174="","",VLOOKUP($A174,'Annex 2 Designated EHV charges'!$A:$O,2,0))</f>
        <v/>
      </c>
      <c r="C174" s="95" t="str">
        <f>IF($A174="","",VLOOKUP($A174,'Annex 2 Designated EHV charges'!$A:$O,3,0))</f>
        <v/>
      </c>
      <c r="D174" s="94" t="str">
        <f>IF($A174="","",VLOOKUP($A174,'Annex 2 Designated EHV charges'!$A:$O,7,0))</f>
        <v/>
      </c>
      <c r="E174" s="97" t="str">
        <f>IFERROR(IF(VLOOKUP($A174,'Annex 2 Designated EHV charges'!$A:$O,9,FALSE)=0,"",VLOOKUP($A174,'Annex 2 Designated EHV charges'!$A:$O,9,FALSE)),"")</f>
        <v/>
      </c>
      <c r="F174" s="195" t="str">
        <f>IFERROR(IF(VLOOKUP($A174,'Annex 2 Designated EHV charges'!$A:$O,10,FALSE)=0,"",VLOOKUP($A174,'Annex 2 Designated EHV charges'!$A:$O,10,FALSE)),"")</f>
        <v/>
      </c>
      <c r="G174" s="195" t="str">
        <f>IFERROR(IF(VLOOKUP($A174,'Annex 2 Designated EHV charges'!$A:$O,11,FALSE)=0,"",VLOOKUP($A174,'Annex 2 Designated EHV charges'!$A:$O,11,FALSE)),"")</f>
        <v/>
      </c>
      <c r="H174" s="195" t="str">
        <f>IFERROR(IF(VLOOKUP($A174,'Annex 2 Designated EHV charges'!$A:$O,12,FALSE)=0,"",VLOOKUP($A174,'Annex 2 Designated EHV charges'!$A:$O,12,FALSE)),"")</f>
        <v/>
      </c>
    </row>
    <row r="175" spans="1:8" x14ac:dyDescent="0.25">
      <c r="A175" s="94" t="str" cm="1">
        <f t="array" ref="A175">IFERROR(INDEX('Annex 2 Designated EHV charges'!$A$10:$A$95, MATCH(0, IF(ISBLANK('Annex 2 Designated EHV charges'!$A$10:$A$95),1, COUNTIF(A$4:$A174, 'Annex 2 Designated EHV charges'!$A$10:$A$95)), 0)),"")</f>
        <v/>
      </c>
      <c r="B175" s="94" t="str">
        <f>IF($A175="","",VLOOKUP($A175,'Annex 2 Designated EHV charges'!$A:$O,2,0))</f>
        <v/>
      </c>
      <c r="C175" s="95" t="str">
        <f>IF($A175="","",VLOOKUP($A175,'Annex 2 Designated EHV charges'!$A:$O,3,0))</f>
        <v/>
      </c>
      <c r="D175" s="94" t="str">
        <f>IF($A175="","",VLOOKUP($A175,'Annex 2 Designated EHV charges'!$A:$O,7,0))</f>
        <v/>
      </c>
      <c r="E175" s="97" t="str">
        <f>IFERROR(IF(VLOOKUP($A175,'Annex 2 Designated EHV charges'!$A:$O,9,FALSE)=0,"",VLOOKUP($A175,'Annex 2 Designated EHV charges'!$A:$O,9,FALSE)),"")</f>
        <v/>
      </c>
      <c r="F175" s="195" t="str">
        <f>IFERROR(IF(VLOOKUP($A175,'Annex 2 Designated EHV charges'!$A:$O,10,FALSE)=0,"",VLOOKUP($A175,'Annex 2 Designated EHV charges'!$A:$O,10,FALSE)),"")</f>
        <v/>
      </c>
      <c r="G175" s="195" t="str">
        <f>IFERROR(IF(VLOOKUP($A175,'Annex 2 Designated EHV charges'!$A:$O,11,FALSE)=0,"",VLOOKUP($A175,'Annex 2 Designated EHV charges'!$A:$O,11,FALSE)),"")</f>
        <v/>
      </c>
      <c r="H175" s="195" t="str">
        <f>IFERROR(IF(VLOOKUP($A175,'Annex 2 Designated EHV charges'!$A:$O,12,FALSE)=0,"",VLOOKUP($A175,'Annex 2 Designated EHV charges'!$A:$O,12,FALSE)),"")</f>
        <v/>
      </c>
    </row>
    <row r="176" spans="1:8" x14ac:dyDescent="0.25">
      <c r="A176" s="94" t="str" cm="1">
        <f t="array" ref="A176">IFERROR(INDEX('Annex 2 Designated EHV charges'!$A$10:$A$95, MATCH(0, IF(ISBLANK('Annex 2 Designated EHV charges'!$A$10:$A$95),1, COUNTIF(A$4:$A175, 'Annex 2 Designated EHV charges'!$A$10:$A$95)), 0)),"")</f>
        <v/>
      </c>
      <c r="B176" s="94" t="str">
        <f>IF($A176="","",VLOOKUP($A176,'Annex 2 Designated EHV charges'!$A:$O,2,0))</f>
        <v/>
      </c>
      <c r="C176" s="95" t="str">
        <f>IF($A176="","",VLOOKUP($A176,'Annex 2 Designated EHV charges'!$A:$O,3,0))</f>
        <v/>
      </c>
      <c r="D176" s="94" t="str">
        <f>IF($A176="","",VLOOKUP($A176,'Annex 2 Designated EHV charges'!$A:$O,7,0))</f>
        <v/>
      </c>
      <c r="E176" s="97" t="str">
        <f>IFERROR(IF(VLOOKUP($A176,'Annex 2 Designated EHV charges'!$A:$O,9,FALSE)=0,"",VLOOKUP($A176,'Annex 2 Designated EHV charges'!$A:$O,9,FALSE)),"")</f>
        <v/>
      </c>
      <c r="F176" s="195" t="str">
        <f>IFERROR(IF(VLOOKUP($A176,'Annex 2 Designated EHV charges'!$A:$O,10,FALSE)=0,"",VLOOKUP($A176,'Annex 2 Designated EHV charges'!$A:$O,10,FALSE)),"")</f>
        <v/>
      </c>
      <c r="G176" s="195" t="str">
        <f>IFERROR(IF(VLOOKUP($A176,'Annex 2 Designated EHV charges'!$A:$O,11,FALSE)=0,"",VLOOKUP($A176,'Annex 2 Designated EHV charges'!$A:$O,11,FALSE)),"")</f>
        <v/>
      </c>
      <c r="H176" s="195" t="str">
        <f>IFERROR(IF(VLOOKUP($A176,'Annex 2 Designated EHV charges'!$A:$O,12,FALSE)=0,"",VLOOKUP($A176,'Annex 2 Designated EHV charges'!$A:$O,12,FALSE)),"")</f>
        <v/>
      </c>
    </row>
    <row r="177" spans="1:8" x14ac:dyDescent="0.25">
      <c r="A177" s="94" t="str" cm="1">
        <f t="array" ref="A177">IFERROR(INDEX('Annex 2 Designated EHV charges'!$A$10:$A$95, MATCH(0, IF(ISBLANK('Annex 2 Designated EHV charges'!$A$10:$A$95),1, COUNTIF(A$4:$A176, 'Annex 2 Designated EHV charges'!$A$10:$A$95)), 0)),"")</f>
        <v/>
      </c>
      <c r="B177" s="94" t="str">
        <f>IF($A177="","",VLOOKUP($A177,'Annex 2 Designated EHV charges'!$A:$O,2,0))</f>
        <v/>
      </c>
      <c r="C177" s="95" t="str">
        <f>IF($A177="","",VLOOKUP($A177,'Annex 2 Designated EHV charges'!$A:$O,3,0))</f>
        <v/>
      </c>
      <c r="D177" s="94" t="str">
        <f>IF($A177="","",VLOOKUP($A177,'Annex 2 Designated EHV charges'!$A:$O,7,0))</f>
        <v/>
      </c>
      <c r="E177" s="97" t="str">
        <f>IFERROR(IF(VLOOKUP($A177,'Annex 2 Designated EHV charges'!$A:$O,9,FALSE)=0,"",VLOOKUP($A177,'Annex 2 Designated EHV charges'!$A:$O,9,FALSE)),"")</f>
        <v/>
      </c>
      <c r="F177" s="195" t="str">
        <f>IFERROR(IF(VLOOKUP($A177,'Annex 2 Designated EHV charges'!$A:$O,10,FALSE)=0,"",VLOOKUP($A177,'Annex 2 Designated EHV charges'!$A:$O,10,FALSE)),"")</f>
        <v/>
      </c>
      <c r="G177" s="195" t="str">
        <f>IFERROR(IF(VLOOKUP($A177,'Annex 2 Designated EHV charges'!$A:$O,11,FALSE)=0,"",VLOOKUP($A177,'Annex 2 Designated EHV charges'!$A:$O,11,FALSE)),"")</f>
        <v/>
      </c>
      <c r="H177" s="195" t="str">
        <f>IFERROR(IF(VLOOKUP($A177,'Annex 2 Designated EHV charges'!$A:$O,12,FALSE)=0,"",VLOOKUP($A177,'Annex 2 Designated EHV charges'!$A:$O,12,FALSE)),"")</f>
        <v/>
      </c>
    </row>
    <row r="178" spans="1:8" x14ac:dyDescent="0.25">
      <c r="A178" s="94" t="str" cm="1">
        <f t="array" ref="A178">IFERROR(INDEX('Annex 2 Designated EHV charges'!$A$10:$A$95, MATCH(0, IF(ISBLANK('Annex 2 Designated EHV charges'!$A$10:$A$95),1, COUNTIF(A$4:$A177, 'Annex 2 Designated EHV charges'!$A$10:$A$95)), 0)),"")</f>
        <v/>
      </c>
      <c r="B178" s="94" t="str">
        <f>IF($A178="","",VLOOKUP($A178,'Annex 2 Designated EHV charges'!$A:$O,2,0))</f>
        <v/>
      </c>
      <c r="C178" s="95" t="str">
        <f>IF($A178="","",VLOOKUP($A178,'Annex 2 Designated EHV charges'!$A:$O,3,0))</f>
        <v/>
      </c>
      <c r="D178" s="94" t="str">
        <f>IF($A178="","",VLOOKUP($A178,'Annex 2 Designated EHV charges'!$A:$O,7,0))</f>
        <v/>
      </c>
      <c r="E178" s="97" t="str">
        <f>IFERROR(IF(VLOOKUP($A178,'Annex 2 Designated EHV charges'!$A:$O,9,FALSE)=0,"",VLOOKUP($A178,'Annex 2 Designated EHV charges'!$A:$O,9,FALSE)),"")</f>
        <v/>
      </c>
      <c r="F178" s="195" t="str">
        <f>IFERROR(IF(VLOOKUP($A178,'Annex 2 Designated EHV charges'!$A:$O,10,FALSE)=0,"",VLOOKUP($A178,'Annex 2 Designated EHV charges'!$A:$O,10,FALSE)),"")</f>
        <v/>
      </c>
      <c r="G178" s="195" t="str">
        <f>IFERROR(IF(VLOOKUP($A178,'Annex 2 Designated EHV charges'!$A:$O,11,FALSE)=0,"",VLOOKUP($A178,'Annex 2 Designated EHV charges'!$A:$O,11,FALSE)),"")</f>
        <v/>
      </c>
      <c r="H178" s="195" t="str">
        <f>IFERROR(IF(VLOOKUP($A178,'Annex 2 Designated EHV charges'!$A:$O,12,FALSE)=0,"",VLOOKUP($A178,'Annex 2 Designated EHV charges'!$A:$O,12,FALSE)),"")</f>
        <v/>
      </c>
    </row>
    <row r="179" spans="1:8" x14ac:dyDescent="0.25">
      <c r="A179" s="94" t="str" cm="1">
        <f t="array" ref="A179">IFERROR(INDEX('Annex 2 Designated EHV charges'!$A$10:$A$95, MATCH(0, IF(ISBLANK('Annex 2 Designated EHV charges'!$A$10:$A$95),1, COUNTIF(A$4:$A178, 'Annex 2 Designated EHV charges'!$A$10:$A$95)), 0)),"")</f>
        <v/>
      </c>
      <c r="B179" s="94" t="str">
        <f>IF($A179="","",VLOOKUP($A179,'Annex 2 Designated EHV charges'!$A:$O,2,0))</f>
        <v/>
      </c>
      <c r="C179" s="95" t="str">
        <f>IF($A179="","",VLOOKUP($A179,'Annex 2 Designated EHV charges'!$A:$O,3,0))</f>
        <v/>
      </c>
      <c r="D179" s="94" t="str">
        <f>IF($A179="","",VLOOKUP($A179,'Annex 2 Designated EHV charges'!$A:$O,7,0))</f>
        <v/>
      </c>
      <c r="E179" s="97" t="str">
        <f>IFERROR(IF(VLOOKUP($A179,'Annex 2 Designated EHV charges'!$A:$O,9,FALSE)=0,"",VLOOKUP($A179,'Annex 2 Designated EHV charges'!$A:$O,9,FALSE)),"")</f>
        <v/>
      </c>
      <c r="F179" s="195" t="str">
        <f>IFERROR(IF(VLOOKUP($A179,'Annex 2 Designated EHV charges'!$A:$O,10,FALSE)=0,"",VLOOKUP($A179,'Annex 2 Designated EHV charges'!$A:$O,10,FALSE)),"")</f>
        <v/>
      </c>
      <c r="G179" s="195" t="str">
        <f>IFERROR(IF(VLOOKUP($A179,'Annex 2 Designated EHV charges'!$A:$O,11,FALSE)=0,"",VLOOKUP($A179,'Annex 2 Designated EHV charges'!$A:$O,11,FALSE)),"")</f>
        <v/>
      </c>
      <c r="H179" s="195" t="str">
        <f>IFERROR(IF(VLOOKUP($A179,'Annex 2 Designated EHV charges'!$A:$O,12,FALSE)=0,"",VLOOKUP($A179,'Annex 2 Designated EHV charges'!$A:$O,12,FALSE)),"")</f>
        <v/>
      </c>
    </row>
    <row r="180" spans="1:8" x14ac:dyDescent="0.25">
      <c r="A180" s="94" t="str" cm="1">
        <f t="array" ref="A180">IFERROR(INDEX('Annex 2 Designated EHV charges'!$A$10:$A$95, MATCH(0, IF(ISBLANK('Annex 2 Designated EHV charges'!$A$10:$A$95),1, COUNTIF(A$4:$A179, 'Annex 2 Designated EHV charges'!$A$10:$A$95)), 0)),"")</f>
        <v/>
      </c>
      <c r="B180" s="94" t="str">
        <f>IF($A180="","",VLOOKUP($A180,'Annex 2 Designated EHV charges'!$A:$O,2,0))</f>
        <v/>
      </c>
      <c r="C180" s="95" t="str">
        <f>IF($A180="","",VLOOKUP($A180,'Annex 2 Designated EHV charges'!$A:$O,3,0))</f>
        <v/>
      </c>
      <c r="D180" s="94" t="str">
        <f>IF($A180="","",VLOOKUP($A180,'Annex 2 Designated EHV charges'!$A:$O,7,0))</f>
        <v/>
      </c>
      <c r="E180" s="97" t="str">
        <f>IFERROR(IF(VLOOKUP($A180,'Annex 2 Designated EHV charges'!$A:$O,9,FALSE)=0,"",VLOOKUP($A180,'Annex 2 Designated EHV charges'!$A:$O,9,FALSE)),"")</f>
        <v/>
      </c>
      <c r="F180" s="195" t="str">
        <f>IFERROR(IF(VLOOKUP($A180,'Annex 2 Designated EHV charges'!$A:$O,10,FALSE)=0,"",VLOOKUP($A180,'Annex 2 Designated EHV charges'!$A:$O,10,FALSE)),"")</f>
        <v/>
      </c>
      <c r="G180" s="195" t="str">
        <f>IFERROR(IF(VLOOKUP($A180,'Annex 2 Designated EHV charges'!$A:$O,11,FALSE)=0,"",VLOOKUP($A180,'Annex 2 Designated EHV charges'!$A:$O,11,FALSE)),"")</f>
        <v/>
      </c>
      <c r="H180" s="195" t="str">
        <f>IFERROR(IF(VLOOKUP($A180,'Annex 2 Designated EHV charges'!$A:$O,12,FALSE)=0,"",VLOOKUP($A180,'Annex 2 Designated EHV charges'!$A:$O,12,FALSE)),"")</f>
        <v/>
      </c>
    </row>
    <row r="181" spans="1:8" x14ac:dyDescent="0.25">
      <c r="A181" s="94" t="str" cm="1">
        <f t="array" ref="A181">IFERROR(INDEX('Annex 2 Designated EHV charges'!$A$10:$A$95, MATCH(0, IF(ISBLANK('Annex 2 Designated EHV charges'!$A$10:$A$95),1, COUNTIF(A$4:$A180, 'Annex 2 Designated EHV charges'!$A$10:$A$95)), 0)),"")</f>
        <v/>
      </c>
      <c r="B181" s="94" t="str">
        <f>IF($A181="","",VLOOKUP($A181,'Annex 2 Designated EHV charges'!$A:$O,2,0))</f>
        <v/>
      </c>
      <c r="C181" s="95" t="str">
        <f>IF($A181="","",VLOOKUP($A181,'Annex 2 Designated EHV charges'!$A:$O,3,0))</f>
        <v/>
      </c>
      <c r="D181" s="94" t="str">
        <f>IF($A181="","",VLOOKUP($A181,'Annex 2 Designated EHV charges'!$A:$O,7,0))</f>
        <v/>
      </c>
      <c r="E181" s="97" t="str">
        <f>IFERROR(IF(VLOOKUP($A181,'Annex 2 Designated EHV charges'!$A:$O,9,FALSE)=0,"",VLOOKUP($A181,'Annex 2 Designated EHV charges'!$A:$O,9,FALSE)),"")</f>
        <v/>
      </c>
      <c r="F181" s="195" t="str">
        <f>IFERROR(IF(VLOOKUP($A181,'Annex 2 Designated EHV charges'!$A:$O,10,FALSE)=0,"",VLOOKUP($A181,'Annex 2 Designated EHV charges'!$A:$O,10,FALSE)),"")</f>
        <v/>
      </c>
      <c r="G181" s="195" t="str">
        <f>IFERROR(IF(VLOOKUP($A181,'Annex 2 Designated EHV charges'!$A:$O,11,FALSE)=0,"",VLOOKUP($A181,'Annex 2 Designated EHV charges'!$A:$O,11,FALSE)),"")</f>
        <v/>
      </c>
      <c r="H181" s="195" t="str">
        <f>IFERROR(IF(VLOOKUP($A181,'Annex 2 Designated EHV charges'!$A:$O,12,FALSE)=0,"",VLOOKUP($A181,'Annex 2 Designated EHV charges'!$A:$O,12,FALSE)),"")</f>
        <v/>
      </c>
    </row>
    <row r="182" spans="1:8" x14ac:dyDescent="0.25">
      <c r="A182" s="94" t="str" cm="1">
        <f t="array" ref="A182">IFERROR(INDEX('Annex 2 Designated EHV charges'!$A$10:$A$95, MATCH(0, IF(ISBLANK('Annex 2 Designated EHV charges'!$A$10:$A$95),1, COUNTIF(A$4:$A181, 'Annex 2 Designated EHV charges'!$A$10:$A$95)), 0)),"")</f>
        <v/>
      </c>
      <c r="B182" s="94" t="str">
        <f>IF($A182="","",VLOOKUP($A182,'Annex 2 Designated EHV charges'!$A:$O,2,0))</f>
        <v/>
      </c>
      <c r="C182" s="95" t="str">
        <f>IF($A182="","",VLOOKUP($A182,'Annex 2 Designated EHV charges'!$A:$O,3,0))</f>
        <v/>
      </c>
      <c r="D182" s="94" t="str">
        <f>IF($A182="","",VLOOKUP($A182,'Annex 2 Designated EHV charges'!$A:$O,7,0))</f>
        <v/>
      </c>
      <c r="E182" s="97" t="str">
        <f>IFERROR(IF(VLOOKUP($A182,'Annex 2 Designated EHV charges'!$A:$O,9,FALSE)=0,"",VLOOKUP($A182,'Annex 2 Designated EHV charges'!$A:$O,9,FALSE)),"")</f>
        <v/>
      </c>
      <c r="F182" s="195" t="str">
        <f>IFERROR(IF(VLOOKUP($A182,'Annex 2 Designated EHV charges'!$A:$O,10,FALSE)=0,"",VLOOKUP($A182,'Annex 2 Designated EHV charges'!$A:$O,10,FALSE)),"")</f>
        <v/>
      </c>
      <c r="G182" s="195" t="str">
        <f>IFERROR(IF(VLOOKUP($A182,'Annex 2 Designated EHV charges'!$A:$O,11,FALSE)=0,"",VLOOKUP($A182,'Annex 2 Designated EHV charges'!$A:$O,11,FALSE)),"")</f>
        <v/>
      </c>
      <c r="H182" s="195" t="str">
        <f>IFERROR(IF(VLOOKUP($A182,'Annex 2 Designated EHV charges'!$A:$O,12,FALSE)=0,"",VLOOKUP($A182,'Annex 2 Designated EHV charges'!$A:$O,12,FALSE)),"")</f>
        <v/>
      </c>
    </row>
    <row r="183" spans="1:8" x14ac:dyDescent="0.25">
      <c r="A183" s="94" t="str" cm="1">
        <f t="array" ref="A183">IFERROR(INDEX('Annex 2 Designated EHV charges'!$A$10:$A$95, MATCH(0, IF(ISBLANK('Annex 2 Designated EHV charges'!$A$10:$A$95),1, COUNTIF(A$4:$A182, 'Annex 2 Designated EHV charges'!$A$10:$A$95)), 0)),"")</f>
        <v/>
      </c>
      <c r="B183" s="94" t="str">
        <f>IF($A183="","",VLOOKUP($A183,'Annex 2 Designated EHV charges'!$A:$O,2,0))</f>
        <v/>
      </c>
      <c r="C183" s="95" t="str">
        <f>IF($A183="","",VLOOKUP($A183,'Annex 2 Designated EHV charges'!$A:$O,3,0))</f>
        <v/>
      </c>
      <c r="D183" s="94" t="str">
        <f>IF($A183="","",VLOOKUP($A183,'Annex 2 Designated EHV charges'!$A:$O,7,0))</f>
        <v/>
      </c>
      <c r="E183" s="97" t="str">
        <f>IFERROR(IF(VLOOKUP($A183,'Annex 2 Designated EHV charges'!$A:$O,9,FALSE)=0,"",VLOOKUP($A183,'Annex 2 Designated EHV charges'!$A:$O,9,FALSE)),"")</f>
        <v/>
      </c>
      <c r="F183" s="195" t="str">
        <f>IFERROR(IF(VLOOKUP($A183,'Annex 2 Designated EHV charges'!$A:$O,10,FALSE)=0,"",VLOOKUP($A183,'Annex 2 Designated EHV charges'!$A:$O,10,FALSE)),"")</f>
        <v/>
      </c>
      <c r="G183" s="195" t="str">
        <f>IFERROR(IF(VLOOKUP($A183,'Annex 2 Designated EHV charges'!$A:$O,11,FALSE)=0,"",VLOOKUP($A183,'Annex 2 Designated EHV charges'!$A:$O,11,FALSE)),"")</f>
        <v/>
      </c>
      <c r="H183" s="195" t="str">
        <f>IFERROR(IF(VLOOKUP($A183,'Annex 2 Designated EHV charges'!$A:$O,12,FALSE)=0,"",VLOOKUP($A183,'Annex 2 Designated EHV charges'!$A:$O,12,FALSE)),"")</f>
        <v/>
      </c>
    </row>
    <row r="184" spans="1:8" x14ac:dyDescent="0.25">
      <c r="A184" s="94" t="str" cm="1">
        <f t="array" ref="A184">IFERROR(INDEX('Annex 2 Designated EHV charges'!$A$10:$A$95, MATCH(0, IF(ISBLANK('Annex 2 Designated EHV charges'!$A$10:$A$95),1, COUNTIF(A$4:$A183, 'Annex 2 Designated EHV charges'!$A$10:$A$95)), 0)),"")</f>
        <v/>
      </c>
      <c r="B184" s="94" t="str">
        <f>IF($A184="","",VLOOKUP($A184,'Annex 2 Designated EHV charges'!$A:$O,2,0))</f>
        <v/>
      </c>
      <c r="C184" s="95" t="str">
        <f>IF($A184="","",VLOOKUP($A184,'Annex 2 Designated EHV charges'!$A:$O,3,0))</f>
        <v/>
      </c>
      <c r="D184" s="94" t="str">
        <f>IF($A184="","",VLOOKUP($A184,'Annex 2 Designated EHV charges'!$A:$O,7,0))</f>
        <v/>
      </c>
      <c r="E184" s="97" t="str">
        <f>IFERROR(IF(VLOOKUP($A184,'Annex 2 Designated EHV charges'!$A:$O,9,FALSE)=0,"",VLOOKUP($A184,'Annex 2 Designated EHV charges'!$A:$O,9,FALSE)),"")</f>
        <v/>
      </c>
      <c r="F184" s="195" t="str">
        <f>IFERROR(IF(VLOOKUP($A184,'Annex 2 Designated EHV charges'!$A:$O,10,FALSE)=0,"",VLOOKUP($A184,'Annex 2 Designated EHV charges'!$A:$O,10,FALSE)),"")</f>
        <v/>
      </c>
      <c r="G184" s="195" t="str">
        <f>IFERROR(IF(VLOOKUP($A184,'Annex 2 Designated EHV charges'!$A:$O,11,FALSE)=0,"",VLOOKUP($A184,'Annex 2 Designated EHV charges'!$A:$O,11,FALSE)),"")</f>
        <v/>
      </c>
      <c r="H184" s="195" t="str">
        <f>IFERROR(IF(VLOOKUP($A184,'Annex 2 Designated EHV charges'!$A:$O,12,FALSE)=0,"",VLOOKUP($A184,'Annex 2 Designated EHV charges'!$A:$O,12,FALSE)),"")</f>
        <v/>
      </c>
    </row>
    <row r="185" spans="1:8" x14ac:dyDescent="0.25">
      <c r="A185" s="94" t="str" cm="1">
        <f t="array" ref="A185">IFERROR(INDEX('Annex 2 Designated EHV charges'!$A$10:$A$95, MATCH(0, IF(ISBLANK('Annex 2 Designated EHV charges'!$A$10:$A$95),1, COUNTIF(A$4:$A184, 'Annex 2 Designated EHV charges'!$A$10:$A$95)), 0)),"")</f>
        <v/>
      </c>
      <c r="B185" s="94" t="str">
        <f>IF($A185="","",VLOOKUP($A185,'Annex 2 Designated EHV charges'!$A:$O,2,0))</f>
        <v/>
      </c>
      <c r="C185" s="95" t="str">
        <f>IF($A185="","",VLOOKUP($A185,'Annex 2 Designated EHV charges'!$A:$O,3,0))</f>
        <v/>
      </c>
      <c r="D185" s="94" t="str">
        <f>IF($A185="","",VLOOKUP($A185,'Annex 2 Designated EHV charges'!$A:$O,7,0))</f>
        <v/>
      </c>
      <c r="E185" s="97" t="str">
        <f>IFERROR(IF(VLOOKUP($A185,'Annex 2 Designated EHV charges'!$A:$O,9,FALSE)=0,"",VLOOKUP($A185,'Annex 2 Designated EHV charges'!$A:$O,9,FALSE)),"")</f>
        <v/>
      </c>
      <c r="F185" s="195" t="str">
        <f>IFERROR(IF(VLOOKUP($A185,'Annex 2 Designated EHV charges'!$A:$O,10,FALSE)=0,"",VLOOKUP($A185,'Annex 2 Designated EHV charges'!$A:$O,10,FALSE)),"")</f>
        <v/>
      </c>
      <c r="G185" s="195" t="str">
        <f>IFERROR(IF(VLOOKUP($A185,'Annex 2 Designated EHV charges'!$A:$O,11,FALSE)=0,"",VLOOKUP($A185,'Annex 2 Designated EHV charges'!$A:$O,11,FALSE)),"")</f>
        <v/>
      </c>
      <c r="H185" s="195" t="str">
        <f>IFERROR(IF(VLOOKUP($A185,'Annex 2 Designated EHV charges'!$A:$O,12,FALSE)=0,"",VLOOKUP($A185,'Annex 2 Designated EHV charges'!$A:$O,12,FALSE)),"")</f>
        <v/>
      </c>
    </row>
    <row r="186" spans="1:8" x14ac:dyDescent="0.25">
      <c r="A186" s="94" t="str" cm="1">
        <f t="array" ref="A186">IFERROR(INDEX('Annex 2 Designated EHV charges'!$A$10:$A$95, MATCH(0, IF(ISBLANK('Annex 2 Designated EHV charges'!$A$10:$A$95),1, COUNTIF(A$4:$A185, 'Annex 2 Designated EHV charges'!$A$10:$A$95)), 0)),"")</f>
        <v/>
      </c>
      <c r="B186" s="94" t="str">
        <f>IF($A186="","",VLOOKUP($A186,'Annex 2 Designated EHV charges'!$A:$O,2,0))</f>
        <v/>
      </c>
      <c r="C186" s="95" t="str">
        <f>IF($A186="","",VLOOKUP($A186,'Annex 2 Designated EHV charges'!$A:$O,3,0))</f>
        <v/>
      </c>
      <c r="D186" s="94" t="str">
        <f>IF($A186="","",VLOOKUP($A186,'Annex 2 Designated EHV charges'!$A:$O,7,0))</f>
        <v/>
      </c>
      <c r="E186" s="97" t="str">
        <f>IFERROR(IF(VLOOKUP($A186,'Annex 2 Designated EHV charges'!$A:$O,9,FALSE)=0,"",VLOOKUP($A186,'Annex 2 Designated EHV charges'!$A:$O,9,FALSE)),"")</f>
        <v/>
      </c>
      <c r="F186" s="195" t="str">
        <f>IFERROR(IF(VLOOKUP($A186,'Annex 2 Designated EHV charges'!$A:$O,10,FALSE)=0,"",VLOOKUP($A186,'Annex 2 Designated EHV charges'!$A:$O,10,FALSE)),"")</f>
        <v/>
      </c>
      <c r="G186" s="195" t="str">
        <f>IFERROR(IF(VLOOKUP($A186,'Annex 2 Designated EHV charges'!$A:$O,11,FALSE)=0,"",VLOOKUP($A186,'Annex 2 Designated EHV charges'!$A:$O,11,FALSE)),"")</f>
        <v/>
      </c>
      <c r="H186" s="195" t="str">
        <f>IFERROR(IF(VLOOKUP($A186,'Annex 2 Designated EHV charges'!$A:$O,12,FALSE)=0,"",VLOOKUP($A186,'Annex 2 Designated EHV charges'!$A:$O,12,FALSE)),"")</f>
        <v/>
      </c>
    </row>
    <row r="187" spans="1:8" x14ac:dyDescent="0.25">
      <c r="A187" s="94" t="str" cm="1">
        <f t="array" ref="A187">IFERROR(INDEX('Annex 2 Designated EHV charges'!$A$10:$A$95, MATCH(0, IF(ISBLANK('Annex 2 Designated EHV charges'!$A$10:$A$95),1, COUNTIF(A$4:$A186, 'Annex 2 Designated EHV charges'!$A$10:$A$95)), 0)),"")</f>
        <v/>
      </c>
      <c r="B187" s="94" t="str">
        <f>IF($A187="","",VLOOKUP($A187,'Annex 2 Designated EHV charges'!$A:$O,2,0))</f>
        <v/>
      </c>
      <c r="C187" s="95" t="str">
        <f>IF($A187="","",VLOOKUP($A187,'Annex 2 Designated EHV charges'!$A:$O,3,0))</f>
        <v/>
      </c>
      <c r="D187" s="94" t="str">
        <f>IF($A187="","",VLOOKUP($A187,'Annex 2 Designated EHV charges'!$A:$O,7,0))</f>
        <v/>
      </c>
      <c r="E187" s="97" t="str">
        <f>IFERROR(IF(VLOOKUP($A187,'Annex 2 Designated EHV charges'!$A:$O,9,FALSE)=0,"",VLOOKUP($A187,'Annex 2 Designated EHV charges'!$A:$O,9,FALSE)),"")</f>
        <v/>
      </c>
      <c r="F187" s="195" t="str">
        <f>IFERROR(IF(VLOOKUP($A187,'Annex 2 Designated EHV charges'!$A:$O,10,FALSE)=0,"",VLOOKUP($A187,'Annex 2 Designated EHV charges'!$A:$O,10,FALSE)),"")</f>
        <v/>
      </c>
      <c r="G187" s="195" t="str">
        <f>IFERROR(IF(VLOOKUP($A187,'Annex 2 Designated EHV charges'!$A:$O,11,FALSE)=0,"",VLOOKUP($A187,'Annex 2 Designated EHV charges'!$A:$O,11,FALSE)),"")</f>
        <v/>
      </c>
      <c r="H187" s="195" t="str">
        <f>IFERROR(IF(VLOOKUP($A187,'Annex 2 Designated EHV charges'!$A:$O,12,FALSE)=0,"",VLOOKUP($A187,'Annex 2 Designated EHV charges'!$A:$O,12,FALSE)),"")</f>
        <v/>
      </c>
    </row>
    <row r="188" spans="1:8" x14ac:dyDescent="0.25">
      <c r="A188" s="94" t="str" cm="1">
        <f t="array" ref="A188">IFERROR(INDEX('Annex 2 Designated EHV charges'!$A$10:$A$95, MATCH(0, IF(ISBLANK('Annex 2 Designated EHV charges'!$A$10:$A$95),1, COUNTIF(A$4:$A187, 'Annex 2 Designated EHV charges'!$A$10:$A$95)), 0)),"")</f>
        <v/>
      </c>
      <c r="B188" s="94" t="str">
        <f>IF($A188="","",VLOOKUP($A188,'Annex 2 Designated EHV charges'!$A:$O,2,0))</f>
        <v/>
      </c>
      <c r="C188" s="95" t="str">
        <f>IF($A188="","",VLOOKUP($A188,'Annex 2 Designated EHV charges'!$A:$O,3,0))</f>
        <v/>
      </c>
      <c r="D188" s="94" t="str">
        <f>IF($A188="","",VLOOKUP($A188,'Annex 2 Designated EHV charges'!$A:$O,7,0))</f>
        <v/>
      </c>
      <c r="E188" s="97" t="str">
        <f>IFERROR(IF(VLOOKUP($A188,'Annex 2 Designated EHV charges'!$A:$O,9,FALSE)=0,"",VLOOKUP($A188,'Annex 2 Designated EHV charges'!$A:$O,9,FALSE)),"")</f>
        <v/>
      </c>
      <c r="F188" s="195" t="str">
        <f>IFERROR(IF(VLOOKUP($A188,'Annex 2 Designated EHV charges'!$A:$O,10,FALSE)=0,"",VLOOKUP($A188,'Annex 2 Designated EHV charges'!$A:$O,10,FALSE)),"")</f>
        <v/>
      </c>
      <c r="G188" s="195" t="str">
        <f>IFERROR(IF(VLOOKUP($A188,'Annex 2 Designated EHV charges'!$A:$O,11,FALSE)=0,"",VLOOKUP($A188,'Annex 2 Designated EHV charges'!$A:$O,11,FALSE)),"")</f>
        <v/>
      </c>
      <c r="H188" s="195" t="str">
        <f>IFERROR(IF(VLOOKUP($A188,'Annex 2 Designated EHV charges'!$A:$O,12,FALSE)=0,"",VLOOKUP($A188,'Annex 2 Designated EHV charges'!$A:$O,12,FALSE)),"")</f>
        <v/>
      </c>
    </row>
    <row r="189" spans="1:8" x14ac:dyDescent="0.25">
      <c r="A189" s="94" t="str" cm="1">
        <f t="array" ref="A189">IFERROR(INDEX('Annex 2 Designated EHV charges'!$A$10:$A$95, MATCH(0, IF(ISBLANK('Annex 2 Designated EHV charges'!$A$10:$A$95),1, COUNTIF(A$4:$A188, 'Annex 2 Designated EHV charges'!$A$10:$A$95)), 0)),"")</f>
        <v/>
      </c>
      <c r="B189" s="94" t="str">
        <f>IF($A189="","",VLOOKUP($A189,'Annex 2 Designated EHV charges'!$A:$O,2,0))</f>
        <v/>
      </c>
      <c r="C189" s="95" t="str">
        <f>IF($A189="","",VLOOKUP($A189,'Annex 2 Designated EHV charges'!$A:$O,3,0))</f>
        <v/>
      </c>
      <c r="D189" s="94" t="str">
        <f>IF($A189="","",VLOOKUP($A189,'Annex 2 Designated EHV charges'!$A:$O,7,0))</f>
        <v/>
      </c>
      <c r="E189" s="97" t="str">
        <f>IFERROR(IF(VLOOKUP($A189,'Annex 2 Designated EHV charges'!$A:$O,9,FALSE)=0,"",VLOOKUP($A189,'Annex 2 Designated EHV charges'!$A:$O,9,FALSE)),"")</f>
        <v/>
      </c>
      <c r="F189" s="195" t="str">
        <f>IFERROR(IF(VLOOKUP($A189,'Annex 2 Designated EHV charges'!$A:$O,10,FALSE)=0,"",VLOOKUP($A189,'Annex 2 Designated EHV charges'!$A:$O,10,FALSE)),"")</f>
        <v/>
      </c>
      <c r="G189" s="195" t="str">
        <f>IFERROR(IF(VLOOKUP($A189,'Annex 2 Designated EHV charges'!$A:$O,11,FALSE)=0,"",VLOOKUP($A189,'Annex 2 Designated EHV charges'!$A:$O,11,FALSE)),"")</f>
        <v/>
      </c>
      <c r="H189" s="195" t="str">
        <f>IFERROR(IF(VLOOKUP($A189,'Annex 2 Designated EHV charges'!$A:$O,12,FALSE)=0,"",VLOOKUP($A189,'Annex 2 Designated EHV charges'!$A:$O,12,FALSE)),"")</f>
        <v/>
      </c>
    </row>
    <row r="190" spans="1:8" x14ac:dyDescent="0.25">
      <c r="A190" s="94" t="str" cm="1">
        <f t="array" ref="A190">IFERROR(INDEX('Annex 2 Designated EHV charges'!$A$10:$A$95, MATCH(0, IF(ISBLANK('Annex 2 Designated EHV charges'!$A$10:$A$95),1, COUNTIF(A$4:$A189, 'Annex 2 Designated EHV charges'!$A$10:$A$95)), 0)),"")</f>
        <v/>
      </c>
      <c r="B190" s="94" t="str">
        <f>IF($A190="","",VLOOKUP($A190,'Annex 2 Designated EHV charges'!$A:$O,2,0))</f>
        <v/>
      </c>
      <c r="C190" s="95" t="str">
        <f>IF($A190="","",VLOOKUP($A190,'Annex 2 Designated EHV charges'!$A:$O,3,0))</f>
        <v/>
      </c>
      <c r="D190" s="94" t="str">
        <f>IF($A190="","",VLOOKUP($A190,'Annex 2 Designated EHV charges'!$A:$O,7,0))</f>
        <v/>
      </c>
      <c r="E190" s="97" t="str">
        <f>IFERROR(IF(VLOOKUP($A190,'Annex 2 Designated EHV charges'!$A:$O,9,FALSE)=0,"",VLOOKUP($A190,'Annex 2 Designated EHV charges'!$A:$O,9,FALSE)),"")</f>
        <v/>
      </c>
      <c r="F190" s="195" t="str">
        <f>IFERROR(IF(VLOOKUP($A190,'Annex 2 Designated EHV charges'!$A:$O,10,FALSE)=0,"",VLOOKUP($A190,'Annex 2 Designated EHV charges'!$A:$O,10,FALSE)),"")</f>
        <v/>
      </c>
      <c r="G190" s="195" t="str">
        <f>IFERROR(IF(VLOOKUP($A190,'Annex 2 Designated EHV charges'!$A:$O,11,FALSE)=0,"",VLOOKUP($A190,'Annex 2 Designated EHV charges'!$A:$O,11,FALSE)),"")</f>
        <v/>
      </c>
      <c r="H190" s="195" t="str">
        <f>IFERROR(IF(VLOOKUP($A190,'Annex 2 Designated EHV charges'!$A:$O,12,FALSE)=0,"",VLOOKUP($A190,'Annex 2 Designated EHV charges'!$A:$O,12,FALSE)),"")</f>
        <v/>
      </c>
    </row>
    <row r="191" spans="1:8" x14ac:dyDescent="0.25">
      <c r="A191" s="94" t="str" cm="1">
        <f t="array" ref="A191">IFERROR(INDEX('Annex 2 Designated EHV charges'!$A$10:$A$95, MATCH(0, IF(ISBLANK('Annex 2 Designated EHV charges'!$A$10:$A$95),1, COUNTIF(A$4:$A190, 'Annex 2 Designated EHV charges'!$A$10:$A$95)), 0)),"")</f>
        <v/>
      </c>
      <c r="B191" s="94" t="str">
        <f>IF($A191="","",VLOOKUP($A191,'Annex 2 Designated EHV charges'!$A:$O,2,0))</f>
        <v/>
      </c>
      <c r="C191" s="95" t="str">
        <f>IF($A191="","",VLOOKUP($A191,'Annex 2 Designated EHV charges'!$A:$O,3,0))</f>
        <v/>
      </c>
      <c r="D191" s="94" t="str">
        <f>IF($A191="","",VLOOKUP($A191,'Annex 2 Designated EHV charges'!$A:$O,7,0))</f>
        <v/>
      </c>
      <c r="E191" s="97" t="str">
        <f>IFERROR(IF(VLOOKUP($A191,'Annex 2 Designated EHV charges'!$A:$O,9,FALSE)=0,"",VLOOKUP($A191,'Annex 2 Designated EHV charges'!$A:$O,9,FALSE)),"")</f>
        <v/>
      </c>
      <c r="F191" s="195" t="str">
        <f>IFERROR(IF(VLOOKUP($A191,'Annex 2 Designated EHV charges'!$A:$O,10,FALSE)=0,"",VLOOKUP($A191,'Annex 2 Designated EHV charges'!$A:$O,10,FALSE)),"")</f>
        <v/>
      </c>
      <c r="G191" s="195" t="str">
        <f>IFERROR(IF(VLOOKUP($A191,'Annex 2 Designated EHV charges'!$A:$O,11,FALSE)=0,"",VLOOKUP($A191,'Annex 2 Designated EHV charges'!$A:$O,11,FALSE)),"")</f>
        <v/>
      </c>
      <c r="H191" s="195" t="str">
        <f>IFERROR(IF(VLOOKUP($A191,'Annex 2 Designated EHV charges'!$A:$O,12,FALSE)=0,"",VLOOKUP($A191,'Annex 2 Designated EHV charges'!$A:$O,12,FALSE)),"")</f>
        <v/>
      </c>
    </row>
    <row r="192" spans="1:8" x14ac:dyDescent="0.25">
      <c r="A192" s="94" t="str" cm="1">
        <f t="array" ref="A192">IFERROR(INDEX('Annex 2 Designated EHV charges'!$A$10:$A$95, MATCH(0, IF(ISBLANK('Annex 2 Designated EHV charges'!$A$10:$A$95),1, COUNTIF(A$4:$A191, 'Annex 2 Designated EHV charges'!$A$10:$A$95)), 0)),"")</f>
        <v/>
      </c>
      <c r="B192" s="94" t="str">
        <f>IF($A192="","",VLOOKUP($A192,'Annex 2 Designated EHV charges'!$A:$O,2,0))</f>
        <v/>
      </c>
      <c r="C192" s="95" t="str">
        <f>IF($A192="","",VLOOKUP($A192,'Annex 2 Designated EHV charges'!$A:$O,3,0))</f>
        <v/>
      </c>
      <c r="D192" s="94" t="str">
        <f>IF($A192="","",VLOOKUP($A192,'Annex 2 Designated EHV charges'!$A:$O,7,0))</f>
        <v/>
      </c>
      <c r="E192" s="97" t="str">
        <f>IFERROR(IF(VLOOKUP($A192,'Annex 2 Designated EHV charges'!$A:$O,9,FALSE)=0,"",VLOOKUP($A192,'Annex 2 Designated EHV charges'!$A:$O,9,FALSE)),"")</f>
        <v/>
      </c>
      <c r="F192" s="195" t="str">
        <f>IFERROR(IF(VLOOKUP($A192,'Annex 2 Designated EHV charges'!$A:$O,10,FALSE)=0,"",VLOOKUP($A192,'Annex 2 Designated EHV charges'!$A:$O,10,FALSE)),"")</f>
        <v/>
      </c>
      <c r="G192" s="195" t="str">
        <f>IFERROR(IF(VLOOKUP($A192,'Annex 2 Designated EHV charges'!$A:$O,11,FALSE)=0,"",VLOOKUP($A192,'Annex 2 Designated EHV charges'!$A:$O,11,FALSE)),"")</f>
        <v/>
      </c>
      <c r="H192" s="195" t="str">
        <f>IFERROR(IF(VLOOKUP($A192,'Annex 2 Designated EHV charges'!$A:$O,12,FALSE)=0,"",VLOOKUP($A192,'Annex 2 Designated EHV charges'!$A:$O,12,FALSE)),"")</f>
        <v/>
      </c>
    </row>
    <row r="193" spans="1:8" x14ac:dyDescent="0.25">
      <c r="A193" s="94" t="str" cm="1">
        <f t="array" ref="A193">IFERROR(INDEX('Annex 2 Designated EHV charges'!$A$10:$A$95, MATCH(0, IF(ISBLANK('Annex 2 Designated EHV charges'!$A$10:$A$95),1, COUNTIF(A$4:$A192, 'Annex 2 Designated EHV charges'!$A$10:$A$95)), 0)),"")</f>
        <v/>
      </c>
      <c r="B193" s="94" t="str">
        <f>IF($A193="","",VLOOKUP($A193,'Annex 2 Designated EHV charges'!$A:$O,2,0))</f>
        <v/>
      </c>
      <c r="C193" s="95" t="str">
        <f>IF($A193="","",VLOOKUP($A193,'Annex 2 Designated EHV charges'!$A:$O,3,0))</f>
        <v/>
      </c>
      <c r="D193" s="94" t="str">
        <f>IF($A193="","",VLOOKUP($A193,'Annex 2 Designated EHV charges'!$A:$O,7,0))</f>
        <v/>
      </c>
      <c r="E193" s="97" t="str">
        <f>IFERROR(IF(VLOOKUP($A193,'Annex 2 Designated EHV charges'!$A:$O,9,FALSE)=0,"",VLOOKUP($A193,'Annex 2 Designated EHV charges'!$A:$O,9,FALSE)),"")</f>
        <v/>
      </c>
      <c r="F193" s="195" t="str">
        <f>IFERROR(IF(VLOOKUP($A193,'Annex 2 Designated EHV charges'!$A:$O,10,FALSE)=0,"",VLOOKUP($A193,'Annex 2 Designated EHV charges'!$A:$O,10,FALSE)),"")</f>
        <v/>
      </c>
      <c r="G193" s="195" t="str">
        <f>IFERROR(IF(VLOOKUP($A193,'Annex 2 Designated EHV charges'!$A:$O,11,FALSE)=0,"",VLOOKUP($A193,'Annex 2 Designated EHV charges'!$A:$O,11,FALSE)),"")</f>
        <v/>
      </c>
      <c r="H193" s="195" t="str">
        <f>IFERROR(IF(VLOOKUP($A193,'Annex 2 Designated EHV charges'!$A:$O,12,FALSE)=0,"",VLOOKUP($A193,'Annex 2 Designated EHV charges'!$A:$O,12,FALSE)),"")</f>
        <v/>
      </c>
    </row>
    <row r="194" spans="1:8" x14ac:dyDescent="0.25">
      <c r="A194" s="94" t="str" cm="1">
        <f t="array" ref="A194">IFERROR(INDEX('Annex 2 Designated EHV charges'!$A$10:$A$95, MATCH(0, IF(ISBLANK('Annex 2 Designated EHV charges'!$A$10:$A$95),1, COUNTIF(A$4:$A193, 'Annex 2 Designated EHV charges'!$A$10:$A$95)), 0)),"")</f>
        <v/>
      </c>
      <c r="B194" s="94" t="str">
        <f>IF($A194="","",VLOOKUP($A194,'Annex 2 Designated EHV charges'!$A:$O,2,0))</f>
        <v/>
      </c>
      <c r="C194" s="95" t="str">
        <f>IF($A194="","",VLOOKUP($A194,'Annex 2 Designated EHV charges'!$A:$O,3,0))</f>
        <v/>
      </c>
      <c r="D194" s="94" t="str">
        <f>IF($A194="","",VLOOKUP($A194,'Annex 2 Designated EHV charges'!$A:$O,7,0))</f>
        <v/>
      </c>
      <c r="E194" s="97" t="str">
        <f>IFERROR(IF(VLOOKUP($A194,'Annex 2 Designated EHV charges'!$A:$O,9,FALSE)=0,"",VLOOKUP($A194,'Annex 2 Designated EHV charges'!$A:$O,9,FALSE)),"")</f>
        <v/>
      </c>
      <c r="F194" s="195" t="str">
        <f>IFERROR(IF(VLOOKUP($A194,'Annex 2 Designated EHV charges'!$A:$O,10,FALSE)=0,"",VLOOKUP($A194,'Annex 2 Designated EHV charges'!$A:$O,10,FALSE)),"")</f>
        <v/>
      </c>
      <c r="G194" s="195" t="str">
        <f>IFERROR(IF(VLOOKUP($A194,'Annex 2 Designated EHV charges'!$A:$O,11,FALSE)=0,"",VLOOKUP($A194,'Annex 2 Designated EHV charges'!$A:$O,11,FALSE)),"")</f>
        <v/>
      </c>
      <c r="H194" s="195" t="str">
        <f>IFERROR(IF(VLOOKUP($A194,'Annex 2 Designated EHV charges'!$A:$O,12,FALSE)=0,"",VLOOKUP($A194,'Annex 2 Designated EHV charges'!$A:$O,12,FALSE)),"")</f>
        <v/>
      </c>
    </row>
    <row r="195" spans="1:8" x14ac:dyDescent="0.25">
      <c r="A195" s="94" t="str" cm="1">
        <f t="array" ref="A195">IFERROR(INDEX('Annex 2 Designated EHV charges'!$A$10:$A$95, MATCH(0, IF(ISBLANK('Annex 2 Designated EHV charges'!$A$10:$A$95),1, COUNTIF(A$4:$A194, 'Annex 2 Designated EHV charges'!$A$10:$A$95)), 0)),"")</f>
        <v/>
      </c>
      <c r="B195" s="94" t="str">
        <f>IF($A195="","",VLOOKUP($A195,'Annex 2 Designated EHV charges'!$A:$O,2,0))</f>
        <v/>
      </c>
      <c r="C195" s="95" t="str">
        <f>IF($A195="","",VLOOKUP($A195,'Annex 2 Designated EHV charges'!$A:$O,3,0))</f>
        <v/>
      </c>
      <c r="D195" s="94" t="str">
        <f>IF($A195="","",VLOOKUP($A195,'Annex 2 Designated EHV charges'!$A:$O,7,0))</f>
        <v/>
      </c>
      <c r="E195" s="97" t="str">
        <f>IFERROR(IF(VLOOKUP($A195,'Annex 2 Designated EHV charges'!$A:$O,9,FALSE)=0,"",VLOOKUP($A195,'Annex 2 Designated EHV charges'!$A:$O,9,FALSE)),"")</f>
        <v/>
      </c>
      <c r="F195" s="195" t="str">
        <f>IFERROR(IF(VLOOKUP($A195,'Annex 2 Designated EHV charges'!$A:$O,10,FALSE)=0,"",VLOOKUP($A195,'Annex 2 Designated EHV charges'!$A:$O,10,FALSE)),"")</f>
        <v/>
      </c>
      <c r="G195" s="195" t="str">
        <f>IFERROR(IF(VLOOKUP($A195,'Annex 2 Designated EHV charges'!$A:$O,11,FALSE)=0,"",VLOOKUP($A195,'Annex 2 Designated EHV charges'!$A:$O,11,FALSE)),"")</f>
        <v/>
      </c>
      <c r="H195" s="195" t="str">
        <f>IFERROR(IF(VLOOKUP($A195,'Annex 2 Designated EHV charges'!$A:$O,12,FALSE)=0,"",VLOOKUP($A195,'Annex 2 Designated EHV charges'!$A:$O,12,FALSE)),"")</f>
        <v/>
      </c>
    </row>
    <row r="196" spans="1:8" x14ac:dyDescent="0.25">
      <c r="A196" s="94" t="str" cm="1">
        <f t="array" ref="A196">IFERROR(INDEX('Annex 2 Designated EHV charges'!$A$10:$A$95, MATCH(0, IF(ISBLANK('Annex 2 Designated EHV charges'!$A$10:$A$95),1, COUNTIF(A$4:$A195, 'Annex 2 Designated EHV charges'!$A$10:$A$95)), 0)),"")</f>
        <v/>
      </c>
      <c r="B196" s="94" t="str">
        <f>IF($A196="","",VLOOKUP($A196,'Annex 2 Designated EHV charges'!$A:$O,2,0))</f>
        <v/>
      </c>
      <c r="C196" s="95" t="str">
        <f>IF($A196="","",VLOOKUP($A196,'Annex 2 Designated EHV charges'!$A:$O,3,0))</f>
        <v/>
      </c>
      <c r="D196" s="94" t="str">
        <f>IF($A196="","",VLOOKUP($A196,'Annex 2 Designated EHV charges'!$A:$O,7,0))</f>
        <v/>
      </c>
      <c r="E196" s="97" t="str">
        <f>IFERROR(IF(VLOOKUP($A196,'Annex 2 Designated EHV charges'!$A:$O,9,FALSE)=0,"",VLOOKUP($A196,'Annex 2 Designated EHV charges'!$A:$O,9,FALSE)),"")</f>
        <v/>
      </c>
      <c r="F196" s="195" t="str">
        <f>IFERROR(IF(VLOOKUP($A196,'Annex 2 Designated EHV charges'!$A:$O,10,FALSE)=0,"",VLOOKUP($A196,'Annex 2 Designated EHV charges'!$A:$O,10,FALSE)),"")</f>
        <v/>
      </c>
      <c r="G196" s="195" t="str">
        <f>IFERROR(IF(VLOOKUP($A196,'Annex 2 Designated EHV charges'!$A:$O,11,FALSE)=0,"",VLOOKUP($A196,'Annex 2 Designated EHV charges'!$A:$O,11,FALSE)),"")</f>
        <v/>
      </c>
      <c r="H196" s="195" t="str">
        <f>IFERROR(IF(VLOOKUP($A196,'Annex 2 Designated EHV charges'!$A:$O,12,FALSE)=0,"",VLOOKUP($A196,'Annex 2 Designated EHV charges'!$A:$O,12,FALSE)),"")</f>
        <v/>
      </c>
    </row>
    <row r="197" spans="1:8" x14ac:dyDescent="0.25">
      <c r="A197" s="94" t="str" cm="1">
        <f t="array" ref="A197">IFERROR(INDEX('Annex 2 Designated EHV charges'!$A$10:$A$95, MATCH(0, IF(ISBLANK('Annex 2 Designated EHV charges'!$A$10:$A$95),1, COUNTIF(A$4:$A196, 'Annex 2 Designated EHV charges'!$A$10:$A$95)), 0)),"")</f>
        <v/>
      </c>
      <c r="B197" s="94" t="str">
        <f>IF($A197="","",VLOOKUP($A197,'Annex 2 Designated EHV charges'!$A:$O,2,0))</f>
        <v/>
      </c>
      <c r="C197" s="95" t="str">
        <f>IF($A197="","",VLOOKUP($A197,'Annex 2 Designated EHV charges'!$A:$O,3,0))</f>
        <v/>
      </c>
      <c r="D197" s="94" t="str">
        <f>IF($A197="","",VLOOKUP($A197,'Annex 2 Designated EHV charges'!$A:$O,7,0))</f>
        <v/>
      </c>
      <c r="E197" s="97" t="str">
        <f>IFERROR(IF(VLOOKUP($A197,'Annex 2 Designated EHV charges'!$A:$O,9,FALSE)=0,"",VLOOKUP($A197,'Annex 2 Designated EHV charges'!$A:$O,9,FALSE)),"")</f>
        <v/>
      </c>
      <c r="F197" s="195" t="str">
        <f>IFERROR(IF(VLOOKUP($A197,'Annex 2 Designated EHV charges'!$A:$O,10,FALSE)=0,"",VLOOKUP($A197,'Annex 2 Designated EHV charges'!$A:$O,10,FALSE)),"")</f>
        <v/>
      </c>
      <c r="G197" s="195" t="str">
        <f>IFERROR(IF(VLOOKUP($A197,'Annex 2 Designated EHV charges'!$A:$O,11,FALSE)=0,"",VLOOKUP($A197,'Annex 2 Designated EHV charges'!$A:$O,11,FALSE)),"")</f>
        <v/>
      </c>
      <c r="H197" s="195" t="str">
        <f>IFERROR(IF(VLOOKUP($A197,'Annex 2 Designated EHV charges'!$A:$O,12,FALSE)=0,"",VLOOKUP($A197,'Annex 2 Designated EHV charges'!$A:$O,12,FALSE)),"")</f>
        <v/>
      </c>
    </row>
    <row r="198" spans="1:8" x14ac:dyDescent="0.25">
      <c r="A198" s="94" t="str" cm="1">
        <f t="array" ref="A198">IFERROR(INDEX('Annex 2 Designated EHV charges'!$A$10:$A$95, MATCH(0, IF(ISBLANK('Annex 2 Designated EHV charges'!$A$10:$A$95),1, COUNTIF(A$4:$A197, 'Annex 2 Designated EHV charges'!$A$10:$A$95)), 0)),"")</f>
        <v/>
      </c>
      <c r="B198" s="94" t="str">
        <f>IF($A198="","",VLOOKUP($A198,'Annex 2 Designated EHV charges'!$A:$O,2,0))</f>
        <v/>
      </c>
      <c r="C198" s="95" t="str">
        <f>IF($A198="","",VLOOKUP($A198,'Annex 2 Designated EHV charges'!$A:$O,3,0))</f>
        <v/>
      </c>
      <c r="D198" s="94" t="str">
        <f>IF($A198="","",VLOOKUP($A198,'Annex 2 Designated EHV charges'!$A:$O,7,0))</f>
        <v/>
      </c>
      <c r="E198" s="97" t="str">
        <f>IFERROR(IF(VLOOKUP($A198,'Annex 2 Designated EHV charges'!$A:$O,9,FALSE)=0,"",VLOOKUP($A198,'Annex 2 Designated EHV charges'!$A:$O,9,FALSE)),"")</f>
        <v/>
      </c>
      <c r="F198" s="195" t="str">
        <f>IFERROR(IF(VLOOKUP($A198,'Annex 2 Designated EHV charges'!$A:$O,10,FALSE)=0,"",VLOOKUP($A198,'Annex 2 Designated EHV charges'!$A:$O,10,FALSE)),"")</f>
        <v/>
      </c>
      <c r="G198" s="195" t="str">
        <f>IFERROR(IF(VLOOKUP($A198,'Annex 2 Designated EHV charges'!$A:$O,11,FALSE)=0,"",VLOOKUP($A198,'Annex 2 Designated EHV charges'!$A:$O,11,FALSE)),"")</f>
        <v/>
      </c>
      <c r="H198" s="195" t="str">
        <f>IFERROR(IF(VLOOKUP($A198,'Annex 2 Designated EHV charges'!$A:$O,12,FALSE)=0,"",VLOOKUP($A198,'Annex 2 Designated EHV charges'!$A:$O,12,FALSE)),"")</f>
        <v/>
      </c>
    </row>
    <row r="199" spans="1:8" x14ac:dyDescent="0.25">
      <c r="A199" s="94" t="str" cm="1">
        <f t="array" ref="A199">IFERROR(INDEX('Annex 2 Designated EHV charges'!$A$10:$A$95, MATCH(0, IF(ISBLANK('Annex 2 Designated EHV charges'!$A$10:$A$95),1, COUNTIF(A$4:$A198, 'Annex 2 Designated EHV charges'!$A$10:$A$95)), 0)),"")</f>
        <v/>
      </c>
      <c r="B199" s="94" t="str">
        <f>IF($A199="","",VLOOKUP($A199,'Annex 2 Designated EHV charges'!$A:$O,2,0))</f>
        <v/>
      </c>
      <c r="C199" s="95" t="str">
        <f>IF($A199="","",VLOOKUP($A199,'Annex 2 Designated EHV charges'!$A:$O,3,0))</f>
        <v/>
      </c>
      <c r="D199" s="94" t="str">
        <f>IF($A199="","",VLOOKUP($A199,'Annex 2 Designated EHV charges'!$A:$O,7,0))</f>
        <v/>
      </c>
      <c r="E199" s="97" t="str">
        <f>IFERROR(IF(VLOOKUP($A199,'Annex 2 Designated EHV charges'!$A:$O,9,FALSE)=0,"",VLOOKUP($A199,'Annex 2 Designated EHV charges'!$A:$O,9,FALSE)),"")</f>
        <v/>
      </c>
      <c r="F199" s="195" t="str">
        <f>IFERROR(IF(VLOOKUP($A199,'Annex 2 Designated EHV charges'!$A:$O,10,FALSE)=0,"",VLOOKUP($A199,'Annex 2 Designated EHV charges'!$A:$O,10,FALSE)),"")</f>
        <v/>
      </c>
      <c r="G199" s="195" t="str">
        <f>IFERROR(IF(VLOOKUP($A199,'Annex 2 Designated EHV charges'!$A:$O,11,FALSE)=0,"",VLOOKUP($A199,'Annex 2 Designated EHV charges'!$A:$O,11,FALSE)),"")</f>
        <v/>
      </c>
      <c r="H199" s="195" t="str">
        <f>IFERROR(IF(VLOOKUP($A199,'Annex 2 Designated EHV charges'!$A:$O,12,FALSE)=0,"",VLOOKUP($A199,'Annex 2 Designated EHV charges'!$A:$O,12,FALSE)),"")</f>
        <v/>
      </c>
    </row>
    <row r="200" spans="1:8" x14ac:dyDescent="0.25">
      <c r="A200" s="94" t="str" cm="1">
        <f t="array" ref="A200">IFERROR(INDEX('Annex 2 Designated EHV charges'!$A$10:$A$95, MATCH(0, IF(ISBLANK('Annex 2 Designated EHV charges'!$A$10:$A$95),1, COUNTIF(A$4:$A199, 'Annex 2 Designated EHV charges'!$A$10:$A$95)), 0)),"")</f>
        <v/>
      </c>
      <c r="B200" s="94" t="str">
        <f>IF($A200="","",VLOOKUP($A200,'Annex 2 Designated EHV charges'!$A:$O,2,0))</f>
        <v/>
      </c>
      <c r="C200" s="95" t="str">
        <f>IF($A200="","",VLOOKUP($A200,'Annex 2 Designated EHV charges'!$A:$O,3,0))</f>
        <v/>
      </c>
      <c r="D200" s="94" t="str">
        <f>IF($A200="","",VLOOKUP($A200,'Annex 2 Designated EHV charges'!$A:$O,7,0))</f>
        <v/>
      </c>
      <c r="E200" s="97" t="str">
        <f>IFERROR(IF(VLOOKUP($A200,'Annex 2 Designated EHV charges'!$A:$O,9,FALSE)=0,"",VLOOKUP($A200,'Annex 2 Designated EHV charges'!$A:$O,9,FALSE)),"")</f>
        <v/>
      </c>
      <c r="F200" s="195" t="str">
        <f>IFERROR(IF(VLOOKUP($A200,'Annex 2 Designated EHV charges'!$A:$O,10,FALSE)=0,"",VLOOKUP($A200,'Annex 2 Designated EHV charges'!$A:$O,10,FALSE)),"")</f>
        <v/>
      </c>
      <c r="G200" s="195" t="str">
        <f>IFERROR(IF(VLOOKUP($A200,'Annex 2 Designated EHV charges'!$A:$O,11,FALSE)=0,"",VLOOKUP($A200,'Annex 2 Designated EHV charges'!$A:$O,11,FALSE)),"")</f>
        <v/>
      </c>
      <c r="H200" s="195" t="str">
        <f>IFERROR(IF(VLOOKUP($A200,'Annex 2 Designated EHV charges'!$A:$O,12,FALSE)=0,"",VLOOKUP($A200,'Annex 2 Designated EHV charges'!$A:$O,12,FALSE)),"")</f>
        <v/>
      </c>
    </row>
    <row r="201" spans="1:8" x14ac:dyDescent="0.25">
      <c r="A201" s="94" t="str" cm="1">
        <f t="array" ref="A201">IFERROR(INDEX('Annex 2 Designated EHV charges'!$A$10:$A$95, MATCH(0, IF(ISBLANK('Annex 2 Designated EHV charges'!$A$10:$A$95),1, COUNTIF(A$4:$A200, 'Annex 2 Designated EHV charges'!$A$10:$A$95)), 0)),"")</f>
        <v/>
      </c>
      <c r="B201" s="94" t="str">
        <f>IF($A201="","",VLOOKUP($A201,'Annex 2 Designated EHV charges'!$A:$O,2,0))</f>
        <v/>
      </c>
      <c r="C201" s="95" t="str">
        <f>IF($A201="","",VLOOKUP($A201,'Annex 2 Designated EHV charges'!$A:$O,3,0))</f>
        <v/>
      </c>
      <c r="D201" s="94" t="str">
        <f>IF($A201="","",VLOOKUP($A201,'Annex 2 Designated EHV charges'!$A:$O,7,0))</f>
        <v/>
      </c>
      <c r="E201" s="97" t="str">
        <f>IFERROR(IF(VLOOKUP($A201,'Annex 2 Designated EHV charges'!$A:$O,9,FALSE)=0,"",VLOOKUP($A201,'Annex 2 Designated EHV charges'!$A:$O,9,FALSE)),"")</f>
        <v/>
      </c>
      <c r="F201" s="195" t="str">
        <f>IFERROR(IF(VLOOKUP($A201,'Annex 2 Designated EHV charges'!$A:$O,10,FALSE)=0,"",VLOOKUP($A201,'Annex 2 Designated EHV charges'!$A:$O,10,FALSE)),"")</f>
        <v/>
      </c>
      <c r="G201" s="195" t="str">
        <f>IFERROR(IF(VLOOKUP($A201,'Annex 2 Designated EHV charges'!$A:$O,11,FALSE)=0,"",VLOOKUP($A201,'Annex 2 Designated EHV charges'!$A:$O,11,FALSE)),"")</f>
        <v/>
      </c>
      <c r="H201" s="195" t="str">
        <f>IFERROR(IF(VLOOKUP($A201,'Annex 2 Designated EHV charges'!$A:$O,12,FALSE)=0,"",VLOOKUP($A201,'Annex 2 Designated EHV charges'!$A:$O,12,FALSE)),"")</f>
        <v/>
      </c>
    </row>
    <row r="202" spans="1:8" x14ac:dyDescent="0.25">
      <c r="A202" s="94" t="str" cm="1">
        <f t="array" ref="A202">IFERROR(INDEX('Annex 2 Designated EHV charges'!$A$10:$A$95, MATCH(0, IF(ISBLANK('Annex 2 Designated EHV charges'!$A$10:$A$95),1, COUNTIF(A$4:$A201, 'Annex 2 Designated EHV charges'!$A$10:$A$95)), 0)),"")</f>
        <v/>
      </c>
      <c r="B202" s="94" t="str">
        <f>IF($A202="","",VLOOKUP($A202,'Annex 2 Designated EHV charges'!$A:$O,2,0))</f>
        <v/>
      </c>
      <c r="C202" s="95" t="str">
        <f>IF($A202="","",VLOOKUP($A202,'Annex 2 Designated EHV charges'!$A:$O,3,0))</f>
        <v/>
      </c>
      <c r="D202" s="94" t="str">
        <f>IF($A202="","",VLOOKUP($A202,'Annex 2 Designated EHV charges'!$A:$O,7,0))</f>
        <v/>
      </c>
      <c r="E202" s="97" t="str">
        <f>IFERROR(IF(VLOOKUP($A202,'Annex 2 Designated EHV charges'!$A:$O,9,FALSE)=0,"",VLOOKUP($A202,'Annex 2 Designated EHV charges'!$A:$O,9,FALSE)),"")</f>
        <v/>
      </c>
      <c r="F202" s="195" t="str">
        <f>IFERROR(IF(VLOOKUP($A202,'Annex 2 Designated EHV charges'!$A:$O,10,FALSE)=0,"",VLOOKUP($A202,'Annex 2 Designated EHV charges'!$A:$O,10,FALSE)),"")</f>
        <v/>
      </c>
      <c r="G202" s="195" t="str">
        <f>IFERROR(IF(VLOOKUP($A202,'Annex 2 Designated EHV charges'!$A:$O,11,FALSE)=0,"",VLOOKUP($A202,'Annex 2 Designated EHV charges'!$A:$O,11,FALSE)),"")</f>
        <v/>
      </c>
      <c r="H202" s="195" t="str">
        <f>IFERROR(IF(VLOOKUP($A202,'Annex 2 Designated EHV charges'!$A:$O,12,FALSE)=0,"",VLOOKUP($A202,'Annex 2 Designated EHV charges'!$A:$O,12,FALSE)),"")</f>
        <v/>
      </c>
    </row>
    <row r="203" spans="1:8" x14ac:dyDescent="0.25">
      <c r="A203" s="94" t="str" cm="1">
        <f t="array" ref="A203">IFERROR(INDEX('Annex 2 Designated EHV charges'!$A$10:$A$95, MATCH(0, IF(ISBLANK('Annex 2 Designated EHV charges'!$A$10:$A$95),1, COUNTIF(A$4:$A202, 'Annex 2 Designated EHV charges'!$A$10:$A$95)), 0)),"")</f>
        <v/>
      </c>
      <c r="B203" s="94" t="str">
        <f>IF($A203="","",VLOOKUP($A203,'Annex 2 Designated EHV charges'!$A:$O,2,0))</f>
        <v/>
      </c>
      <c r="C203" s="95" t="str">
        <f>IF($A203="","",VLOOKUP($A203,'Annex 2 Designated EHV charges'!$A:$O,3,0))</f>
        <v/>
      </c>
      <c r="D203" s="94" t="str">
        <f>IF($A203="","",VLOOKUP($A203,'Annex 2 Designated EHV charges'!$A:$O,7,0))</f>
        <v/>
      </c>
      <c r="E203" s="97" t="str">
        <f>IFERROR(IF(VLOOKUP($A203,'Annex 2 Designated EHV charges'!$A:$O,9,FALSE)=0,"",VLOOKUP($A203,'Annex 2 Designated EHV charges'!$A:$O,9,FALSE)),"")</f>
        <v/>
      </c>
      <c r="F203" s="195" t="str">
        <f>IFERROR(IF(VLOOKUP($A203,'Annex 2 Designated EHV charges'!$A:$O,10,FALSE)=0,"",VLOOKUP($A203,'Annex 2 Designated EHV charges'!$A:$O,10,FALSE)),"")</f>
        <v/>
      </c>
      <c r="G203" s="195" t="str">
        <f>IFERROR(IF(VLOOKUP($A203,'Annex 2 Designated EHV charges'!$A:$O,11,FALSE)=0,"",VLOOKUP($A203,'Annex 2 Designated EHV charges'!$A:$O,11,FALSE)),"")</f>
        <v/>
      </c>
      <c r="H203" s="195" t="str">
        <f>IFERROR(IF(VLOOKUP($A203,'Annex 2 Designated EHV charges'!$A:$O,12,FALSE)=0,"",VLOOKUP($A203,'Annex 2 Designated EHV charges'!$A:$O,12,FALSE)),"")</f>
        <v/>
      </c>
    </row>
    <row r="204" spans="1:8" x14ac:dyDescent="0.25">
      <c r="A204" s="94" t="str" cm="1">
        <f t="array" ref="A204">IFERROR(INDEX('Annex 2 Designated EHV charges'!$A$10:$A$95, MATCH(0, IF(ISBLANK('Annex 2 Designated EHV charges'!$A$10:$A$95),1, COUNTIF(A$4:$A203, 'Annex 2 Designated EHV charges'!$A$10:$A$95)), 0)),"")</f>
        <v/>
      </c>
      <c r="B204" s="94" t="str">
        <f>IF($A204="","",VLOOKUP($A204,'Annex 2 Designated EHV charges'!$A:$O,2,0))</f>
        <v/>
      </c>
      <c r="C204" s="95" t="str">
        <f>IF($A204="","",VLOOKUP($A204,'Annex 2 Designated EHV charges'!$A:$O,3,0))</f>
        <v/>
      </c>
      <c r="D204" s="94" t="str">
        <f>IF($A204="","",VLOOKUP($A204,'Annex 2 Designated EHV charges'!$A:$O,7,0))</f>
        <v/>
      </c>
      <c r="E204" s="97" t="str">
        <f>IFERROR(IF(VLOOKUP($A204,'Annex 2 Designated EHV charges'!$A:$O,9,FALSE)=0,"",VLOOKUP($A204,'Annex 2 Designated EHV charges'!$A:$O,9,FALSE)),"")</f>
        <v/>
      </c>
      <c r="F204" s="195" t="str">
        <f>IFERROR(IF(VLOOKUP($A204,'Annex 2 Designated EHV charges'!$A:$O,10,FALSE)=0,"",VLOOKUP($A204,'Annex 2 Designated EHV charges'!$A:$O,10,FALSE)),"")</f>
        <v/>
      </c>
      <c r="G204" s="195" t="str">
        <f>IFERROR(IF(VLOOKUP($A204,'Annex 2 Designated EHV charges'!$A:$O,11,FALSE)=0,"",VLOOKUP($A204,'Annex 2 Designated EHV charges'!$A:$O,11,FALSE)),"")</f>
        <v/>
      </c>
      <c r="H204" s="195" t="str">
        <f>IFERROR(IF(VLOOKUP($A204,'Annex 2 Designated EHV charges'!$A:$O,12,FALSE)=0,"",VLOOKUP($A204,'Annex 2 Designated EHV charges'!$A:$O,12,FALSE)),"")</f>
        <v/>
      </c>
    </row>
    <row r="205" spans="1:8" x14ac:dyDescent="0.25">
      <c r="A205" s="94" t="str" cm="1">
        <f t="array" ref="A205">IFERROR(INDEX('Annex 2 Designated EHV charges'!$A$10:$A$95, MATCH(0, IF(ISBLANK('Annex 2 Designated EHV charges'!$A$10:$A$95),1, COUNTIF(A$4:$A204, 'Annex 2 Designated EHV charges'!$A$10:$A$95)), 0)),"")</f>
        <v/>
      </c>
      <c r="B205" s="94" t="str">
        <f>IF($A205="","",VLOOKUP($A205,'Annex 2 Designated EHV charges'!$A:$O,2,0))</f>
        <v/>
      </c>
      <c r="C205" s="95" t="str">
        <f>IF($A205="","",VLOOKUP($A205,'Annex 2 Designated EHV charges'!$A:$O,3,0))</f>
        <v/>
      </c>
      <c r="D205" s="94" t="str">
        <f>IF($A205="","",VLOOKUP($A205,'Annex 2 Designated EHV charges'!$A:$O,7,0))</f>
        <v/>
      </c>
      <c r="E205" s="97" t="str">
        <f>IFERROR(IF(VLOOKUP($A205,'Annex 2 Designated EHV charges'!$A:$O,9,FALSE)=0,"",VLOOKUP($A205,'Annex 2 Designated EHV charges'!$A:$O,9,FALSE)),"")</f>
        <v/>
      </c>
      <c r="F205" s="195" t="str">
        <f>IFERROR(IF(VLOOKUP($A205,'Annex 2 Designated EHV charges'!$A:$O,10,FALSE)=0,"",VLOOKUP($A205,'Annex 2 Designated EHV charges'!$A:$O,10,FALSE)),"")</f>
        <v/>
      </c>
      <c r="G205" s="195" t="str">
        <f>IFERROR(IF(VLOOKUP($A205,'Annex 2 Designated EHV charges'!$A:$O,11,FALSE)=0,"",VLOOKUP($A205,'Annex 2 Designated EHV charges'!$A:$O,11,FALSE)),"")</f>
        <v/>
      </c>
      <c r="H205" s="195" t="str">
        <f>IFERROR(IF(VLOOKUP($A205,'Annex 2 Designated EHV charges'!$A:$O,12,FALSE)=0,"",VLOOKUP($A205,'Annex 2 Designated EHV charges'!$A:$O,12,FALSE)),"")</f>
        <v/>
      </c>
    </row>
    <row r="206" spans="1:8" x14ac:dyDescent="0.25">
      <c r="A206" s="94" t="str" cm="1">
        <f t="array" ref="A206">IFERROR(INDEX('Annex 2 Designated EHV charges'!$A$10:$A$95, MATCH(0, IF(ISBLANK('Annex 2 Designated EHV charges'!$A$10:$A$95),1, COUNTIF(A$4:$A205, 'Annex 2 Designated EHV charges'!$A$10:$A$95)), 0)),"")</f>
        <v/>
      </c>
      <c r="B206" s="94" t="str">
        <f>IF($A206="","",VLOOKUP($A206,'Annex 2 Designated EHV charges'!$A:$O,2,0))</f>
        <v/>
      </c>
      <c r="C206" s="95" t="str">
        <f>IF($A206="","",VLOOKUP($A206,'Annex 2 Designated EHV charges'!$A:$O,3,0))</f>
        <v/>
      </c>
      <c r="D206" s="94" t="str">
        <f>IF($A206="","",VLOOKUP($A206,'Annex 2 Designated EHV charges'!$A:$O,7,0))</f>
        <v/>
      </c>
      <c r="E206" s="97" t="str">
        <f>IFERROR(IF(VLOOKUP($A206,'Annex 2 Designated EHV charges'!$A:$O,9,FALSE)=0,"",VLOOKUP($A206,'Annex 2 Designated EHV charges'!$A:$O,9,FALSE)),"")</f>
        <v/>
      </c>
      <c r="F206" s="195" t="str">
        <f>IFERROR(IF(VLOOKUP($A206,'Annex 2 Designated EHV charges'!$A:$O,10,FALSE)=0,"",VLOOKUP($A206,'Annex 2 Designated EHV charges'!$A:$O,10,FALSE)),"")</f>
        <v/>
      </c>
      <c r="G206" s="195" t="str">
        <f>IFERROR(IF(VLOOKUP($A206,'Annex 2 Designated EHV charges'!$A:$O,11,FALSE)=0,"",VLOOKUP($A206,'Annex 2 Designated EHV charges'!$A:$O,11,FALSE)),"")</f>
        <v/>
      </c>
      <c r="H206" s="195" t="str">
        <f>IFERROR(IF(VLOOKUP($A206,'Annex 2 Designated EHV charges'!$A:$O,12,FALSE)=0,"",VLOOKUP($A206,'Annex 2 Designated EHV charges'!$A:$O,12,FALSE)),"")</f>
        <v/>
      </c>
    </row>
    <row r="207" spans="1:8" x14ac:dyDescent="0.25">
      <c r="A207" s="94" t="str" cm="1">
        <f t="array" ref="A207">IFERROR(INDEX('Annex 2 Designated EHV charges'!$A$10:$A$95, MATCH(0, IF(ISBLANK('Annex 2 Designated EHV charges'!$A$10:$A$95),1, COUNTIF(A$4:$A206, 'Annex 2 Designated EHV charges'!$A$10:$A$95)), 0)),"")</f>
        <v/>
      </c>
      <c r="B207" s="94" t="str">
        <f>IF($A207="","",VLOOKUP($A207,'Annex 2 Designated EHV charges'!$A:$O,2,0))</f>
        <v/>
      </c>
      <c r="C207" s="95" t="str">
        <f>IF($A207="","",VLOOKUP($A207,'Annex 2 Designated EHV charges'!$A:$O,3,0))</f>
        <v/>
      </c>
      <c r="D207" s="94" t="str">
        <f>IF($A207="","",VLOOKUP($A207,'Annex 2 Designated EHV charges'!$A:$O,7,0))</f>
        <v/>
      </c>
      <c r="E207" s="97" t="str">
        <f>IFERROR(IF(VLOOKUP($A207,'Annex 2 Designated EHV charges'!$A:$O,9,FALSE)=0,"",VLOOKUP($A207,'Annex 2 Designated EHV charges'!$A:$O,9,FALSE)),"")</f>
        <v/>
      </c>
      <c r="F207" s="195" t="str">
        <f>IFERROR(IF(VLOOKUP($A207,'Annex 2 Designated EHV charges'!$A:$O,10,FALSE)=0,"",VLOOKUP($A207,'Annex 2 Designated EHV charges'!$A:$O,10,FALSE)),"")</f>
        <v/>
      </c>
      <c r="G207" s="195" t="str">
        <f>IFERROR(IF(VLOOKUP($A207,'Annex 2 Designated EHV charges'!$A:$O,11,FALSE)=0,"",VLOOKUP($A207,'Annex 2 Designated EHV charges'!$A:$O,11,FALSE)),"")</f>
        <v/>
      </c>
      <c r="H207" s="195" t="str">
        <f>IFERROR(IF(VLOOKUP($A207,'Annex 2 Designated EHV charges'!$A:$O,12,FALSE)=0,"",VLOOKUP($A207,'Annex 2 Designated EHV charges'!$A:$O,12,FALSE)),"")</f>
        <v/>
      </c>
    </row>
    <row r="208" spans="1:8" x14ac:dyDescent="0.25">
      <c r="A208" s="94" t="str" cm="1">
        <f t="array" ref="A208">IFERROR(INDEX('Annex 2 Designated EHV charges'!$A$10:$A$95, MATCH(0, IF(ISBLANK('Annex 2 Designated EHV charges'!$A$10:$A$95),1, COUNTIF(A$4:$A207, 'Annex 2 Designated EHV charges'!$A$10:$A$95)), 0)),"")</f>
        <v/>
      </c>
      <c r="B208" s="94" t="str">
        <f>IF($A208="","",VLOOKUP($A208,'Annex 2 Designated EHV charges'!$A:$O,2,0))</f>
        <v/>
      </c>
      <c r="C208" s="95" t="str">
        <f>IF($A208="","",VLOOKUP($A208,'Annex 2 Designated EHV charges'!$A:$O,3,0))</f>
        <v/>
      </c>
      <c r="D208" s="94" t="str">
        <f>IF($A208="","",VLOOKUP($A208,'Annex 2 Designated EHV charges'!$A:$O,7,0))</f>
        <v/>
      </c>
      <c r="E208" s="97" t="str">
        <f>IFERROR(IF(VLOOKUP($A208,'Annex 2 Designated EHV charges'!$A:$O,9,FALSE)=0,"",VLOOKUP($A208,'Annex 2 Designated EHV charges'!$A:$O,9,FALSE)),"")</f>
        <v/>
      </c>
      <c r="F208" s="195" t="str">
        <f>IFERROR(IF(VLOOKUP($A208,'Annex 2 Designated EHV charges'!$A:$O,10,FALSE)=0,"",VLOOKUP($A208,'Annex 2 Designated EHV charges'!$A:$O,10,FALSE)),"")</f>
        <v/>
      </c>
      <c r="G208" s="195" t="str">
        <f>IFERROR(IF(VLOOKUP($A208,'Annex 2 Designated EHV charges'!$A:$O,11,FALSE)=0,"",VLOOKUP($A208,'Annex 2 Designated EHV charges'!$A:$O,11,FALSE)),"")</f>
        <v/>
      </c>
      <c r="H208" s="195" t="str">
        <f>IFERROR(IF(VLOOKUP($A208,'Annex 2 Designated EHV charges'!$A:$O,12,FALSE)=0,"",VLOOKUP($A208,'Annex 2 Designated EHV charges'!$A:$O,12,FALSE)),"")</f>
        <v/>
      </c>
    </row>
    <row r="209" spans="1:8" x14ac:dyDescent="0.25">
      <c r="A209" s="94" t="str" cm="1">
        <f t="array" ref="A209">IFERROR(INDEX('Annex 2 Designated EHV charges'!$A$10:$A$95, MATCH(0, IF(ISBLANK('Annex 2 Designated EHV charges'!$A$10:$A$95),1, COUNTIF(A$4:$A208, 'Annex 2 Designated EHV charges'!$A$10:$A$95)), 0)),"")</f>
        <v/>
      </c>
      <c r="B209" s="94" t="str">
        <f>IF($A209="","",VLOOKUP($A209,'Annex 2 Designated EHV charges'!$A:$O,2,0))</f>
        <v/>
      </c>
      <c r="C209" s="95" t="str">
        <f>IF($A209="","",VLOOKUP($A209,'Annex 2 Designated EHV charges'!$A:$O,3,0))</f>
        <v/>
      </c>
      <c r="D209" s="94" t="str">
        <f>IF($A209="","",VLOOKUP($A209,'Annex 2 Designated EHV charges'!$A:$O,7,0))</f>
        <v/>
      </c>
      <c r="E209" s="97" t="str">
        <f>IFERROR(IF(VLOOKUP($A209,'Annex 2 Designated EHV charges'!$A:$O,9,FALSE)=0,"",VLOOKUP($A209,'Annex 2 Designated EHV charges'!$A:$O,9,FALSE)),"")</f>
        <v/>
      </c>
      <c r="F209" s="195" t="str">
        <f>IFERROR(IF(VLOOKUP($A209,'Annex 2 Designated EHV charges'!$A:$O,10,FALSE)=0,"",VLOOKUP($A209,'Annex 2 Designated EHV charges'!$A:$O,10,FALSE)),"")</f>
        <v/>
      </c>
      <c r="G209" s="195" t="str">
        <f>IFERROR(IF(VLOOKUP($A209,'Annex 2 Designated EHV charges'!$A:$O,11,FALSE)=0,"",VLOOKUP($A209,'Annex 2 Designated EHV charges'!$A:$O,11,FALSE)),"")</f>
        <v/>
      </c>
      <c r="H209" s="195" t="str">
        <f>IFERROR(IF(VLOOKUP($A209,'Annex 2 Designated EHV charges'!$A:$O,12,FALSE)=0,"",VLOOKUP($A209,'Annex 2 Designated EHV charges'!$A:$O,12,FALSE)),"")</f>
        <v/>
      </c>
    </row>
    <row r="210" spans="1:8" x14ac:dyDescent="0.25">
      <c r="A210" s="94" t="str" cm="1">
        <f t="array" ref="A210">IFERROR(INDEX('Annex 2 Designated EHV charges'!$A$10:$A$95, MATCH(0, IF(ISBLANK('Annex 2 Designated EHV charges'!$A$10:$A$95),1, COUNTIF(A$4:$A209, 'Annex 2 Designated EHV charges'!$A$10:$A$95)), 0)),"")</f>
        <v/>
      </c>
      <c r="B210" s="94" t="str">
        <f>IF($A210="","",VLOOKUP($A210,'Annex 2 Designated EHV charges'!$A:$O,2,0))</f>
        <v/>
      </c>
      <c r="C210" s="95" t="str">
        <f>IF($A210="","",VLOOKUP($A210,'Annex 2 Designated EHV charges'!$A:$O,3,0))</f>
        <v/>
      </c>
      <c r="D210" s="94" t="str">
        <f>IF($A210="","",VLOOKUP($A210,'Annex 2 Designated EHV charges'!$A:$O,7,0))</f>
        <v/>
      </c>
      <c r="E210" s="97" t="str">
        <f>IFERROR(IF(VLOOKUP($A210,'Annex 2 Designated EHV charges'!$A:$O,9,FALSE)=0,"",VLOOKUP($A210,'Annex 2 Designated EHV charges'!$A:$O,9,FALSE)),"")</f>
        <v/>
      </c>
      <c r="F210" s="195" t="str">
        <f>IFERROR(IF(VLOOKUP($A210,'Annex 2 Designated EHV charges'!$A:$O,10,FALSE)=0,"",VLOOKUP($A210,'Annex 2 Designated EHV charges'!$A:$O,10,FALSE)),"")</f>
        <v/>
      </c>
      <c r="G210" s="195" t="str">
        <f>IFERROR(IF(VLOOKUP($A210,'Annex 2 Designated EHV charges'!$A:$O,11,FALSE)=0,"",VLOOKUP($A210,'Annex 2 Designated EHV charges'!$A:$O,11,FALSE)),"")</f>
        <v/>
      </c>
      <c r="H210" s="195" t="str">
        <f>IFERROR(IF(VLOOKUP($A210,'Annex 2 Designated EHV charges'!$A:$O,12,FALSE)=0,"",VLOOKUP($A210,'Annex 2 Designated EHV charges'!$A:$O,12,FALSE)),"")</f>
        <v/>
      </c>
    </row>
    <row r="211" spans="1:8" x14ac:dyDescent="0.25">
      <c r="A211" s="94" t="str" cm="1">
        <f t="array" ref="A211">IFERROR(INDEX('Annex 2 Designated EHV charges'!$A$10:$A$95, MATCH(0, IF(ISBLANK('Annex 2 Designated EHV charges'!$A$10:$A$95),1, COUNTIF(A$4:$A210, 'Annex 2 Designated EHV charges'!$A$10:$A$95)), 0)),"")</f>
        <v/>
      </c>
      <c r="B211" s="94" t="str">
        <f>IF($A211="","",VLOOKUP($A211,'Annex 2 Designated EHV charges'!$A:$O,2,0))</f>
        <v/>
      </c>
      <c r="C211" s="95" t="str">
        <f>IF($A211="","",VLOOKUP($A211,'Annex 2 Designated EHV charges'!$A:$O,3,0))</f>
        <v/>
      </c>
      <c r="D211" s="94" t="str">
        <f>IF($A211="","",VLOOKUP($A211,'Annex 2 Designated EHV charges'!$A:$O,7,0))</f>
        <v/>
      </c>
      <c r="E211" s="97" t="str">
        <f>IFERROR(IF(VLOOKUP($A211,'Annex 2 Designated EHV charges'!$A:$O,9,FALSE)=0,"",VLOOKUP($A211,'Annex 2 Designated EHV charges'!$A:$O,9,FALSE)),"")</f>
        <v/>
      </c>
      <c r="F211" s="195" t="str">
        <f>IFERROR(IF(VLOOKUP($A211,'Annex 2 Designated EHV charges'!$A:$O,10,FALSE)=0,"",VLOOKUP($A211,'Annex 2 Designated EHV charges'!$A:$O,10,FALSE)),"")</f>
        <v/>
      </c>
      <c r="G211" s="195" t="str">
        <f>IFERROR(IF(VLOOKUP($A211,'Annex 2 Designated EHV charges'!$A:$O,11,FALSE)=0,"",VLOOKUP($A211,'Annex 2 Designated EHV charges'!$A:$O,11,FALSE)),"")</f>
        <v/>
      </c>
      <c r="H211" s="195" t="str">
        <f>IFERROR(IF(VLOOKUP($A211,'Annex 2 Designated EHV charges'!$A:$O,12,FALSE)=0,"",VLOOKUP($A211,'Annex 2 Designated EHV charges'!$A:$O,12,FALSE)),"")</f>
        <v/>
      </c>
    </row>
    <row r="212" spans="1:8" x14ac:dyDescent="0.25">
      <c r="A212" s="94" t="str" cm="1">
        <f t="array" ref="A212">IFERROR(INDEX('Annex 2 Designated EHV charges'!$A$10:$A$95, MATCH(0, IF(ISBLANK('Annex 2 Designated EHV charges'!$A$10:$A$95),1, COUNTIF(A$4:$A211, 'Annex 2 Designated EHV charges'!$A$10:$A$95)), 0)),"")</f>
        <v/>
      </c>
      <c r="B212" s="94" t="str">
        <f>IF($A212="","",VLOOKUP($A212,'Annex 2 Designated EHV charges'!$A:$O,2,0))</f>
        <v/>
      </c>
      <c r="C212" s="95" t="str">
        <f>IF($A212="","",VLOOKUP($A212,'Annex 2 Designated EHV charges'!$A:$O,3,0))</f>
        <v/>
      </c>
      <c r="D212" s="94" t="str">
        <f>IF($A212="","",VLOOKUP($A212,'Annex 2 Designated EHV charges'!$A:$O,7,0))</f>
        <v/>
      </c>
      <c r="E212" s="97" t="str">
        <f>IFERROR(IF(VLOOKUP($A212,'Annex 2 Designated EHV charges'!$A:$O,9,FALSE)=0,"",VLOOKUP($A212,'Annex 2 Designated EHV charges'!$A:$O,9,FALSE)),"")</f>
        <v/>
      </c>
      <c r="F212" s="195" t="str">
        <f>IFERROR(IF(VLOOKUP($A212,'Annex 2 Designated EHV charges'!$A:$O,10,FALSE)=0,"",VLOOKUP($A212,'Annex 2 Designated EHV charges'!$A:$O,10,FALSE)),"")</f>
        <v/>
      </c>
      <c r="G212" s="195" t="str">
        <f>IFERROR(IF(VLOOKUP($A212,'Annex 2 Designated EHV charges'!$A:$O,11,FALSE)=0,"",VLOOKUP($A212,'Annex 2 Designated EHV charges'!$A:$O,11,FALSE)),"")</f>
        <v/>
      </c>
      <c r="H212" s="195" t="str">
        <f>IFERROR(IF(VLOOKUP($A212,'Annex 2 Designated EHV charges'!$A:$O,12,FALSE)=0,"",VLOOKUP($A212,'Annex 2 Designated EHV charges'!$A:$O,12,FALSE)),"")</f>
        <v/>
      </c>
    </row>
    <row r="213" spans="1:8" x14ac:dyDescent="0.25">
      <c r="A213" s="94" t="str" cm="1">
        <f t="array" ref="A213">IFERROR(INDEX('Annex 2 Designated EHV charges'!$A$10:$A$95, MATCH(0, IF(ISBLANK('Annex 2 Designated EHV charges'!$A$10:$A$95),1, COUNTIF(A$4:$A212, 'Annex 2 Designated EHV charges'!$A$10:$A$95)), 0)),"")</f>
        <v/>
      </c>
      <c r="B213" s="94" t="str">
        <f>IF($A213="","",VLOOKUP($A213,'Annex 2 Designated EHV charges'!$A:$O,2,0))</f>
        <v/>
      </c>
      <c r="C213" s="95" t="str">
        <f>IF($A213="","",VLOOKUP($A213,'Annex 2 Designated EHV charges'!$A:$O,3,0))</f>
        <v/>
      </c>
      <c r="D213" s="94" t="str">
        <f>IF($A213="","",VLOOKUP($A213,'Annex 2 Designated EHV charges'!$A:$O,7,0))</f>
        <v/>
      </c>
      <c r="E213" s="97" t="str">
        <f>IFERROR(IF(VLOOKUP($A213,'Annex 2 Designated EHV charges'!$A:$O,9,FALSE)=0,"",VLOOKUP($A213,'Annex 2 Designated EHV charges'!$A:$O,9,FALSE)),"")</f>
        <v/>
      </c>
      <c r="F213" s="195" t="str">
        <f>IFERROR(IF(VLOOKUP($A213,'Annex 2 Designated EHV charges'!$A:$O,10,FALSE)=0,"",VLOOKUP($A213,'Annex 2 Designated EHV charges'!$A:$O,10,FALSE)),"")</f>
        <v/>
      </c>
      <c r="G213" s="195" t="str">
        <f>IFERROR(IF(VLOOKUP($A213,'Annex 2 Designated EHV charges'!$A:$O,11,FALSE)=0,"",VLOOKUP($A213,'Annex 2 Designated EHV charges'!$A:$O,11,FALSE)),"")</f>
        <v/>
      </c>
      <c r="H213" s="195" t="str">
        <f>IFERROR(IF(VLOOKUP($A213,'Annex 2 Designated EHV charges'!$A:$O,12,FALSE)=0,"",VLOOKUP($A213,'Annex 2 Designated EHV charges'!$A:$O,12,FALSE)),"")</f>
        <v/>
      </c>
    </row>
    <row r="214" spans="1:8" x14ac:dyDescent="0.25">
      <c r="A214" s="94" t="str" cm="1">
        <f t="array" ref="A214">IFERROR(INDEX('Annex 2 Designated EHV charges'!$A$10:$A$95, MATCH(0, IF(ISBLANK('Annex 2 Designated EHV charges'!$A$10:$A$95),1, COUNTIF(A$4:$A213, 'Annex 2 Designated EHV charges'!$A$10:$A$95)), 0)),"")</f>
        <v/>
      </c>
      <c r="B214" s="94" t="str">
        <f>IF($A214="","",VLOOKUP($A214,'Annex 2 Designated EHV charges'!$A:$O,2,0))</f>
        <v/>
      </c>
      <c r="C214" s="95" t="str">
        <f>IF($A214="","",VLOOKUP($A214,'Annex 2 Designated EHV charges'!$A:$O,3,0))</f>
        <v/>
      </c>
      <c r="D214" s="94" t="str">
        <f>IF($A214="","",VLOOKUP($A214,'Annex 2 Designated EHV charges'!$A:$O,7,0))</f>
        <v/>
      </c>
      <c r="E214" s="97" t="str">
        <f>IFERROR(IF(VLOOKUP($A214,'Annex 2 Designated EHV charges'!$A:$O,9,FALSE)=0,"",VLOOKUP($A214,'Annex 2 Designated EHV charges'!$A:$O,9,FALSE)),"")</f>
        <v/>
      </c>
      <c r="F214" s="195" t="str">
        <f>IFERROR(IF(VLOOKUP($A214,'Annex 2 Designated EHV charges'!$A:$O,10,FALSE)=0,"",VLOOKUP($A214,'Annex 2 Designated EHV charges'!$A:$O,10,FALSE)),"")</f>
        <v/>
      </c>
      <c r="G214" s="195" t="str">
        <f>IFERROR(IF(VLOOKUP($A214,'Annex 2 Designated EHV charges'!$A:$O,11,FALSE)=0,"",VLOOKUP($A214,'Annex 2 Designated EHV charges'!$A:$O,11,FALSE)),"")</f>
        <v/>
      </c>
      <c r="H214" s="195" t="str">
        <f>IFERROR(IF(VLOOKUP($A214,'Annex 2 Designated EHV charges'!$A:$O,12,FALSE)=0,"",VLOOKUP($A214,'Annex 2 Designated EHV charges'!$A:$O,12,FALSE)),"")</f>
        <v/>
      </c>
    </row>
    <row r="215" spans="1:8" x14ac:dyDescent="0.25">
      <c r="A215" s="94" t="str" cm="1">
        <f t="array" ref="A215">IFERROR(INDEX('Annex 2 Designated EHV charges'!$A$10:$A$95, MATCH(0, IF(ISBLANK('Annex 2 Designated EHV charges'!$A$10:$A$95),1, COUNTIF(A$4:$A214, 'Annex 2 Designated EHV charges'!$A$10:$A$95)), 0)),"")</f>
        <v/>
      </c>
      <c r="B215" s="94" t="str">
        <f>IF($A215="","",VLOOKUP($A215,'Annex 2 Designated EHV charges'!$A:$O,2,0))</f>
        <v/>
      </c>
      <c r="C215" s="95" t="str">
        <f>IF($A215="","",VLOOKUP($A215,'Annex 2 Designated EHV charges'!$A:$O,3,0))</f>
        <v/>
      </c>
      <c r="D215" s="94" t="str">
        <f>IF($A215="","",VLOOKUP($A215,'Annex 2 Designated EHV charges'!$A:$O,7,0))</f>
        <v/>
      </c>
      <c r="E215" s="97" t="str">
        <f>IFERROR(IF(VLOOKUP($A215,'Annex 2 Designated EHV charges'!$A:$O,9,FALSE)=0,"",VLOOKUP($A215,'Annex 2 Designated EHV charges'!$A:$O,9,FALSE)),"")</f>
        <v/>
      </c>
      <c r="F215" s="195" t="str">
        <f>IFERROR(IF(VLOOKUP($A215,'Annex 2 Designated EHV charges'!$A:$O,10,FALSE)=0,"",VLOOKUP($A215,'Annex 2 Designated EHV charges'!$A:$O,10,FALSE)),"")</f>
        <v/>
      </c>
      <c r="G215" s="195" t="str">
        <f>IFERROR(IF(VLOOKUP($A215,'Annex 2 Designated EHV charges'!$A:$O,11,FALSE)=0,"",VLOOKUP($A215,'Annex 2 Designated EHV charges'!$A:$O,11,FALSE)),"")</f>
        <v/>
      </c>
      <c r="H215" s="195" t="str">
        <f>IFERROR(IF(VLOOKUP($A215,'Annex 2 Designated EHV charges'!$A:$O,12,FALSE)=0,"",VLOOKUP($A215,'Annex 2 Designated EHV charges'!$A:$O,12,FALSE)),"")</f>
        <v/>
      </c>
    </row>
    <row r="216" spans="1:8" x14ac:dyDescent="0.25">
      <c r="A216" s="94" t="str" cm="1">
        <f t="array" ref="A216">IFERROR(INDEX('Annex 2 Designated EHV charges'!$A$10:$A$95, MATCH(0, IF(ISBLANK('Annex 2 Designated EHV charges'!$A$10:$A$95),1, COUNTIF(A$4:$A215, 'Annex 2 Designated EHV charges'!$A$10:$A$95)), 0)),"")</f>
        <v/>
      </c>
      <c r="B216" s="94" t="str">
        <f>IF($A216="","",VLOOKUP($A216,'Annex 2 Designated EHV charges'!$A:$O,2,0))</f>
        <v/>
      </c>
      <c r="C216" s="95" t="str">
        <f>IF($A216="","",VLOOKUP($A216,'Annex 2 Designated EHV charges'!$A:$O,3,0))</f>
        <v/>
      </c>
      <c r="D216" s="94" t="str">
        <f>IF($A216="","",VLOOKUP($A216,'Annex 2 Designated EHV charges'!$A:$O,7,0))</f>
        <v/>
      </c>
      <c r="E216" s="97" t="str">
        <f>IFERROR(IF(VLOOKUP($A216,'Annex 2 Designated EHV charges'!$A:$O,9,FALSE)=0,"",VLOOKUP($A216,'Annex 2 Designated EHV charges'!$A:$O,9,FALSE)),"")</f>
        <v/>
      </c>
      <c r="F216" s="195" t="str">
        <f>IFERROR(IF(VLOOKUP($A216,'Annex 2 Designated EHV charges'!$A:$O,10,FALSE)=0,"",VLOOKUP($A216,'Annex 2 Designated EHV charges'!$A:$O,10,FALSE)),"")</f>
        <v/>
      </c>
      <c r="G216" s="195" t="str">
        <f>IFERROR(IF(VLOOKUP($A216,'Annex 2 Designated EHV charges'!$A:$O,11,FALSE)=0,"",VLOOKUP($A216,'Annex 2 Designated EHV charges'!$A:$O,11,FALSE)),"")</f>
        <v/>
      </c>
      <c r="H216" s="195" t="str">
        <f>IFERROR(IF(VLOOKUP($A216,'Annex 2 Designated EHV charges'!$A:$O,12,FALSE)=0,"",VLOOKUP($A216,'Annex 2 Designated EHV charges'!$A:$O,12,FALSE)),"")</f>
        <v/>
      </c>
    </row>
    <row r="217" spans="1:8" x14ac:dyDescent="0.25">
      <c r="A217" s="94" t="str" cm="1">
        <f t="array" ref="A217">IFERROR(INDEX('Annex 2 Designated EHV charges'!$A$10:$A$95, MATCH(0, IF(ISBLANK('Annex 2 Designated EHV charges'!$A$10:$A$95),1, COUNTIF(A$4:$A216, 'Annex 2 Designated EHV charges'!$A$10:$A$95)), 0)),"")</f>
        <v/>
      </c>
      <c r="B217" s="94" t="str">
        <f>IF($A217="","",VLOOKUP($A217,'Annex 2 Designated EHV charges'!$A:$O,2,0))</f>
        <v/>
      </c>
      <c r="C217" s="95" t="str">
        <f>IF($A217="","",VLOOKUP($A217,'Annex 2 Designated EHV charges'!$A:$O,3,0))</f>
        <v/>
      </c>
      <c r="D217" s="94" t="str">
        <f>IF($A217="","",VLOOKUP($A217,'Annex 2 Designated EHV charges'!$A:$O,7,0))</f>
        <v/>
      </c>
      <c r="E217" s="97" t="str">
        <f>IFERROR(IF(VLOOKUP($A217,'Annex 2 Designated EHV charges'!$A:$O,9,FALSE)=0,"",VLOOKUP($A217,'Annex 2 Designated EHV charges'!$A:$O,9,FALSE)),"")</f>
        <v/>
      </c>
      <c r="F217" s="195" t="str">
        <f>IFERROR(IF(VLOOKUP($A217,'Annex 2 Designated EHV charges'!$A:$O,10,FALSE)=0,"",VLOOKUP($A217,'Annex 2 Designated EHV charges'!$A:$O,10,FALSE)),"")</f>
        <v/>
      </c>
      <c r="G217" s="195" t="str">
        <f>IFERROR(IF(VLOOKUP($A217,'Annex 2 Designated EHV charges'!$A:$O,11,FALSE)=0,"",VLOOKUP($A217,'Annex 2 Designated EHV charges'!$A:$O,11,FALSE)),"")</f>
        <v/>
      </c>
      <c r="H217" s="195" t="str">
        <f>IFERROR(IF(VLOOKUP($A217,'Annex 2 Designated EHV charges'!$A:$O,12,FALSE)=0,"",VLOOKUP($A217,'Annex 2 Designated EHV charges'!$A:$O,12,FALSE)),"")</f>
        <v/>
      </c>
    </row>
    <row r="218" spans="1:8" x14ac:dyDescent="0.25">
      <c r="A218" s="94" t="str" cm="1">
        <f t="array" ref="A218">IFERROR(INDEX('Annex 2 Designated EHV charges'!$A$10:$A$95, MATCH(0, IF(ISBLANK('Annex 2 Designated EHV charges'!$A$10:$A$95),1, COUNTIF(A$4:$A217, 'Annex 2 Designated EHV charges'!$A$10:$A$95)), 0)),"")</f>
        <v/>
      </c>
      <c r="B218" s="94" t="str">
        <f>IF($A218="","",VLOOKUP($A218,'Annex 2 Designated EHV charges'!$A:$O,2,0))</f>
        <v/>
      </c>
      <c r="C218" s="95" t="str">
        <f>IF($A218="","",VLOOKUP($A218,'Annex 2 Designated EHV charges'!$A:$O,3,0))</f>
        <v/>
      </c>
      <c r="D218" s="94" t="str">
        <f>IF($A218="","",VLOOKUP($A218,'Annex 2 Designated EHV charges'!$A:$O,7,0))</f>
        <v/>
      </c>
      <c r="E218" s="97" t="str">
        <f>IFERROR(IF(VLOOKUP($A218,'Annex 2 Designated EHV charges'!$A:$O,9,FALSE)=0,"",VLOOKUP($A218,'Annex 2 Designated EHV charges'!$A:$O,9,FALSE)),"")</f>
        <v/>
      </c>
      <c r="F218" s="195" t="str">
        <f>IFERROR(IF(VLOOKUP($A218,'Annex 2 Designated EHV charges'!$A:$O,10,FALSE)=0,"",VLOOKUP($A218,'Annex 2 Designated EHV charges'!$A:$O,10,FALSE)),"")</f>
        <v/>
      </c>
      <c r="G218" s="195" t="str">
        <f>IFERROR(IF(VLOOKUP($A218,'Annex 2 Designated EHV charges'!$A:$O,11,FALSE)=0,"",VLOOKUP($A218,'Annex 2 Designated EHV charges'!$A:$O,11,FALSE)),"")</f>
        <v/>
      </c>
      <c r="H218" s="195" t="str">
        <f>IFERROR(IF(VLOOKUP($A218,'Annex 2 Designated EHV charges'!$A:$O,12,FALSE)=0,"",VLOOKUP($A218,'Annex 2 Designated EHV charges'!$A:$O,12,FALSE)),"")</f>
        <v/>
      </c>
    </row>
    <row r="219" spans="1:8" x14ac:dyDescent="0.25">
      <c r="A219" s="94" t="str" cm="1">
        <f t="array" ref="A219">IFERROR(INDEX('Annex 2 Designated EHV charges'!$A$10:$A$95, MATCH(0, IF(ISBLANK('Annex 2 Designated EHV charges'!$A$10:$A$95),1, COUNTIF(A$4:$A218, 'Annex 2 Designated EHV charges'!$A$10:$A$95)), 0)),"")</f>
        <v/>
      </c>
      <c r="B219" s="94" t="str">
        <f>IF($A219="","",VLOOKUP($A219,'Annex 2 Designated EHV charges'!$A:$O,2,0))</f>
        <v/>
      </c>
      <c r="C219" s="95" t="str">
        <f>IF($A219="","",VLOOKUP($A219,'Annex 2 Designated EHV charges'!$A:$O,3,0))</f>
        <v/>
      </c>
      <c r="D219" s="94" t="str">
        <f>IF($A219="","",VLOOKUP($A219,'Annex 2 Designated EHV charges'!$A:$O,7,0))</f>
        <v/>
      </c>
      <c r="E219" s="97" t="str">
        <f>IFERROR(IF(VLOOKUP($A219,'Annex 2 Designated EHV charges'!$A:$O,9,FALSE)=0,"",VLOOKUP($A219,'Annex 2 Designated EHV charges'!$A:$O,9,FALSE)),"")</f>
        <v/>
      </c>
      <c r="F219" s="195" t="str">
        <f>IFERROR(IF(VLOOKUP($A219,'Annex 2 Designated EHV charges'!$A:$O,10,FALSE)=0,"",VLOOKUP($A219,'Annex 2 Designated EHV charges'!$A:$O,10,FALSE)),"")</f>
        <v/>
      </c>
      <c r="G219" s="195" t="str">
        <f>IFERROR(IF(VLOOKUP($A219,'Annex 2 Designated EHV charges'!$A:$O,11,FALSE)=0,"",VLOOKUP($A219,'Annex 2 Designated EHV charges'!$A:$O,11,FALSE)),"")</f>
        <v/>
      </c>
      <c r="H219" s="195" t="str">
        <f>IFERROR(IF(VLOOKUP($A219,'Annex 2 Designated EHV charges'!$A:$O,12,FALSE)=0,"",VLOOKUP($A219,'Annex 2 Designated EHV charges'!$A:$O,12,FALSE)),"")</f>
        <v/>
      </c>
    </row>
    <row r="220" spans="1:8" x14ac:dyDescent="0.25">
      <c r="A220" s="94" t="str" cm="1">
        <f t="array" ref="A220">IFERROR(INDEX('Annex 2 Designated EHV charges'!$A$10:$A$95, MATCH(0, IF(ISBLANK('Annex 2 Designated EHV charges'!$A$10:$A$95),1, COUNTIF(A$4:$A219, 'Annex 2 Designated EHV charges'!$A$10:$A$95)), 0)),"")</f>
        <v/>
      </c>
      <c r="B220" s="94" t="str">
        <f>IF($A220="","",VLOOKUP($A220,'Annex 2 Designated EHV charges'!$A:$O,2,0))</f>
        <v/>
      </c>
      <c r="C220" s="95" t="str">
        <f>IF($A220="","",VLOOKUP($A220,'Annex 2 Designated EHV charges'!$A:$O,3,0))</f>
        <v/>
      </c>
      <c r="D220" s="94" t="str">
        <f>IF($A220="","",VLOOKUP($A220,'Annex 2 Designated EHV charges'!$A:$O,7,0))</f>
        <v/>
      </c>
      <c r="E220" s="97" t="str">
        <f>IFERROR(IF(VLOOKUP($A220,'Annex 2 Designated EHV charges'!$A:$O,9,FALSE)=0,"",VLOOKUP($A220,'Annex 2 Designated EHV charges'!$A:$O,9,FALSE)),"")</f>
        <v/>
      </c>
      <c r="F220" s="195" t="str">
        <f>IFERROR(IF(VLOOKUP($A220,'Annex 2 Designated EHV charges'!$A:$O,10,FALSE)=0,"",VLOOKUP($A220,'Annex 2 Designated EHV charges'!$A:$O,10,FALSE)),"")</f>
        <v/>
      </c>
      <c r="G220" s="195" t="str">
        <f>IFERROR(IF(VLOOKUP($A220,'Annex 2 Designated EHV charges'!$A:$O,11,FALSE)=0,"",VLOOKUP($A220,'Annex 2 Designated EHV charges'!$A:$O,11,FALSE)),"")</f>
        <v/>
      </c>
      <c r="H220" s="195" t="str">
        <f>IFERROR(IF(VLOOKUP($A220,'Annex 2 Designated EHV charges'!$A:$O,12,FALSE)=0,"",VLOOKUP($A220,'Annex 2 Designated EHV charges'!$A:$O,12,FALSE)),"")</f>
        <v/>
      </c>
    </row>
    <row r="221" spans="1:8" x14ac:dyDescent="0.25">
      <c r="A221" s="94" t="str" cm="1">
        <f t="array" ref="A221">IFERROR(INDEX('Annex 2 Designated EHV charges'!$A$10:$A$95, MATCH(0, IF(ISBLANK('Annex 2 Designated EHV charges'!$A$10:$A$95),1, COUNTIF(A$4:$A220, 'Annex 2 Designated EHV charges'!$A$10:$A$95)), 0)),"")</f>
        <v/>
      </c>
      <c r="B221" s="94" t="str">
        <f>IF($A221="","",VLOOKUP($A221,'Annex 2 Designated EHV charges'!$A:$O,2,0))</f>
        <v/>
      </c>
      <c r="C221" s="95" t="str">
        <f>IF($A221="","",VLOOKUP($A221,'Annex 2 Designated EHV charges'!$A:$O,3,0))</f>
        <v/>
      </c>
      <c r="D221" s="94" t="str">
        <f>IF($A221="","",VLOOKUP($A221,'Annex 2 Designated EHV charges'!$A:$O,7,0))</f>
        <v/>
      </c>
      <c r="E221" s="97" t="str">
        <f>IFERROR(IF(VLOOKUP($A221,'Annex 2 Designated EHV charges'!$A:$O,9,FALSE)=0,"",VLOOKUP($A221,'Annex 2 Designated EHV charges'!$A:$O,9,FALSE)),"")</f>
        <v/>
      </c>
      <c r="F221" s="195" t="str">
        <f>IFERROR(IF(VLOOKUP($A221,'Annex 2 Designated EHV charges'!$A:$O,10,FALSE)=0,"",VLOOKUP($A221,'Annex 2 Designated EHV charges'!$A:$O,10,FALSE)),"")</f>
        <v/>
      </c>
      <c r="G221" s="195" t="str">
        <f>IFERROR(IF(VLOOKUP($A221,'Annex 2 Designated EHV charges'!$A:$O,11,FALSE)=0,"",VLOOKUP($A221,'Annex 2 Designated EHV charges'!$A:$O,11,FALSE)),"")</f>
        <v/>
      </c>
      <c r="H221" s="195" t="str">
        <f>IFERROR(IF(VLOOKUP($A221,'Annex 2 Designated EHV charges'!$A:$O,12,FALSE)=0,"",VLOOKUP($A221,'Annex 2 Designated EHV charges'!$A:$O,12,FALSE)),"")</f>
        <v/>
      </c>
    </row>
    <row r="222" spans="1:8" x14ac:dyDescent="0.25">
      <c r="A222" s="94" t="str" cm="1">
        <f t="array" ref="A222">IFERROR(INDEX('Annex 2 Designated EHV charges'!$A$10:$A$95, MATCH(0, IF(ISBLANK('Annex 2 Designated EHV charges'!$A$10:$A$95),1, COUNTIF(A$4:$A221, 'Annex 2 Designated EHV charges'!$A$10:$A$95)), 0)),"")</f>
        <v/>
      </c>
      <c r="B222" s="94" t="str">
        <f>IF($A222="","",VLOOKUP($A222,'Annex 2 Designated EHV charges'!$A:$O,2,0))</f>
        <v/>
      </c>
      <c r="C222" s="95" t="str">
        <f>IF($A222="","",VLOOKUP($A222,'Annex 2 Designated EHV charges'!$A:$O,3,0))</f>
        <v/>
      </c>
      <c r="D222" s="94" t="str">
        <f>IF($A222="","",VLOOKUP($A222,'Annex 2 Designated EHV charges'!$A:$O,7,0))</f>
        <v/>
      </c>
      <c r="E222" s="97" t="str">
        <f>IFERROR(IF(VLOOKUP($A222,'Annex 2 Designated EHV charges'!$A:$O,9,FALSE)=0,"",VLOOKUP($A222,'Annex 2 Designated EHV charges'!$A:$O,9,FALSE)),"")</f>
        <v/>
      </c>
      <c r="F222" s="195" t="str">
        <f>IFERROR(IF(VLOOKUP($A222,'Annex 2 Designated EHV charges'!$A:$O,10,FALSE)=0,"",VLOOKUP($A222,'Annex 2 Designated EHV charges'!$A:$O,10,FALSE)),"")</f>
        <v/>
      </c>
      <c r="G222" s="195" t="str">
        <f>IFERROR(IF(VLOOKUP($A222,'Annex 2 Designated EHV charges'!$A:$O,11,FALSE)=0,"",VLOOKUP($A222,'Annex 2 Designated EHV charges'!$A:$O,11,FALSE)),"")</f>
        <v/>
      </c>
      <c r="H222" s="195" t="str">
        <f>IFERROR(IF(VLOOKUP($A222,'Annex 2 Designated EHV charges'!$A:$O,12,FALSE)=0,"",VLOOKUP($A222,'Annex 2 Designated EHV charges'!$A:$O,12,FALSE)),"")</f>
        <v/>
      </c>
    </row>
    <row r="223" spans="1:8" x14ac:dyDescent="0.25">
      <c r="A223" s="94" t="str" cm="1">
        <f t="array" ref="A223">IFERROR(INDEX('Annex 2 Designated EHV charges'!$A$10:$A$95, MATCH(0, IF(ISBLANK('Annex 2 Designated EHV charges'!$A$10:$A$95),1, COUNTIF(A$4:$A222, 'Annex 2 Designated EHV charges'!$A$10:$A$95)), 0)),"")</f>
        <v/>
      </c>
      <c r="B223" s="94" t="str">
        <f>IF($A223="","",VLOOKUP($A223,'Annex 2 Designated EHV charges'!$A:$O,2,0))</f>
        <v/>
      </c>
      <c r="C223" s="95" t="str">
        <f>IF($A223="","",VLOOKUP($A223,'Annex 2 Designated EHV charges'!$A:$O,3,0))</f>
        <v/>
      </c>
      <c r="D223" s="94" t="str">
        <f>IF($A223="","",VLOOKUP($A223,'Annex 2 Designated EHV charges'!$A:$O,7,0))</f>
        <v/>
      </c>
      <c r="E223" s="97" t="str">
        <f>IFERROR(IF(VLOOKUP($A223,'Annex 2 Designated EHV charges'!$A:$O,9,FALSE)=0,"",VLOOKUP($A223,'Annex 2 Designated EHV charges'!$A:$O,9,FALSE)),"")</f>
        <v/>
      </c>
      <c r="F223" s="195" t="str">
        <f>IFERROR(IF(VLOOKUP($A223,'Annex 2 Designated EHV charges'!$A:$O,10,FALSE)=0,"",VLOOKUP($A223,'Annex 2 Designated EHV charges'!$A:$O,10,FALSE)),"")</f>
        <v/>
      </c>
      <c r="G223" s="195" t="str">
        <f>IFERROR(IF(VLOOKUP($A223,'Annex 2 Designated EHV charges'!$A:$O,11,FALSE)=0,"",VLOOKUP($A223,'Annex 2 Designated EHV charges'!$A:$O,11,FALSE)),"")</f>
        <v/>
      </c>
      <c r="H223" s="195" t="str">
        <f>IFERROR(IF(VLOOKUP($A223,'Annex 2 Designated EHV charges'!$A:$O,12,FALSE)=0,"",VLOOKUP($A223,'Annex 2 Designated EHV charges'!$A:$O,12,FALSE)),"")</f>
        <v/>
      </c>
    </row>
    <row r="224" spans="1:8" x14ac:dyDescent="0.25">
      <c r="A224" s="94" t="str" cm="1">
        <f t="array" ref="A224">IFERROR(INDEX('Annex 2 Designated EHV charges'!$A$10:$A$95, MATCH(0, IF(ISBLANK('Annex 2 Designated EHV charges'!$A$10:$A$95),1, COUNTIF(A$4:$A223, 'Annex 2 Designated EHV charges'!$A$10:$A$95)), 0)),"")</f>
        <v/>
      </c>
      <c r="B224" s="94" t="str">
        <f>IF($A224="","",VLOOKUP($A224,'Annex 2 Designated EHV charges'!$A:$O,2,0))</f>
        <v/>
      </c>
      <c r="C224" s="95" t="str">
        <f>IF($A224="","",VLOOKUP($A224,'Annex 2 Designated EHV charges'!$A:$O,3,0))</f>
        <v/>
      </c>
      <c r="D224" s="94" t="str">
        <f>IF($A224="","",VLOOKUP($A224,'Annex 2 Designated EHV charges'!$A:$O,7,0))</f>
        <v/>
      </c>
      <c r="E224" s="97" t="str">
        <f>IFERROR(IF(VLOOKUP($A224,'Annex 2 Designated EHV charges'!$A:$O,9,FALSE)=0,"",VLOOKUP($A224,'Annex 2 Designated EHV charges'!$A:$O,9,FALSE)),"")</f>
        <v/>
      </c>
      <c r="F224" s="195" t="str">
        <f>IFERROR(IF(VLOOKUP($A224,'Annex 2 Designated EHV charges'!$A:$O,10,FALSE)=0,"",VLOOKUP($A224,'Annex 2 Designated EHV charges'!$A:$O,10,FALSE)),"")</f>
        <v/>
      </c>
      <c r="G224" s="195" t="str">
        <f>IFERROR(IF(VLOOKUP($A224,'Annex 2 Designated EHV charges'!$A:$O,11,FALSE)=0,"",VLOOKUP($A224,'Annex 2 Designated EHV charges'!$A:$O,11,FALSE)),"")</f>
        <v/>
      </c>
      <c r="H224" s="195" t="str">
        <f>IFERROR(IF(VLOOKUP($A224,'Annex 2 Designated EHV charges'!$A:$O,12,FALSE)=0,"",VLOOKUP($A224,'Annex 2 Designated EHV charges'!$A:$O,12,FALSE)),"")</f>
        <v/>
      </c>
    </row>
    <row r="225" spans="1:8" x14ac:dyDescent="0.25">
      <c r="A225" s="94" t="str" cm="1">
        <f t="array" ref="A225">IFERROR(INDEX('Annex 2 Designated EHV charges'!$A$10:$A$95, MATCH(0, IF(ISBLANK('Annex 2 Designated EHV charges'!$A$10:$A$95),1, COUNTIF(A$4:$A224, 'Annex 2 Designated EHV charges'!$A$10:$A$95)), 0)),"")</f>
        <v/>
      </c>
      <c r="B225" s="94" t="str">
        <f>IF($A225="","",VLOOKUP($A225,'Annex 2 Designated EHV charges'!$A:$O,2,0))</f>
        <v/>
      </c>
      <c r="C225" s="95" t="str">
        <f>IF($A225="","",VLOOKUP($A225,'Annex 2 Designated EHV charges'!$A:$O,3,0))</f>
        <v/>
      </c>
      <c r="D225" s="94" t="str">
        <f>IF($A225="","",VLOOKUP($A225,'Annex 2 Designated EHV charges'!$A:$O,7,0))</f>
        <v/>
      </c>
      <c r="E225" s="97" t="str">
        <f>IFERROR(IF(VLOOKUP($A225,'Annex 2 Designated EHV charges'!$A:$O,9,FALSE)=0,"",VLOOKUP($A225,'Annex 2 Designated EHV charges'!$A:$O,9,FALSE)),"")</f>
        <v/>
      </c>
      <c r="F225" s="195" t="str">
        <f>IFERROR(IF(VLOOKUP($A225,'Annex 2 Designated EHV charges'!$A:$O,10,FALSE)=0,"",VLOOKUP($A225,'Annex 2 Designated EHV charges'!$A:$O,10,FALSE)),"")</f>
        <v/>
      </c>
      <c r="G225" s="195" t="str">
        <f>IFERROR(IF(VLOOKUP($A225,'Annex 2 Designated EHV charges'!$A:$O,11,FALSE)=0,"",VLOOKUP($A225,'Annex 2 Designated EHV charges'!$A:$O,11,FALSE)),"")</f>
        <v/>
      </c>
      <c r="H225" s="195" t="str">
        <f>IFERROR(IF(VLOOKUP($A225,'Annex 2 Designated EHV charges'!$A:$O,12,FALSE)=0,"",VLOOKUP($A225,'Annex 2 Designated EHV charges'!$A:$O,12,FALSE)),"")</f>
        <v/>
      </c>
    </row>
    <row r="226" spans="1:8" x14ac:dyDescent="0.25">
      <c r="A226" s="94" t="str" cm="1">
        <f t="array" ref="A226">IFERROR(INDEX('Annex 2 Designated EHV charges'!$A$10:$A$95, MATCH(0, IF(ISBLANK('Annex 2 Designated EHV charges'!$A$10:$A$95),1, COUNTIF(A$4:$A225, 'Annex 2 Designated EHV charges'!$A$10:$A$95)), 0)),"")</f>
        <v/>
      </c>
      <c r="B226" s="94" t="str">
        <f>IF($A226="","",VLOOKUP($A226,'Annex 2 Designated EHV charges'!$A:$O,2,0))</f>
        <v/>
      </c>
      <c r="C226" s="95" t="str">
        <f>IF($A226="","",VLOOKUP($A226,'Annex 2 Designated EHV charges'!$A:$O,3,0))</f>
        <v/>
      </c>
      <c r="D226" s="94" t="str">
        <f>IF($A226="","",VLOOKUP($A226,'Annex 2 Designated EHV charges'!$A:$O,7,0))</f>
        <v/>
      </c>
      <c r="E226" s="97" t="str">
        <f>IFERROR(IF(VLOOKUP($A226,'Annex 2 Designated EHV charges'!$A:$O,9,FALSE)=0,"",VLOOKUP($A226,'Annex 2 Designated EHV charges'!$A:$O,9,FALSE)),"")</f>
        <v/>
      </c>
      <c r="F226" s="195" t="str">
        <f>IFERROR(IF(VLOOKUP($A226,'Annex 2 Designated EHV charges'!$A:$O,10,FALSE)=0,"",VLOOKUP($A226,'Annex 2 Designated EHV charges'!$A:$O,10,FALSE)),"")</f>
        <v/>
      </c>
      <c r="G226" s="195" t="str">
        <f>IFERROR(IF(VLOOKUP($A226,'Annex 2 Designated EHV charges'!$A:$O,11,FALSE)=0,"",VLOOKUP($A226,'Annex 2 Designated EHV charges'!$A:$O,11,FALSE)),"")</f>
        <v/>
      </c>
      <c r="H226" s="195" t="str">
        <f>IFERROR(IF(VLOOKUP($A226,'Annex 2 Designated EHV charges'!$A:$O,12,FALSE)=0,"",VLOOKUP($A226,'Annex 2 Designated EHV charges'!$A:$O,12,FALSE)),"")</f>
        <v/>
      </c>
    </row>
    <row r="227" spans="1:8" x14ac:dyDescent="0.25">
      <c r="A227" s="94" t="str" cm="1">
        <f t="array" ref="A227">IFERROR(INDEX('Annex 2 Designated EHV charges'!$A$10:$A$95, MATCH(0, IF(ISBLANK('Annex 2 Designated EHV charges'!$A$10:$A$95),1, COUNTIF(A$4:$A226, 'Annex 2 Designated EHV charges'!$A$10:$A$95)), 0)),"")</f>
        <v/>
      </c>
      <c r="B227" s="94" t="str">
        <f>IF($A227="","",VLOOKUP($A227,'Annex 2 Designated EHV charges'!$A:$O,2,0))</f>
        <v/>
      </c>
      <c r="C227" s="95" t="str">
        <f>IF($A227="","",VLOOKUP($A227,'Annex 2 Designated EHV charges'!$A:$O,3,0))</f>
        <v/>
      </c>
      <c r="D227" s="94" t="str">
        <f>IF($A227="","",VLOOKUP($A227,'Annex 2 Designated EHV charges'!$A:$O,7,0))</f>
        <v/>
      </c>
      <c r="E227" s="97" t="str">
        <f>IFERROR(IF(VLOOKUP($A227,'Annex 2 Designated EHV charges'!$A:$O,9,FALSE)=0,"",VLOOKUP($A227,'Annex 2 Designated EHV charges'!$A:$O,9,FALSE)),"")</f>
        <v/>
      </c>
      <c r="F227" s="195" t="str">
        <f>IFERROR(IF(VLOOKUP($A227,'Annex 2 Designated EHV charges'!$A:$O,10,FALSE)=0,"",VLOOKUP($A227,'Annex 2 Designated EHV charges'!$A:$O,10,FALSE)),"")</f>
        <v/>
      </c>
      <c r="G227" s="195" t="str">
        <f>IFERROR(IF(VLOOKUP($A227,'Annex 2 Designated EHV charges'!$A:$O,11,FALSE)=0,"",VLOOKUP($A227,'Annex 2 Designated EHV charges'!$A:$O,11,FALSE)),"")</f>
        <v/>
      </c>
      <c r="H227" s="195" t="str">
        <f>IFERROR(IF(VLOOKUP($A227,'Annex 2 Designated EHV charges'!$A:$O,12,FALSE)=0,"",VLOOKUP($A227,'Annex 2 Designated EHV charges'!$A:$O,12,FALSE)),"")</f>
        <v/>
      </c>
    </row>
    <row r="228" spans="1:8" x14ac:dyDescent="0.25">
      <c r="A228" s="94" t="str" cm="1">
        <f t="array" ref="A228">IFERROR(INDEX('Annex 2 Designated EHV charges'!$A$10:$A$95, MATCH(0, IF(ISBLANK('Annex 2 Designated EHV charges'!$A$10:$A$95),1, COUNTIF(A$4:$A227, 'Annex 2 Designated EHV charges'!$A$10:$A$95)), 0)),"")</f>
        <v/>
      </c>
      <c r="B228" s="94" t="str">
        <f>IF($A228="","",VLOOKUP($A228,'Annex 2 Designated EHV charges'!$A:$O,2,0))</f>
        <v/>
      </c>
      <c r="C228" s="95" t="str">
        <f>IF($A228="","",VLOOKUP($A228,'Annex 2 Designated EHV charges'!$A:$O,3,0))</f>
        <v/>
      </c>
      <c r="D228" s="94" t="str">
        <f>IF($A228="","",VLOOKUP($A228,'Annex 2 Designated EHV charges'!$A:$O,7,0))</f>
        <v/>
      </c>
      <c r="E228" s="97" t="str">
        <f>IFERROR(IF(VLOOKUP($A228,'Annex 2 Designated EHV charges'!$A:$O,9,FALSE)=0,"",VLOOKUP($A228,'Annex 2 Designated EHV charges'!$A:$O,9,FALSE)),"")</f>
        <v/>
      </c>
      <c r="F228" s="195" t="str">
        <f>IFERROR(IF(VLOOKUP($A228,'Annex 2 Designated EHV charges'!$A:$O,10,FALSE)=0,"",VLOOKUP($A228,'Annex 2 Designated EHV charges'!$A:$O,10,FALSE)),"")</f>
        <v/>
      </c>
      <c r="G228" s="195" t="str">
        <f>IFERROR(IF(VLOOKUP($A228,'Annex 2 Designated EHV charges'!$A:$O,11,FALSE)=0,"",VLOOKUP($A228,'Annex 2 Designated EHV charges'!$A:$O,11,FALSE)),"")</f>
        <v/>
      </c>
      <c r="H228" s="195" t="str">
        <f>IFERROR(IF(VLOOKUP($A228,'Annex 2 Designated EHV charges'!$A:$O,12,FALSE)=0,"",VLOOKUP($A228,'Annex 2 Designated EHV charges'!$A:$O,12,FALSE)),"")</f>
        <v/>
      </c>
    </row>
    <row r="229" spans="1:8" x14ac:dyDescent="0.25">
      <c r="A229" s="94" t="str" cm="1">
        <f t="array" ref="A229">IFERROR(INDEX('Annex 2 Designated EHV charges'!$A$10:$A$95, MATCH(0, IF(ISBLANK('Annex 2 Designated EHV charges'!$A$10:$A$95),1, COUNTIF(A$4:$A228, 'Annex 2 Designated EHV charges'!$A$10:$A$95)), 0)),"")</f>
        <v/>
      </c>
      <c r="B229" s="94" t="str">
        <f>IF($A229="","",VLOOKUP($A229,'Annex 2 Designated EHV charges'!$A:$O,2,0))</f>
        <v/>
      </c>
      <c r="C229" s="95" t="str">
        <f>IF($A229="","",VLOOKUP($A229,'Annex 2 Designated EHV charges'!$A:$O,3,0))</f>
        <v/>
      </c>
      <c r="D229" s="94" t="str">
        <f>IF($A229="","",VLOOKUP($A229,'Annex 2 Designated EHV charges'!$A:$O,7,0))</f>
        <v/>
      </c>
      <c r="E229" s="97" t="str">
        <f>IFERROR(IF(VLOOKUP($A229,'Annex 2 Designated EHV charges'!$A:$O,9,FALSE)=0,"",VLOOKUP($A229,'Annex 2 Designated EHV charges'!$A:$O,9,FALSE)),"")</f>
        <v/>
      </c>
      <c r="F229" s="195" t="str">
        <f>IFERROR(IF(VLOOKUP($A229,'Annex 2 Designated EHV charges'!$A:$O,10,FALSE)=0,"",VLOOKUP($A229,'Annex 2 Designated EHV charges'!$A:$O,10,FALSE)),"")</f>
        <v/>
      </c>
      <c r="G229" s="195" t="str">
        <f>IFERROR(IF(VLOOKUP($A229,'Annex 2 Designated EHV charges'!$A:$O,11,FALSE)=0,"",VLOOKUP($A229,'Annex 2 Designated EHV charges'!$A:$O,11,FALSE)),"")</f>
        <v/>
      </c>
      <c r="H229" s="195" t="str">
        <f>IFERROR(IF(VLOOKUP($A229,'Annex 2 Designated EHV charges'!$A:$O,12,FALSE)=0,"",VLOOKUP($A229,'Annex 2 Designated EHV charges'!$A:$O,12,FALSE)),"")</f>
        <v/>
      </c>
    </row>
    <row r="230" spans="1:8" x14ac:dyDescent="0.25">
      <c r="A230" s="94" t="str" cm="1">
        <f t="array" ref="A230">IFERROR(INDEX('Annex 2 Designated EHV charges'!$A$10:$A$95, MATCH(0, IF(ISBLANK('Annex 2 Designated EHV charges'!$A$10:$A$95),1, COUNTIF(A$4:$A229, 'Annex 2 Designated EHV charges'!$A$10:$A$95)), 0)),"")</f>
        <v/>
      </c>
      <c r="B230" s="94" t="str">
        <f>IF($A230="","",VLOOKUP($A230,'Annex 2 Designated EHV charges'!$A:$O,2,0))</f>
        <v/>
      </c>
      <c r="C230" s="95" t="str">
        <f>IF($A230="","",VLOOKUP($A230,'Annex 2 Designated EHV charges'!$A:$O,3,0))</f>
        <v/>
      </c>
      <c r="D230" s="94" t="str">
        <f>IF($A230="","",VLOOKUP($A230,'Annex 2 Designated EHV charges'!$A:$O,7,0))</f>
        <v/>
      </c>
      <c r="E230" s="97" t="str">
        <f>IFERROR(IF(VLOOKUP($A230,'Annex 2 Designated EHV charges'!$A:$O,9,FALSE)=0,"",VLOOKUP($A230,'Annex 2 Designated EHV charges'!$A:$O,9,FALSE)),"")</f>
        <v/>
      </c>
      <c r="F230" s="195" t="str">
        <f>IFERROR(IF(VLOOKUP($A230,'Annex 2 Designated EHV charges'!$A:$O,10,FALSE)=0,"",VLOOKUP($A230,'Annex 2 Designated EHV charges'!$A:$O,10,FALSE)),"")</f>
        <v/>
      </c>
      <c r="G230" s="195" t="str">
        <f>IFERROR(IF(VLOOKUP($A230,'Annex 2 Designated EHV charges'!$A:$O,11,FALSE)=0,"",VLOOKUP($A230,'Annex 2 Designated EHV charges'!$A:$O,11,FALSE)),"")</f>
        <v/>
      </c>
      <c r="H230" s="195" t="str">
        <f>IFERROR(IF(VLOOKUP($A230,'Annex 2 Designated EHV charges'!$A:$O,12,FALSE)=0,"",VLOOKUP($A230,'Annex 2 Designated EHV charges'!$A:$O,12,FALSE)),"")</f>
        <v/>
      </c>
    </row>
    <row r="231" spans="1:8" x14ac:dyDescent="0.25">
      <c r="A231" s="94" t="str" cm="1">
        <f t="array" ref="A231">IFERROR(INDEX('Annex 2 Designated EHV charges'!$A$10:$A$95, MATCH(0, IF(ISBLANK('Annex 2 Designated EHV charges'!$A$10:$A$95),1, COUNTIF(A$4:$A230, 'Annex 2 Designated EHV charges'!$A$10:$A$95)), 0)),"")</f>
        <v/>
      </c>
      <c r="B231" s="94" t="str">
        <f>IF($A231="","",VLOOKUP($A231,'Annex 2 Designated EHV charges'!$A:$O,2,0))</f>
        <v/>
      </c>
      <c r="C231" s="95" t="str">
        <f>IF($A231="","",VLOOKUP($A231,'Annex 2 Designated EHV charges'!$A:$O,3,0))</f>
        <v/>
      </c>
      <c r="D231" s="94" t="str">
        <f>IF($A231="","",VLOOKUP($A231,'Annex 2 Designated EHV charges'!$A:$O,7,0))</f>
        <v/>
      </c>
      <c r="E231" s="97" t="str">
        <f>IFERROR(IF(VLOOKUP($A231,'Annex 2 Designated EHV charges'!$A:$O,9,FALSE)=0,"",VLOOKUP($A231,'Annex 2 Designated EHV charges'!$A:$O,9,FALSE)),"")</f>
        <v/>
      </c>
      <c r="F231" s="195" t="str">
        <f>IFERROR(IF(VLOOKUP($A231,'Annex 2 Designated EHV charges'!$A:$O,10,FALSE)=0,"",VLOOKUP($A231,'Annex 2 Designated EHV charges'!$A:$O,10,FALSE)),"")</f>
        <v/>
      </c>
      <c r="G231" s="195" t="str">
        <f>IFERROR(IF(VLOOKUP($A231,'Annex 2 Designated EHV charges'!$A:$O,11,FALSE)=0,"",VLOOKUP($A231,'Annex 2 Designated EHV charges'!$A:$O,11,FALSE)),"")</f>
        <v/>
      </c>
      <c r="H231" s="195" t="str">
        <f>IFERROR(IF(VLOOKUP($A231,'Annex 2 Designated EHV charges'!$A:$O,12,FALSE)=0,"",VLOOKUP($A231,'Annex 2 Designated EHV charges'!$A:$O,12,FALSE)),"")</f>
        <v/>
      </c>
    </row>
    <row r="232" spans="1:8" x14ac:dyDescent="0.25">
      <c r="A232" s="94" t="str" cm="1">
        <f t="array" ref="A232">IFERROR(INDEX('Annex 2 Designated EHV charges'!$A$10:$A$95, MATCH(0, IF(ISBLANK('Annex 2 Designated EHV charges'!$A$10:$A$95),1, COUNTIF(A$4:$A231, 'Annex 2 Designated EHV charges'!$A$10:$A$95)), 0)),"")</f>
        <v/>
      </c>
      <c r="B232" s="94" t="str">
        <f>IF($A232="","",VLOOKUP($A232,'Annex 2 Designated EHV charges'!$A:$O,2,0))</f>
        <v/>
      </c>
      <c r="C232" s="95" t="str">
        <f>IF($A232="","",VLOOKUP($A232,'Annex 2 Designated EHV charges'!$A:$O,3,0))</f>
        <v/>
      </c>
      <c r="D232" s="94" t="str">
        <f>IF($A232="","",VLOOKUP($A232,'Annex 2 Designated EHV charges'!$A:$O,7,0))</f>
        <v/>
      </c>
      <c r="E232" s="97" t="str">
        <f>IFERROR(IF(VLOOKUP($A232,'Annex 2 Designated EHV charges'!$A:$O,9,FALSE)=0,"",VLOOKUP($A232,'Annex 2 Designated EHV charges'!$A:$O,9,FALSE)),"")</f>
        <v/>
      </c>
      <c r="F232" s="195" t="str">
        <f>IFERROR(IF(VLOOKUP($A232,'Annex 2 Designated EHV charges'!$A:$O,10,FALSE)=0,"",VLOOKUP($A232,'Annex 2 Designated EHV charges'!$A:$O,10,FALSE)),"")</f>
        <v/>
      </c>
      <c r="G232" s="195" t="str">
        <f>IFERROR(IF(VLOOKUP($A232,'Annex 2 Designated EHV charges'!$A:$O,11,FALSE)=0,"",VLOOKUP($A232,'Annex 2 Designated EHV charges'!$A:$O,11,FALSE)),"")</f>
        <v/>
      </c>
      <c r="H232" s="195" t="str">
        <f>IFERROR(IF(VLOOKUP($A232,'Annex 2 Designated EHV charges'!$A:$O,12,FALSE)=0,"",VLOOKUP($A232,'Annex 2 Designated EHV charges'!$A:$O,12,FALSE)),"")</f>
        <v/>
      </c>
    </row>
    <row r="233" spans="1:8" x14ac:dyDescent="0.25">
      <c r="A233" s="94" t="str" cm="1">
        <f t="array" ref="A233">IFERROR(INDEX('Annex 2 Designated EHV charges'!$A$10:$A$95, MATCH(0, IF(ISBLANK('Annex 2 Designated EHV charges'!$A$10:$A$95),1, COUNTIF(A$4:$A232, 'Annex 2 Designated EHV charges'!$A$10:$A$95)), 0)),"")</f>
        <v/>
      </c>
      <c r="B233" s="94" t="str">
        <f>IF($A233="","",VLOOKUP($A233,'Annex 2 Designated EHV charges'!$A:$O,2,0))</f>
        <v/>
      </c>
      <c r="C233" s="95" t="str">
        <f>IF($A233="","",VLOOKUP($A233,'Annex 2 Designated EHV charges'!$A:$O,3,0))</f>
        <v/>
      </c>
      <c r="D233" s="94" t="str">
        <f>IF($A233="","",VLOOKUP($A233,'Annex 2 Designated EHV charges'!$A:$O,7,0))</f>
        <v/>
      </c>
      <c r="E233" s="97" t="str">
        <f>IFERROR(IF(VLOOKUP($A233,'Annex 2 Designated EHV charges'!$A:$O,9,FALSE)=0,"",VLOOKUP($A233,'Annex 2 Designated EHV charges'!$A:$O,9,FALSE)),"")</f>
        <v/>
      </c>
      <c r="F233" s="195" t="str">
        <f>IFERROR(IF(VLOOKUP($A233,'Annex 2 Designated EHV charges'!$A:$O,10,FALSE)=0,"",VLOOKUP($A233,'Annex 2 Designated EHV charges'!$A:$O,10,FALSE)),"")</f>
        <v/>
      </c>
      <c r="G233" s="195" t="str">
        <f>IFERROR(IF(VLOOKUP($A233,'Annex 2 Designated EHV charges'!$A:$O,11,FALSE)=0,"",VLOOKUP($A233,'Annex 2 Designated EHV charges'!$A:$O,11,FALSE)),"")</f>
        <v/>
      </c>
      <c r="H233" s="195" t="str">
        <f>IFERROR(IF(VLOOKUP($A233,'Annex 2 Designated EHV charges'!$A:$O,12,FALSE)=0,"",VLOOKUP($A233,'Annex 2 Designated EHV charges'!$A:$O,12,FALSE)),"")</f>
        <v/>
      </c>
    </row>
    <row r="234" spans="1:8" x14ac:dyDescent="0.25">
      <c r="A234" s="94" t="str" cm="1">
        <f t="array" ref="A234">IFERROR(INDEX('Annex 2 Designated EHV charges'!$A$10:$A$95, MATCH(0, IF(ISBLANK('Annex 2 Designated EHV charges'!$A$10:$A$95),1, COUNTIF(A$4:$A233, 'Annex 2 Designated EHV charges'!$A$10:$A$95)), 0)),"")</f>
        <v/>
      </c>
      <c r="B234" s="94" t="str">
        <f>IF($A234="","",VLOOKUP($A234,'Annex 2 Designated EHV charges'!$A:$O,2,0))</f>
        <v/>
      </c>
      <c r="C234" s="95" t="str">
        <f>IF($A234="","",VLOOKUP($A234,'Annex 2 Designated EHV charges'!$A:$O,3,0))</f>
        <v/>
      </c>
      <c r="D234" s="94" t="str">
        <f>IF($A234="","",VLOOKUP($A234,'Annex 2 Designated EHV charges'!$A:$O,7,0))</f>
        <v/>
      </c>
      <c r="E234" s="97" t="str">
        <f>IFERROR(IF(VLOOKUP($A234,'Annex 2 Designated EHV charges'!$A:$O,9,FALSE)=0,"",VLOOKUP($A234,'Annex 2 Designated EHV charges'!$A:$O,9,FALSE)),"")</f>
        <v/>
      </c>
      <c r="F234" s="195" t="str">
        <f>IFERROR(IF(VLOOKUP($A234,'Annex 2 Designated EHV charges'!$A:$O,10,FALSE)=0,"",VLOOKUP($A234,'Annex 2 Designated EHV charges'!$A:$O,10,FALSE)),"")</f>
        <v/>
      </c>
      <c r="G234" s="195" t="str">
        <f>IFERROR(IF(VLOOKUP($A234,'Annex 2 Designated EHV charges'!$A:$O,11,FALSE)=0,"",VLOOKUP($A234,'Annex 2 Designated EHV charges'!$A:$O,11,FALSE)),"")</f>
        <v/>
      </c>
      <c r="H234" s="195" t="str">
        <f>IFERROR(IF(VLOOKUP($A234,'Annex 2 Designated EHV charges'!$A:$O,12,FALSE)=0,"",VLOOKUP($A234,'Annex 2 Designated EHV charges'!$A:$O,12,FALSE)),"")</f>
        <v/>
      </c>
    </row>
    <row r="235" spans="1:8" x14ac:dyDescent="0.25">
      <c r="A235" s="94" t="str" cm="1">
        <f t="array" ref="A235">IFERROR(INDEX('Annex 2 Designated EHV charges'!$A$10:$A$95, MATCH(0, IF(ISBLANK('Annex 2 Designated EHV charges'!$A$10:$A$95),1, COUNTIF(A$4:$A234, 'Annex 2 Designated EHV charges'!$A$10:$A$95)), 0)),"")</f>
        <v/>
      </c>
      <c r="B235" s="94" t="str">
        <f>IF($A235="","",VLOOKUP($A235,'Annex 2 Designated EHV charges'!$A:$O,2,0))</f>
        <v/>
      </c>
      <c r="C235" s="95" t="str">
        <f>IF($A235="","",VLOOKUP($A235,'Annex 2 Designated EHV charges'!$A:$O,3,0))</f>
        <v/>
      </c>
      <c r="D235" s="94" t="str">
        <f>IF($A235="","",VLOOKUP($A235,'Annex 2 Designated EHV charges'!$A:$O,7,0))</f>
        <v/>
      </c>
      <c r="E235" s="97" t="str">
        <f>IFERROR(IF(VLOOKUP($A235,'Annex 2 Designated EHV charges'!$A:$O,9,FALSE)=0,"",VLOOKUP($A235,'Annex 2 Designated EHV charges'!$A:$O,9,FALSE)),"")</f>
        <v/>
      </c>
      <c r="F235" s="195" t="str">
        <f>IFERROR(IF(VLOOKUP($A235,'Annex 2 Designated EHV charges'!$A:$O,10,FALSE)=0,"",VLOOKUP($A235,'Annex 2 Designated EHV charges'!$A:$O,10,FALSE)),"")</f>
        <v/>
      </c>
      <c r="G235" s="195" t="str">
        <f>IFERROR(IF(VLOOKUP($A235,'Annex 2 Designated EHV charges'!$A:$O,11,FALSE)=0,"",VLOOKUP($A235,'Annex 2 Designated EHV charges'!$A:$O,11,FALSE)),"")</f>
        <v/>
      </c>
      <c r="H235" s="195" t="str">
        <f>IFERROR(IF(VLOOKUP($A235,'Annex 2 Designated EHV charges'!$A:$O,12,FALSE)=0,"",VLOOKUP($A235,'Annex 2 Designated EHV charges'!$A:$O,12,FALSE)),"")</f>
        <v/>
      </c>
    </row>
    <row r="236" spans="1:8" x14ac:dyDescent="0.25">
      <c r="A236" s="94" t="str" cm="1">
        <f t="array" ref="A236">IFERROR(INDEX('Annex 2 Designated EHV charges'!$A$10:$A$95, MATCH(0, IF(ISBLANK('Annex 2 Designated EHV charges'!$A$10:$A$95),1, COUNTIF(A$4:$A235, 'Annex 2 Designated EHV charges'!$A$10:$A$95)), 0)),"")</f>
        <v/>
      </c>
      <c r="B236" s="94" t="str">
        <f>IF($A236="","",VLOOKUP($A236,'Annex 2 Designated EHV charges'!$A:$O,2,0))</f>
        <v/>
      </c>
      <c r="C236" s="95" t="str">
        <f>IF($A236="","",VLOOKUP($A236,'Annex 2 Designated EHV charges'!$A:$O,3,0))</f>
        <v/>
      </c>
      <c r="D236" s="94" t="str">
        <f>IF($A236="","",VLOOKUP($A236,'Annex 2 Designated EHV charges'!$A:$O,7,0))</f>
        <v/>
      </c>
      <c r="E236" s="97" t="str">
        <f>IFERROR(IF(VLOOKUP($A236,'Annex 2 Designated EHV charges'!$A:$O,9,FALSE)=0,"",VLOOKUP($A236,'Annex 2 Designated EHV charges'!$A:$O,9,FALSE)),"")</f>
        <v/>
      </c>
      <c r="F236" s="195" t="str">
        <f>IFERROR(IF(VLOOKUP($A236,'Annex 2 Designated EHV charges'!$A:$O,10,FALSE)=0,"",VLOOKUP($A236,'Annex 2 Designated EHV charges'!$A:$O,10,FALSE)),"")</f>
        <v/>
      </c>
      <c r="G236" s="195" t="str">
        <f>IFERROR(IF(VLOOKUP($A236,'Annex 2 Designated EHV charges'!$A:$O,11,FALSE)=0,"",VLOOKUP($A236,'Annex 2 Designated EHV charges'!$A:$O,11,FALSE)),"")</f>
        <v/>
      </c>
      <c r="H236" s="195" t="str">
        <f>IFERROR(IF(VLOOKUP($A236,'Annex 2 Designated EHV charges'!$A:$O,12,FALSE)=0,"",VLOOKUP($A236,'Annex 2 Designated EHV charges'!$A:$O,12,FALSE)),"")</f>
        <v/>
      </c>
    </row>
    <row r="237" spans="1:8" x14ac:dyDescent="0.25">
      <c r="A237" s="94" t="str" cm="1">
        <f t="array" ref="A237">IFERROR(INDEX('Annex 2 Designated EHV charges'!$A$10:$A$95, MATCH(0, IF(ISBLANK('Annex 2 Designated EHV charges'!$A$10:$A$95),1, COUNTIF(A$4:$A236, 'Annex 2 Designated EHV charges'!$A$10:$A$95)), 0)),"")</f>
        <v/>
      </c>
      <c r="B237" s="94" t="str">
        <f>IF($A237="","",VLOOKUP($A237,'Annex 2 Designated EHV charges'!$A:$O,2,0))</f>
        <v/>
      </c>
      <c r="C237" s="95" t="str">
        <f>IF($A237="","",VLOOKUP($A237,'Annex 2 Designated EHV charges'!$A:$O,3,0))</f>
        <v/>
      </c>
      <c r="D237" s="94" t="str">
        <f>IF($A237="","",VLOOKUP($A237,'Annex 2 Designated EHV charges'!$A:$O,7,0))</f>
        <v/>
      </c>
      <c r="E237" s="97" t="str">
        <f>IFERROR(IF(VLOOKUP($A237,'Annex 2 Designated EHV charges'!$A:$O,9,FALSE)=0,"",VLOOKUP($A237,'Annex 2 Designated EHV charges'!$A:$O,9,FALSE)),"")</f>
        <v/>
      </c>
      <c r="F237" s="195" t="str">
        <f>IFERROR(IF(VLOOKUP($A237,'Annex 2 Designated EHV charges'!$A:$O,10,FALSE)=0,"",VLOOKUP($A237,'Annex 2 Designated EHV charges'!$A:$O,10,FALSE)),"")</f>
        <v/>
      </c>
      <c r="G237" s="195" t="str">
        <f>IFERROR(IF(VLOOKUP($A237,'Annex 2 Designated EHV charges'!$A:$O,11,FALSE)=0,"",VLOOKUP($A237,'Annex 2 Designated EHV charges'!$A:$O,11,FALSE)),"")</f>
        <v/>
      </c>
      <c r="H237" s="195" t="str">
        <f>IFERROR(IF(VLOOKUP($A237,'Annex 2 Designated EHV charges'!$A:$O,12,FALSE)=0,"",VLOOKUP($A237,'Annex 2 Designated EHV charges'!$A:$O,12,FALSE)),"")</f>
        <v/>
      </c>
    </row>
    <row r="238" spans="1:8" x14ac:dyDescent="0.25">
      <c r="A238" s="94" t="str" cm="1">
        <f t="array" ref="A238">IFERROR(INDEX('Annex 2 Designated EHV charges'!$A$10:$A$95, MATCH(0, IF(ISBLANK('Annex 2 Designated EHV charges'!$A$10:$A$95),1, COUNTIF(A$4:$A237, 'Annex 2 Designated EHV charges'!$A$10:$A$95)), 0)),"")</f>
        <v/>
      </c>
      <c r="B238" s="94" t="str">
        <f>IF($A238="","",VLOOKUP($A238,'Annex 2 Designated EHV charges'!$A:$O,2,0))</f>
        <v/>
      </c>
      <c r="C238" s="95" t="str">
        <f>IF($A238="","",VLOOKUP($A238,'Annex 2 Designated EHV charges'!$A:$O,3,0))</f>
        <v/>
      </c>
      <c r="D238" s="94" t="str">
        <f>IF($A238="","",VLOOKUP($A238,'Annex 2 Designated EHV charges'!$A:$O,7,0))</f>
        <v/>
      </c>
      <c r="E238" s="97" t="str">
        <f>IFERROR(IF(VLOOKUP($A238,'Annex 2 Designated EHV charges'!$A:$O,9,FALSE)=0,"",VLOOKUP($A238,'Annex 2 Designated EHV charges'!$A:$O,9,FALSE)),"")</f>
        <v/>
      </c>
      <c r="F238" s="195" t="str">
        <f>IFERROR(IF(VLOOKUP($A238,'Annex 2 Designated EHV charges'!$A:$O,10,FALSE)=0,"",VLOOKUP($A238,'Annex 2 Designated EHV charges'!$A:$O,10,FALSE)),"")</f>
        <v/>
      </c>
      <c r="G238" s="195" t="str">
        <f>IFERROR(IF(VLOOKUP($A238,'Annex 2 Designated EHV charges'!$A:$O,11,FALSE)=0,"",VLOOKUP($A238,'Annex 2 Designated EHV charges'!$A:$O,11,FALSE)),"")</f>
        <v/>
      </c>
      <c r="H238" s="195" t="str">
        <f>IFERROR(IF(VLOOKUP($A238,'Annex 2 Designated EHV charges'!$A:$O,12,FALSE)=0,"",VLOOKUP($A238,'Annex 2 Designated EHV charges'!$A:$O,12,FALSE)),"")</f>
        <v/>
      </c>
    </row>
    <row r="239" spans="1:8" x14ac:dyDescent="0.25">
      <c r="A239" s="94" t="str" cm="1">
        <f t="array" ref="A239">IFERROR(INDEX('Annex 2 Designated EHV charges'!$A$10:$A$95, MATCH(0, IF(ISBLANK('Annex 2 Designated EHV charges'!$A$10:$A$95),1, COUNTIF(A$4:$A238, 'Annex 2 Designated EHV charges'!$A$10:$A$95)), 0)),"")</f>
        <v/>
      </c>
      <c r="B239" s="94" t="str">
        <f>IF($A239="","",VLOOKUP($A239,'Annex 2 Designated EHV charges'!$A:$O,2,0))</f>
        <v/>
      </c>
      <c r="C239" s="95" t="str">
        <f>IF($A239="","",VLOOKUP($A239,'Annex 2 Designated EHV charges'!$A:$O,3,0))</f>
        <v/>
      </c>
      <c r="D239" s="94" t="str">
        <f>IF($A239="","",VLOOKUP($A239,'Annex 2 Designated EHV charges'!$A:$O,7,0))</f>
        <v/>
      </c>
      <c r="E239" s="97" t="str">
        <f>IFERROR(IF(VLOOKUP($A239,'Annex 2 Designated EHV charges'!$A:$O,9,FALSE)=0,"",VLOOKUP($A239,'Annex 2 Designated EHV charges'!$A:$O,9,FALSE)),"")</f>
        <v/>
      </c>
      <c r="F239" s="195" t="str">
        <f>IFERROR(IF(VLOOKUP($A239,'Annex 2 Designated EHV charges'!$A:$O,10,FALSE)=0,"",VLOOKUP($A239,'Annex 2 Designated EHV charges'!$A:$O,10,FALSE)),"")</f>
        <v/>
      </c>
      <c r="G239" s="195" t="str">
        <f>IFERROR(IF(VLOOKUP($A239,'Annex 2 Designated EHV charges'!$A:$O,11,FALSE)=0,"",VLOOKUP($A239,'Annex 2 Designated EHV charges'!$A:$O,11,FALSE)),"")</f>
        <v/>
      </c>
      <c r="H239" s="195" t="str">
        <f>IFERROR(IF(VLOOKUP($A239,'Annex 2 Designated EHV charges'!$A:$O,12,FALSE)=0,"",VLOOKUP($A239,'Annex 2 Designated EHV charges'!$A:$O,12,FALSE)),"")</f>
        <v/>
      </c>
    </row>
    <row r="240" spans="1:8" x14ac:dyDescent="0.25">
      <c r="A240" s="94" t="str" cm="1">
        <f t="array" ref="A240">IFERROR(INDEX('Annex 2 Designated EHV charges'!$A$10:$A$95, MATCH(0, IF(ISBLANK('Annex 2 Designated EHV charges'!$A$10:$A$95),1, COUNTIF(A$4:$A239, 'Annex 2 Designated EHV charges'!$A$10:$A$95)), 0)),"")</f>
        <v/>
      </c>
      <c r="B240" s="94" t="str">
        <f>IF($A240="","",VLOOKUP($A240,'Annex 2 Designated EHV charges'!$A:$O,2,0))</f>
        <v/>
      </c>
      <c r="C240" s="95" t="str">
        <f>IF($A240="","",VLOOKUP($A240,'Annex 2 Designated EHV charges'!$A:$O,3,0))</f>
        <v/>
      </c>
      <c r="D240" s="94" t="str">
        <f>IF($A240="","",VLOOKUP($A240,'Annex 2 Designated EHV charges'!$A:$O,7,0))</f>
        <v/>
      </c>
      <c r="E240" s="97" t="str">
        <f>IFERROR(IF(VLOOKUP($A240,'Annex 2 Designated EHV charges'!$A:$O,9,FALSE)=0,"",VLOOKUP($A240,'Annex 2 Designated EHV charges'!$A:$O,9,FALSE)),"")</f>
        <v/>
      </c>
      <c r="F240" s="195" t="str">
        <f>IFERROR(IF(VLOOKUP($A240,'Annex 2 Designated EHV charges'!$A:$O,10,FALSE)=0,"",VLOOKUP($A240,'Annex 2 Designated EHV charges'!$A:$O,10,FALSE)),"")</f>
        <v/>
      </c>
      <c r="G240" s="195" t="str">
        <f>IFERROR(IF(VLOOKUP($A240,'Annex 2 Designated EHV charges'!$A:$O,11,FALSE)=0,"",VLOOKUP($A240,'Annex 2 Designated EHV charges'!$A:$O,11,FALSE)),"")</f>
        <v/>
      </c>
      <c r="H240" s="195" t="str">
        <f>IFERROR(IF(VLOOKUP($A240,'Annex 2 Designated EHV charges'!$A:$O,12,FALSE)=0,"",VLOOKUP($A240,'Annex 2 Designated EHV charges'!$A:$O,12,FALSE)),"")</f>
        <v/>
      </c>
    </row>
    <row r="241" spans="1:8" x14ac:dyDescent="0.25">
      <c r="A241" s="94" t="str" cm="1">
        <f t="array" ref="A241">IFERROR(INDEX('Annex 2 Designated EHV charges'!$A$10:$A$95, MATCH(0, IF(ISBLANK('Annex 2 Designated EHV charges'!$A$10:$A$95),1, COUNTIF(A$4:$A240, 'Annex 2 Designated EHV charges'!$A$10:$A$95)), 0)),"")</f>
        <v/>
      </c>
      <c r="B241" s="94" t="str">
        <f>IF($A241="","",VLOOKUP($A241,'Annex 2 Designated EHV charges'!$A:$O,2,0))</f>
        <v/>
      </c>
      <c r="C241" s="95" t="str">
        <f>IF($A241="","",VLOOKUP($A241,'Annex 2 Designated EHV charges'!$A:$O,3,0))</f>
        <v/>
      </c>
      <c r="D241" s="94" t="str">
        <f>IF($A241="","",VLOOKUP($A241,'Annex 2 Designated EHV charges'!$A:$O,7,0))</f>
        <v/>
      </c>
      <c r="E241" s="97" t="str">
        <f>IFERROR(IF(VLOOKUP($A241,'Annex 2 Designated EHV charges'!$A:$O,9,FALSE)=0,"",VLOOKUP($A241,'Annex 2 Designated EHV charges'!$A:$O,9,FALSE)),"")</f>
        <v/>
      </c>
      <c r="F241" s="195" t="str">
        <f>IFERROR(IF(VLOOKUP($A241,'Annex 2 Designated EHV charges'!$A:$O,10,FALSE)=0,"",VLOOKUP($A241,'Annex 2 Designated EHV charges'!$A:$O,10,FALSE)),"")</f>
        <v/>
      </c>
      <c r="G241" s="195" t="str">
        <f>IFERROR(IF(VLOOKUP($A241,'Annex 2 Designated EHV charges'!$A:$O,11,FALSE)=0,"",VLOOKUP($A241,'Annex 2 Designated EHV charges'!$A:$O,11,FALSE)),"")</f>
        <v/>
      </c>
      <c r="H241" s="195" t="str">
        <f>IFERROR(IF(VLOOKUP($A241,'Annex 2 Designated EHV charges'!$A:$O,12,FALSE)=0,"",VLOOKUP($A241,'Annex 2 Designated EHV charges'!$A:$O,12,FALSE)),"")</f>
        <v/>
      </c>
    </row>
    <row r="242" spans="1:8" x14ac:dyDescent="0.25">
      <c r="A242" s="94" t="str" cm="1">
        <f t="array" ref="A242">IFERROR(INDEX('Annex 2 Designated EHV charges'!$A$10:$A$95, MATCH(0, IF(ISBLANK('Annex 2 Designated EHV charges'!$A$10:$A$95),1, COUNTIF(A$4:$A241, 'Annex 2 Designated EHV charges'!$A$10:$A$95)), 0)),"")</f>
        <v/>
      </c>
      <c r="B242" s="94" t="str">
        <f>IF($A242="","",VLOOKUP($A242,'Annex 2 Designated EHV charges'!$A:$O,2,0))</f>
        <v/>
      </c>
      <c r="C242" s="95" t="str">
        <f>IF($A242="","",VLOOKUP($A242,'Annex 2 Designated EHV charges'!$A:$O,3,0))</f>
        <v/>
      </c>
      <c r="D242" s="94" t="str">
        <f>IF($A242="","",VLOOKUP($A242,'Annex 2 Designated EHV charges'!$A:$O,7,0))</f>
        <v/>
      </c>
      <c r="E242" s="97" t="str">
        <f>IFERROR(IF(VLOOKUP($A242,'Annex 2 Designated EHV charges'!$A:$O,9,FALSE)=0,"",VLOOKUP($A242,'Annex 2 Designated EHV charges'!$A:$O,9,FALSE)),"")</f>
        <v/>
      </c>
      <c r="F242" s="195" t="str">
        <f>IFERROR(IF(VLOOKUP($A242,'Annex 2 Designated EHV charges'!$A:$O,10,FALSE)=0,"",VLOOKUP($A242,'Annex 2 Designated EHV charges'!$A:$O,10,FALSE)),"")</f>
        <v/>
      </c>
      <c r="G242" s="195" t="str">
        <f>IFERROR(IF(VLOOKUP($A242,'Annex 2 Designated EHV charges'!$A:$O,11,FALSE)=0,"",VLOOKUP($A242,'Annex 2 Designated EHV charges'!$A:$O,11,FALSE)),"")</f>
        <v/>
      </c>
      <c r="H242" s="195" t="str">
        <f>IFERROR(IF(VLOOKUP($A242,'Annex 2 Designated EHV charges'!$A:$O,12,FALSE)=0,"",VLOOKUP($A242,'Annex 2 Designated EHV charges'!$A:$O,12,FALSE)),"")</f>
        <v/>
      </c>
    </row>
    <row r="243" spans="1:8" x14ac:dyDescent="0.25">
      <c r="A243" s="94" t="str" cm="1">
        <f t="array" ref="A243">IFERROR(INDEX('Annex 2 Designated EHV charges'!$A$10:$A$95, MATCH(0, IF(ISBLANK('Annex 2 Designated EHV charges'!$A$10:$A$95),1, COUNTIF(A$4:$A242, 'Annex 2 Designated EHV charges'!$A$10:$A$95)), 0)),"")</f>
        <v/>
      </c>
      <c r="B243" s="94" t="str">
        <f>IF($A243="","",VLOOKUP($A243,'Annex 2 Designated EHV charges'!$A:$O,2,0))</f>
        <v/>
      </c>
      <c r="C243" s="95" t="str">
        <f>IF($A243="","",VLOOKUP($A243,'Annex 2 Designated EHV charges'!$A:$O,3,0))</f>
        <v/>
      </c>
      <c r="D243" s="94" t="str">
        <f>IF($A243="","",VLOOKUP($A243,'Annex 2 Designated EHV charges'!$A:$O,7,0))</f>
        <v/>
      </c>
      <c r="E243" s="97" t="str">
        <f>IFERROR(IF(VLOOKUP($A243,'Annex 2 Designated EHV charges'!$A:$O,9,FALSE)=0,"",VLOOKUP($A243,'Annex 2 Designated EHV charges'!$A:$O,9,FALSE)),"")</f>
        <v/>
      </c>
      <c r="F243" s="195" t="str">
        <f>IFERROR(IF(VLOOKUP($A243,'Annex 2 Designated EHV charges'!$A:$O,10,FALSE)=0,"",VLOOKUP($A243,'Annex 2 Designated EHV charges'!$A:$O,10,FALSE)),"")</f>
        <v/>
      </c>
      <c r="G243" s="195" t="str">
        <f>IFERROR(IF(VLOOKUP($A243,'Annex 2 Designated EHV charges'!$A:$O,11,FALSE)=0,"",VLOOKUP($A243,'Annex 2 Designated EHV charges'!$A:$O,11,FALSE)),"")</f>
        <v/>
      </c>
      <c r="H243" s="195" t="str">
        <f>IFERROR(IF(VLOOKUP($A243,'Annex 2 Designated EHV charges'!$A:$O,12,FALSE)=0,"",VLOOKUP($A243,'Annex 2 Designated EHV charges'!$A:$O,12,FALSE)),"")</f>
        <v/>
      </c>
    </row>
    <row r="244" spans="1:8" x14ac:dyDescent="0.25">
      <c r="A244" s="94" t="str" cm="1">
        <f t="array" ref="A244">IFERROR(INDEX('Annex 2 Designated EHV charges'!$A$10:$A$95, MATCH(0, IF(ISBLANK('Annex 2 Designated EHV charges'!$A$10:$A$95),1, COUNTIF(A$4:$A243, 'Annex 2 Designated EHV charges'!$A$10:$A$95)), 0)),"")</f>
        <v/>
      </c>
      <c r="B244" s="94" t="str">
        <f>IF($A244="","",VLOOKUP($A244,'Annex 2 Designated EHV charges'!$A:$O,2,0))</f>
        <v/>
      </c>
      <c r="C244" s="95" t="str">
        <f>IF($A244="","",VLOOKUP($A244,'Annex 2 Designated EHV charges'!$A:$O,3,0))</f>
        <v/>
      </c>
      <c r="D244" s="94" t="str">
        <f>IF($A244="","",VLOOKUP($A244,'Annex 2 Designated EHV charges'!$A:$O,7,0))</f>
        <v/>
      </c>
      <c r="E244" s="97" t="str">
        <f>IFERROR(IF(VLOOKUP($A244,'Annex 2 Designated EHV charges'!$A:$O,9,FALSE)=0,"",VLOOKUP($A244,'Annex 2 Designated EHV charges'!$A:$O,9,FALSE)),"")</f>
        <v/>
      </c>
      <c r="F244" s="195" t="str">
        <f>IFERROR(IF(VLOOKUP($A244,'Annex 2 Designated EHV charges'!$A:$O,10,FALSE)=0,"",VLOOKUP($A244,'Annex 2 Designated EHV charges'!$A:$O,10,FALSE)),"")</f>
        <v/>
      </c>
      <c r="G244" s="195" t="str">
        <f>IFERROR(IF(VLOOKUP($A244,'Annex 2 Designated EHV charges'!$A:$O,11,FALSE)=0,"",VLOOKUP($A244,'Annex 2 Designated EHV charges'!$A:$O,11,FALSE)),"")</f>
        <v/>
      </c>
      <c r="H244" s="195" t="str">
        <f>IFERROR(IF(VLOOKUP($A244,'Annex 2 Designated EHV charges'!$A:$O,12,FALSE)=0,"",VLOOKUP($A244,'Annex 2 Designated EHV charges'!$A:$O,12,FALSE)),"")</f>
        <v/>
      </c>
    </row>
    <row r="245" spans="1:8" x14ac:dyDescent="0.25">
      <c r="A245" s="94" t="str" cm="1">
        <f t="array" ref="A245">IFERROR(INDEX('Annex 2 Designated EHV charges'!$A$10:$A$95, MATCH(0, IF(ISBLANK('Annex 2 Designated EHV charges'!$A$10:$A$95),1, COUNTIF(A$4:$A244, 'Annex 2 Designated EHV charges'!$A$10:$A$95)), 0)),"")</f>
        <v/>
      </c>
      <c r="B245" s="94" t="str">
        <f>IF($A245="","",VLOOKUP($A245,'Annex 2 Designated EHV charges'!$A:$O,2,0))</f>
        <v/>
      </c>
      <c r="C245" s="95" t="str">
        <f>IF($A245="","",VLOOKUP($A245,'Annex 2 Designated EHV charges'!$A:$O,3,0))</f>
        <v/>
      </c>
      <c r="D245" s="94" t="str">
        <f>IF($A245="","",VLOOKUP($A245,'Annex 2 Designated EHV charges'!$A:$O,7,0))</f>
        <v/>
      </c>
      <c r="E245" s="97" t="str">
        <f>IFERROR(IF(VLOOKUP($A245,'Annex 2 Designated EHV charges'!$A:$O,9,FALSE)=0,"",VLOOKUP($A245,'Annex 2 Designated EHV charges'!$A:$O,9,FALSE)),"")</f>
        <v/>
      </c>
      <c r="F245" s="195" t="str">
        <f>IFERROR(IF(VLOOKUP($A245,'Annex 2 Designated EHV charges'!$A:$O,10,FALSE)=0,"",VLOOKUP($A245,'Annex 2 Designated EHV charges'!$A:$O,10,FALSE)),"")</f>
        <v/>
      </c>
      <c r="G245" s="195" t="str">
        <f>IFERROR(IF(VLOOKUP($A245,'Annex 2 Designated EHV charges'!$A:$O,11,FALSE)=0,"",VLOOKUP($A245,'Annex 2 Designated EHV charges'!$A:$O,11,FALSE)),"")</f>
        <v/>
      </c>
      <c r="H245" s="195" t="str">
        <f>IFERROR(IF(VLOOKUP($A245,'Annex 2 Designated EHV charges'!$A:$O,12,FALSE)=0,"",VLOOKUP($A245,'Annex 2 Designated EHV charges'!$A:$O,12,FALSE)),"")</f>
        <v/>
      </c>
    </row>
    <row r="246" spans="1:8" x14ac:dyDescent="0.25">
      <c r="A246" s="94" t="str" cm="1">
        <f t="array" ref="A246">IFERROR(INDEX('Annex 2 Designated EHV charges'!$A$10:$A$95, MATCH(0, IF(ISBLANK('Annex 2 Designated EHV charges'!$A$10:$A$95),1, COUNTIF(A$4:$A245, 'Annex 2 Designated EHV charges'!$A$10:$A$95)), 0)),"")</f>
        <v/>
      </c>
      <c r="B246" s="94" t="str">
        <f>IF($A246="","",VLOOKUP($A246,'Annex 2 Designated EHV charges'!$A:$O,2,0))</f>
        <v/>
      </c>
      <c r="C246" s="95" t="str">
        <f>IF($A246="","",VLOOKUP($A246,'Annex 2 Designated EHV charges'!$A:$O,3,0))</f>
        <v/>
      </c>
      <c r="D246" s="94" t="str">
        <f>IF($A246="","",VLOOKUP($A246,'Annex 2 Designated EHV charges'!$A:$O,7,0))</f>
        <v/>
      </c>
      <c r="E246" s="97" t="str">
        <f>IFERROR(IF(VLOOKUP($A246,'Annex 2 Designated EHV charges'!$A:$O,9,FALSE)=0,"",VLOOKUP($A246,'Annex 2 Designated EHV charges'!$A:$O,9,FALSE)),"")</f>
        <v/>
      </c>
      <c r="F246" s="195" t="str">
        <f>IFERROR(IF(VLOOKUP($A246,'Annex 2 Designated EHV charges'!$A:$O,10,FALSE)=0,"",VLOOKUP($A246,'Annex 2 Designated EHV charges'!$A:$O,10,FALSE)),"")</f>
        <v/>
      </c>
      <c r="G246" s="195" t="str">
        <f>IFERROR(IF(VLOOKUP($A246,'Annex 2 Designated EHV charges'!$A:$O,11,FALSE)=0,"",VLOOKUP($A246,'Annex 2 Designated EHV charges'!$A:$O,11,FALSE)),"")</f>
        <v/>
      </c>
      <c r="H246" s="195" t="str">
        <f>IFERROR(IF(VLOOKUP($A246,'Annex 2 Designated EHV charges'!$A:$O,12,FALSE)=0,"",VLOOKUP($A246,'Annex 2 Designated EHV charges'!$A:$O,12,FALSE)),"")</f>
        <v/>
      </c>
    </row>
    <row r="247" spans="1:8" x14ac:dyDescent="0.25">
      <c r="A247" s="94" t="str" cm="1">
        <f t="array" ref="A247">IFERROR(INDEX('Annex 2 Designated EHV charges'!$A$10:$A$95, MATCH(0, IF(ISBLANK('Annex 2 Designated EHV charges'!$A$10:$A$95),1, COUNTIF(A$4:$A246, 'Annex 2 Designated EHV charges'!$A$10:$A$95)), 0)),"")</f>
        <v/>
      </c>
      <c r="B247" s="94" t="str">
        <f>IF($A247="","",VLOOKUP($A247,'Annex 2 Designated EHV charges'!$A:$O,2,0))</f>
        <v/>
      </c>
      <c r="C247" s="95" t="str">
        <f>IF($A247="","",VLOOKUP($A247,'Annex 2 Designated EHV charges'!$A:$O,3,0))</f>
        <v/>
      </c>
      <c r="D247" s="94" t="str">
        <f>IF($A247="","",VLOOKUP($A247,'Annex 2 Designated EHV charges'!$A:$O,7,0))</f>
        <v/>
      </c>
      <c r="E247" s="97" t="str">
        <f>IFERROR(IF(VLOOKUP($A247,'Annex 2 Designated EHV charges'!$A:$O,9,FALSE)=0,"",VLOOKUP($A247,'Annex 2 Designated EHV charges'!$A:$O,9,FALSE)),"")</f>
        <v/>
      </c>
      <c r="F247" s="195" t="str">
        <f>IFERROR(IF(VLOOKUP($A247,'Annex 2 Designated EHV charges'!$A:$O,10,FALSE)=0,"",VLOOKUP($A247,'Annex 2 Designated EHV charges'!$A:$O,10,FALSE)),"")</f>
        <v/>
      </c>
      <c r="G247" s="195" t="str">
        <f>IFERROR(IF(VLOOKUP($A247,'Annex 2 Designated EHV charges'!$A:$O,11,FALSE)=0,"",VLOOKUP($A247,'Annex 2 Designated EHV charges'!$A:$O,11,FALSE)),"")</f>
        <v/>
      </c>
      <c r="H247" s="195" t="str">
        <f>IFERROR(IF(VLOOKUP($A247,'Annex 2 Designated EHV charges'!$A:$O,12,FALSE)=0,"",VLOOKUP($A247,'Annex 2 Designated EHV charges'!$A:$O,12,FALSE)),"")</f>
        <v/>
      </c>
    </row>
    <row r="248" spans="1:8" x14ac:dyDescent="0.25">
      <c r="A248" s="94" t="str" cm="1">
        <f t="array" ref="A248">IFERROR(INDEX('Annex 2 Designated EHV charges'!$A$10:$A$95, MATCH(0, IF(ISBLANK('Annex 2 Designated EHV charges'!$A$10:$A$95),1, COUNTIF(A$4:$A247, 'Annex 2 Designated EHV charges'!$A$10:$A$95)), 0)),"")</f>
        <v/>
      </c>
      <c r="B248" s="94" t="str">
        <f>IF($A248="","",VLOOKUP($A248,'Annex 2 Designated EHV charges'!$A:$O,2,0))</f>
        <v/>
      </c>
      <c r="C248" s="95" t="str">
        <f>IF($A248="","",VLOOKUP($A248,'Annex 2 Designated EHV charges'!$A:$O,3,0))</f>
        <v/>
      </c>
      <c r="D248" s="94" t="str">
        <f>IF($A248="","",VLOOKUP($A248,'Annex 2 Designated EHV charges'!$A:$O,7,0))</f>
        <v/>
      </c>
      <c r="E248" s="97" t="str">
        <f>IFERROR(IF(VLOOKUP($A248,'Annex 2 Designated EHV charges'!$A:$O,9,FALSE)=0,"",VLOOKUP($A248,'Annex 2 Designated EHV charges'!$A:$O,9,FALSE)),"")</f>
        <v/>
      </c>
      <c r="F248" s="195" t="str">
        <f>IFERROR(IF(VLOOKUP($A248,'Annex 2 Designated EHV charges'!$A:$O,10,FALSE)=0,"",VLOOKUP($A248,'Annex 2 Designated EHV charges'!$A:$O,10,FALSE)),"")</f>
        <v/>
      </c>
      <c r="G248" s="195" t="str">
        <f>IFERROR(IF(VLOOKUP($A248,'Annex 2 Designated EHV charges'!$A:$O,11,FALSE)=0,"",VLOOKUP($A248,'Annex 2 Designated EHV charges'!$A:$O,11,FALSE)),"")</f>
        <v/>
      </c>
      <c r="H248" s="195" t="str">
        <f>IFERROR(IF(VLOOKUP($A248,'Annex 2 Designated EHV charges'!$A:$O,12,FALSE)=0,"",VLOOKUP($A248,'Annex 2 Designated EHV charges'!$A:$O,12,FALSE)),"")</f>
        <v/>
      </c>
    </row>
    <row r="249" spans="1:8" x14ac:dyDescent="0.25">
      <c r="A249" s="94" t="str" cm="1">
        <f t="array" ref="A249">IFERROR(INDEX('Annex 2 Designated EHV charges'!$A$10:$A$95, MATCH(0, IF(ISBLANK('Annex 2 Designated EHV charges'!$A$10:$A$95),1, COUNTIF(A$4:$A248, 'Annex 2 Designated EHV charges'!$A$10:$A$95)), 0)),"")</f>
        <v/>
      </c>
      <c r="B249" s="94" t="str">
        <f>IF($A249="","",VLOOKUP($A249,'Annex 2 Designated EHV charges'!$A:$O,2,0))</f>
        <v/>
      </c>
      <c r="C249" s="95" t="str">
        <f>IF($A249="","",VLOOKUP($A249,'Annex 2 Designated EHV charges'!$A:$O,3,0))</f>
        <v/>
      </c>
      <c r="D249" s="94" t="str">
        <f>IF($A249="","",VLOOKUP($A249,'Annex 2 Designated EHV charges'!$A:$O,7,0))</f>
        <v/>
      </c>
      <c r="E249" s="97" t="str">
        <f>IFERROR(IF(VLOOKUP($A249,'Annex 2 Designated EHV charges'!$A:$O,9,FALSE)=0,"",VLOOKUP($A249,'Annex 2 Designated EHV charges'!$A:$O,9,FALSE)),"")</f>
        <v/>
      </c>
      <c r="F249" s="195" t="str">
        <f>IFERROR(IF(VLOOKUP($A249,'Annex 2 Designated EHV charges'!$A:$O,10,FALSE)=0,"",VLOOKUP($A249,'Annex 2 Designated EHV charges'!$A:$O,10,FALSE)),"")</f>
        <v/>
      </c>
      <c r="G249" s="195" t="str">
        <f>IFERROR(IF(VLOOKUP($A249,'Annex 2 Designated EHV charges'!$A:$O,11,FALSE)=0,"",VLOOKUP($A249,'Annex 2 Designated EHV charges'!$A:$O,11,FALSE)),"")</f>
        <v/>
      </c>
      <c r="H249" s="195" t="str">
        <f>IFERROR(IF(VLOOKUP($A249,'Annex 2 Designated EHV charges'!$A:$O,12,FALSE)=0,"",VLOOKUP($A249,'Annex 2 Designated EHV charges'!$A:$O,12,FALSE)),"")</f>
        <v/>
      </c>
    </row>
    <row r="250" spans="1:8" x14ac:dyDescent="0.25">
      <c r="A250" s="94" t="str" cm="1">
        <f t="array" ref="A250">IFERROR(INDEX('Annex 2 Designated EHV charges'!$A$10:$A$95, MATCH(0, IF(ISBLANK('Annex 2 Designated EHV charges'!$A$10:$A$95),1, COUNTIF(A$4:$A249, 'Annex 2 Designated EHV charges'!$A$10:$A$95)), 0)),"")</f>
        <v/>
      </c>
      <c r="B250" s="94" t="str">
        <f>IF($A250="","",VLOOKUP($A250,'Annex 2 Designated EHV charges'!$A:$O,2,0))</f>
        <v/>
      </c>
      <c r="C250" s="95" t="str">
        <f>IF($A250="","",VLOOKUP($A250,'Annex 2 Designated EHV charges'!$A:$O,3,0))</f>
        <v/>
      </c>
      <c r="D250" s="94" t="str">
        <f>IF($A250="","",VLOOKUP($A250,'Annex 2 Designated EHV charges'!$A:$O,7,0))</f>
        <v/>
      </c>
      <c r="E250" s="97" t="str">
        <f>IFERROR(IF(VLOOKUP($A250,'Annex 2 Designated EHV charges'!$A:$O,9,FALSE)=0,"",VLOOKUP($A250,'Annex 2 Designated EHV charges'!$A:$O,9,FALSE)),"")</f>
        <v/>
      </c>
      <c r="F250" s="195" t="str">
        <f>IFERROR(IF(VLOOKUP($A250,'Annex 2 Designated EHV charges'!$A:$O,10,FALSE)=0,"",VLOOKUP($A250,'Annex 2 Designated EHV charges'!$A:$O,10,FALSE)),"")</f>
        <v/>
      </c>
      <c r="G250" s="195" t="str">
        <f>IFERROR(IF(VLOOKUP($A250,'Annex 2 Designated EHV charges'!$A:$O,11,FALSE)=0,"",VLOOKUP($A250,'Annex 2 Designated EHV charges'!$A:$O,11,FALSE)),"")</f>
        <v/>
      </c>
      <c r="H250" s="195" t="str">
        <f>IFERROR(IF(VLOOKUP($A250,'Annex 2 Designated EHV charges'!$A:$O,12,FALSE)=0,"",VLOOKUP($A250,'Annex 2 Designated EHV charges'!$A:$O,12,FALSE)),"")</f>
        <v/>
      </c>
    </row>
    <row r="251" spans="1:8" x14ac:dyDescent="0.25">
      <c r="A251" s="94" t="str" cm="1">
        <f t="array" ref="A251">IFERROR(INDEX('Annex 2 Designated EHV charges'!$A$10:$A$95, MATCH(0, IF(ISBLANK('Annex 2 Designated EHV charges'!$A$10:$A$95),1, COUNTIF(A$4:$A250, 'Annex 2 Designated EHV charges'!$A$10:$A$95)), 0)),"")</f>
        <v/>
      </c>
      <c r="B251" s="94" t="str">
        <f>IF($A251="","",VLOOKUP($A251,'Annex 2 Designated EHV charges'!$A:$O,2,0))</f>
        <v/>
      </c>
      <c r="C251" s="95" t="str">
        <f>IF($A251="","",VLOOKUP($A251,'Annex 2 Designated EHV charges'!$A:$O,3,0))</f>
        <v/>
      </c>
      <c r="D251" s="94" t="str">
        <f>IF($A251="","",VLOOKUP($A251,'Annex 2 Designated EHV charges'!$A:$O,7,0))</f>
        <v/>
      </c>
      <c r="E251" s="97" t="str">
        <f>IFERROR(IF(VLOOKUP($A251,'Annex 2 Designated EHV charges'!$A:$O,9,FALSE)=0,"",VLOOKUP($A251,'Annex 2 Designated EHV charges'!$A:$O,9,FALSE)),"")</f>
        <v/>
      </c>
      <c r="F251" s="195" t="str">
        <f>IFERROR(IF(VLOOKUP($A251,'Annex 2 Designated EHV charges'!$A:$O,10,FALSE)=0,"",VLOOKUP($A251,'Annex 2 Designated EHV charges'!$A:$O,10,FALSE)),"")</f>
        <v/>
      </c>
      <c r="G251" s="195" t="str">
        <f>IFERROR(IF(VLOOKUP($A251,'Annex 2 Designated EHV charges'!$A:$O,11,FALSE)=0,"",VLOOKUP($A251,'Annex 2 Designated EHV charges'!$A:$O,11,FALSE)),"")</f>
        <v/>
      </c>
      <c r="H251" s="195" t="str">
        <f>IFERROR(IF(VLOOKUP($A251,'Annex 2 Designated EHV charges'!$A:$O,12,FALSE)=0,"",VLOOKUP($A251,'Annex 2 Designated EHV charges'!$A:$O,12,FALSE)),"")</f>
        <v/>
      </c>
    </row>
    <row r="252" spans="1:8" x14ac:dyDescent="0.25">
      <c r="A252" s="94" t="str" cm="1">
        <f t="array" ref="A252">IFERROR(INDEX('Annex 2 Designated EHV charges'!$A$10:$A$95, MATCH(0, IF(ISBLANK('Annex 2 Designated EHV charges'!$A$10:$A$95),1, COUNTIF(A$4:$A251, 'Annex 2 Designated EHV charges'!$A$10:$A$95)), 0)),"")</f>
        <v/>
      </c>
      <c r="B252" s="94" t="str">
        <f>IF($A252="","",VLOOKUP($A252,'Annex 2 Designated EHV charges'!$A:$O,2,0))</f>
        <v/>
      </c>
      <c r="C252" s="95" t="str">
        <f>IF($A252="","",VLOOKUP($A252,'Annex 2 Designated EHV charges'!$A:$O,3,0))</f>
        <v/>
      </c>
      <c r="D252" s="94" t="str">
        <f>IF($A252="","",VLOOKUP($A252,'Annex 2 Designated EHV charges'!$A:$O,7,0))</f>
        <v/>
      </c>
      <c r="E252" s="97" t="str">
        <f>IFERROR(IF(VLOOKUP($A252,'Annex 2 Designated EHV charges'!$A:$O,9,FALSE)=0,"",VLOOKUP($A252,'Annex 2 Designated EHV charges'!$A:$O,9,FALSE)),"")</f>
        <v/>
      </c>
      <c r="F252" s="195" t="str">
        <f>IFERROR(IF(VLOOKUP($A252,'Annex 2 Designated EHV charges'!$A:$O,10,FALSE)=0,"",VLOOKUP($A252,'Annex 2 Designated EHV charges'!$A:$O,10,FALSE)),"")</f>
        <v/>
      </c>
      <c r="G252" s="195" t="str">
        <f>IFERROR(IF(VLOOKUP($A252,'Annex 2 Designated EHV charges'!$A:$O,11,FALSE)=0,"",VLOOKUP($A252,'Annex 2 Designated EHV charges'!$A:$O,11,FALSE)),"")</f>
        <v/>
      </c>
      <c r="H252" s="195" t="str">
        <f>IFERROR(IF(VLOOKUP($A252,'Annex 2 Designated EHV charges'!$A:$O,12,FALSE)=0,"",VLOOKUP($A252,'Annex 2 Designated EHV charges'!$A:$O,12,FALSE)),"")</f>
        <v/>
      </c>
    </row>
    <row r="253" spans="1:8" x14ac:dyDescent="0.25">
      <c r="A253" s="94" t="str" cm="1">
        <f t="array" ref="A253">IFERROR(INDEX('Annex 2 Designated EHV charges'!$A$10:$A$95, MATCH(0, IF(ISBLANK('Annex 2 Designated EHV charges'!$A$10:$A$95),1, COUNTIF(A$4:$A252, 'Annex 2 Designated EHV charges'!$A$10:$A$95)), 0)),"")</f>
        <v/>
      </c>
      <c r="B253" s="94" t="str">
        <f>IF($A253="","",VLOOKUP($A253,'Annex 2 Designated EHV charges'!$A:$O,2,0))</f>
        <v/>
      </c>
      <c r="C253" s="95" t="str">
        <f>IF($A253="","",VLOOKUP($A253,'Annex 2 Designated EHV charges'!$A:$O,3,0))</f>
        <v/>
      </c>
      <c r="D253" s="94" t="str">
        <f>IF($A253="","",VLOOKUP($A253,'Annex 2 Designated EHV charges'!$A:$O,7,0))</f>
        <v/>
      </c>
      <c r="E253" s="97" t="str">
        <f>IFERROR(IF(VLOOKUP($A253,'Annex 2 Designated EHV charges'!$A:$O,9,FALSE)=0,"",VLOOKUP($A253,'Annex 2 Designated EHV charges'!$A:$O,9,FALSE)),"")</f>
        <v/>
      </c>
      <c r="F253" s="195" t="str">
        <f>IFERROR(IF(VLOOKUP($A253,'Annex 2 Designated EHV charges'!$A:$O,10,FALSE)=0,"",VLOOKUP($A253,'Annex 2 Designated EHV charges'!$A:$O,10,FALSE)),"")</f>
        <v/>
      </c>
      <c r="G253" s="195" t="str">
        <f>IFERROR(IF(VLOOKUP($A253,'Annex 2 Designated EHV charges'!$A:$O,11,FALSE)=0,"",VLOOKUP($A253,'Annex 2 Designated EHV charges'!$A:$O,11,FALSE)),"")</f>
        <v/>
      </c>
      <c r="H253" s="195" t="str">
        <f>IFERROR(IF(VLOOKUP($A253,'Annex 2 Designated EHV charges'!$A:$O,12,FALSE)=0,"",VLOOKUP($A253,'Annex 2 Designated EHV charges'!$A:$O,12,FALSE)),"")</f>
        <v/>
      </c>
    </row>
    <row r="254" spans="1:8" x14ac:dyDescent="0.25">
      <c r="A254" s="94" t="str" cm="1">
        <f t="array" ref="A254">IFERROR(INDEX('Annex 2 Designated EHV charges'!$A$10:$A$95, MATCH(0, IF(ISBLANK('Annex 2 Designated EHV charges'!$A$10:$A$95),1, COUNTIF(A$4:$A253, 'Annex 2 Designated EHV charges'!$A$10:$A$95)), 0)),"")</f>
        <v/>
      </c>
      <c r="B254" s="94" t="str">
        <f>IF($A254="","",VLOOKUP($A254,'Annex 2 Designated EHV charges'!$A:$O,2,0))</f>
        <v/>
      </c>
      <c r="C254" s="95" t="str">
        <f>IF($A254="","",VLOOKUP($A254,'Annex 2 Designated EHV charges'!$A:$O,3,0))</f>
        <v/>
      </c>
      <c r="D254" s="94" t="str">
        <f>IF($A254="","",VLOOKUP($A254,'Annex 2 Designated EHV charges'!$A:$O,7,0))</f>
        <v/>
      </c>
      <c r="E254" s="97" t="str">
        <f>IFERROR(IF(VLOOKUP($A254,'Annex 2 Designated EHV charges'!$A:$O,9,FALSE)=0,"",VLOOKUP($A254,'Annex 2 Designated EHV charges'!$A:$O,9,FALSE)),"")</f>
        <v/>
      </c>
      <c r="F254" s="195" t="str">
        <f>IFERROR(IF(VLOOKUP($A254,'Annex 2 Designated EHV charges'!$A:$O,10,FALSE)=0,"",VLOOKUP($A254,'Annex 2 Designated EHV charges'!$A:$O,10,FALSE)),"")</f>
        <v/>
      </c>
      <c r="G254" s="195" t="str">
        <f>IFERROR(IF(VLOOKUP($A254,'Annex 2 Designated EHV charges'!$A:$O,11,FALSE)=0,"",VLOOKUP($A254,'Annex 2 Designated EHV charges'!$A:$O,11,FALSE)),"")</f>
        <v/>
      </c>
      <c r="H254" s="195" t="str">
        <f>IFERROR(IF(VLOOKUP($A254,'Annex 2 Designated EHV charges'!$A:$O,12,FALSE)=0,"",VLOOKUP($A254,'Annex 2 Designated EHV charges'!$A:$O,12,FALSE)),"")</f>
        <v/>
      </c>
    </row>
    <row r="255" spans="1:8" x14ac:dyDescent="0.25">
      <c r="A255" s="94" t="str" cm="1">
        <f t="array" ref="A255">IFERROR(INDEX('Annex 2 Designated EHV charges'!$A$10:$A$95, MATCH(0, IF(ISBLANK('Annex 2 Designated EHV charges'!$A$10:$A$95),1, COUNTIF(A$4:$A254, 'Annex 2 Designated EHV charges'!$A$10:$A$95)), 0)),"")</f>
        <v/>
      </c>
      <c r="B255" s="94" t="str">
        <f>IF($A255="","",VLOOKUP($A255,'Annex 2 Designated EHV charges'!$A:$O,2,0))</f>
        <v/>
      </c>
      <c r="C255" s="95" t="str">
        <f>IF($A255="","",VLOOKUP($A255,'Annex 2 Designated EHV charges'!$A:$O,3,0))</f>
        <v/>
      </c>
      <c r="D255" s="94" t="str">
        <f>IF($A255="","",VLOOKUP($A255,'Annex 2 Designated EHV charges'!$A:$O,7,0))</f>
        <v/>
      </c>
      <c r="E255" s="97" t="str">
        <f>IFERROR(IF(VLOOKUP($A255,'Annex 2 Designated EHV charges'!$A:$O,9,FALSE)=0,"",VLOOKUP($A255,'Annex 2 Designated EHV charges'!$A:$O,9,FALSE)),"")</f>
        <v/>
      </c>
      <c r="F255" s="195" t="str">
        <f>IFERROR(IF(VLOOKUP($A255,'Annex 2 Designated EHV charges'!$A:$O,10,FALSE)=0,"",VLOOKUP($A255,'Annex 2 Designated EHV charges'!$A:$O,10,FALSE)),"")</f>
        <v/>
      </c>
      <c r="G255" s="195" t="str">
        <f>IFERROR(IF(VLOOKUP($A255,'Annex 2 Designated EHV charges'!$A:$O,11,FALSE)=0,"",VLOOKUP($A255,'Annex 2 Designated EHV charges'!$A:$O,11,FALSE)),"")</f>
        <v/>
      </c>
      <c r="H255" s="195" t="str">
        <f>IFERROR(IF(VLOOKUP($A255,'Annex 2 Designated EHV charges'!$A:$O,12,FALSE)=0,"",VLOOKUP($A255,'Annex 2 Designated EHV charges'!$A:$O,12,FALSE)),"")</f>
        <v/>
      </c>
    </row>
    <row r="256" spans="1:8" x14ac:dyDescent="0.25">
      <c r="A256" s="94" t="str" cm="1">
        <f t="array" ref="A256">IFERROR(INDEX('Annex 2 Designated EHV charges'!$A$10:$A$95, MATCH(0, IF(ISBLANK('Annex 2 Designated EHV charges'!$A$10:$A$95),1, COUNTIF(A$4:$A255, 'Annex 2 Designated EHV charges'!$A$10:$A$95)), 0)),"")</f>
        <v/>
      </c>
      <c r="B256" s="94" t="str">
        <f>IF($A256="","",VLOOKUP($A256,'Annex 2 Designated EHV charges'!$A:$O,2,0))</f>
        <v/>
      </c>
      <c r="C256" s="95" t="str">
        <f>IF($A256="","",VLOOKUP($A256,'Annex 2 Designated EHV charges'!$A:$O,3,0))</f>
        <v/>
      </c>
      <c r="D256" s="94" t="str">
        <f>IF($A256="","",VLOOKUP($A256,'Annex 2 Designated EHV charges'!$A:$O,7,0))</f>
        <v/>
      </c>
      <c r="E256" s="97" t="str">
        <f>IFERROR(IF(VLOOKUP($A256,'Annex 2 Designated EHV charges'!$A:$O,9,FALSE)=0,"",VLOOKUP($A256,'Annex 2 Designated EHV charges'!$A:$O,9,FALSE)),"")</f>
        <v/>
      </c>
      <c r="F256" s="195" t="str">
        <f>IFERROR(IF(VLOOKUP($A256,'Annex 2 Designated EHV charges'!$A:$O,10,FALSE)=0,"",VLOOKUP($A256,'Annex 2 Designated EHV charges'!$A:$O,10,FALSE)),"")</f>
        <v/>
      </c>
      <c r="G256" s="195" t="str">
        <f>IFERROR(IF(VLOOKUP($A256,'Annex 2 Designated EHV charges'!$A:$O,11,FALSE)=0,"",VLOOKUP($A256,'Annex 2 Designated EHV charges'!$A:$O,11,FALSE)),"")</f>
        <v/>
      </c>
      <c r="H256" s="195" t="str">
        <f>IFERROR(IF(VLOOKUP($A256,'Annex 2 Designated EHV charges'!$A:$O,12,FALSE)=0,"",VLOOKUP($A256,'Annex 2 Designated EHV charges'!$A:$O,12,FALSE)),"")</f>
        <v/>
      </c>
    </row>
    <row r="257" spans="1:8" x14ac:dyDescent="0.25">
      <c r="A257" s="94" t="str" cm="1">
        <f t="array" ref="A257">IFERROR(INDEX('Annex 2 Designated EHV charges'!$A$10:$A$95, MATCH(0, IF(ISBLANK('Annex 2 Designated EHV charges'!$A$10:$A$95),1, COUNTIF(A$4:$A256, 'Annex 2 Designated EHV charges'!$A$10:$A$95)), 0)),"")</f>
        <v/>
      </c>
      <c r="B257" s="94" t="str">
        <f>IF($A257="","",VLOOKUP($A257,'Annex 2 Designated EHV charges'!$A:$O,2,0))</f>
        <v/>
      </c>
      <c r="C257" s="95" t="str">
        <f>IF($A257="","",VLOOKUP($A257,'Annex 2 Designated EHV charges'!$A:$O,3,0))</f>
        <v/>
      </c>
      <c r="D257" s="94" t="str">
        <f>IF($A257="","",VLOOKUP($A257,'Annex 2 Designated EHV charges'!$A:$O,7,0))</f>
        <v/>
      </c>
      <c r="E257" s="97" t="str">
        <f>IFERROR(IF(VLOOKUP($A257,'Annex 2 Designated EHV charges'!$A:$O,9,FALSE)=0,"",VLOOKUP($A257,'Annex 2 Designated EHV charges'!$A:$O,9,FALSE)),"")</f>
        <v/>
      </c>
      <c r="F257" s="195" t="str">
        <f>IFERROR(IF(VLOOKUP($A257,'Annex 2 Designated EHV charges'!$A:$O,10,FALSE)=0,"",VLOOKUP($A257,'Annex 2 Designated EHV charges'!$A:$O,10,FALSE)),"")</f>
        <v/>
      </c>
      <c r="G257" s="195" t="str">
        <f>IFERROR(IF(VLOOKUP($A257,'Annex 2 Designated EHV charges'!$A:$O,11,FALSE)=0,"",VLOOKUP($A257,'Annex 2 Designated EHV charges'!$A:$O,11,FALSE)),"")</f>
        <v/>
      </c>
      <c r="H257" s="195" t="str">
        <f>IFERROR(IF(VLOOKUP($A257,'Annex 2 Designated EHV charges'!$A:$O,12,FALSE)=0,"",VLOOKUP($A257,'Annex 2 Designated EHV charges'!$A:$O,12,FALSE)),"")</f>
        <v/>
      </c>
    </row>
    <row r="258" spans="1:8" x14ac:dyDescent="0.25">
      <c r="A258" s="94" t="str" cm="1">
        <f t="array" ref="A258">IFERROR(INDEX('Annex 2 Designated EHV charges'!$A$10:$A$95, MATCH(0, IF(ISBLANK('Annex 2 Designated EHV charges'!$A$10:$A$95),1, COUNTIF(A$4:$A257, 'Annex 2 Designated EHV charges'!$A$10:$A$95)), 0)),"")</f>
        <v/>
      </c>
      <c r="B258" s="94" t="str">
        <f>IF($A258="","",VLOOKUP($A258,'Annex 2 Designated EHV charges'!$A:$O,2,0))</f>
        <v/>
      </c>
      <c r="C258" s="95" t="str">
        <f>IF($A258="","",VLOOKUP($A258,'Annex 2 Designated EHV charges'!$A:$O,3,0))</f>
        <v/>
      </c>
      <c r="D258" s="94" t="str">
        <f>IF($A258="","",VLOOKUP($A258,'Annex 2 Designated EHV charges'!$A:$O,7,0))</f>
        <v/>
      </c>
      <c r="E258" s="97" t="str">
        <f>IFERROR(IF(VLOOKUP($A258,'Annex 2 Designated EHV charges'!$A:$O,9,FALSE)=0,"",VLOOKUP($A258,'Annex 2 Designated EHV charges'!$A:$O,9,FALSE)),"")</f>
        <v/>
      </c>
      <c r="F258" s="195" t="str">
        <f>IFERROR(IF(VLOOKUP($A258,'Annex 2 Designated EHV charges'!$A:$O,10,FALSE)=0,"",VLOOKUP($A258,'Annex 2 Designated EHV charges'!$A:$O,10,FALSE)),"")</f>
        <v/>
      </c>
      <c r="G258" s="195" t="str">
        <f>IFERROR(IF(VLOOKUP($A258,'Annex 2 Designated EHV charges'!$A:$O,11,FALSE)=0,"",VLOOKUP($A258,'Annex 2 Designated EHV charges'!$A:$O,11,FALSE)),"")</f>
        <v/>
      </c>
      <c r="H258" s="195" t="str">
        <f>IFERROR(IF(VLOOKUP($A258,'Annex 2 Designated EHV charges'!$A:$O,12,FALSE)=0,"",VLOOKUP($A258,'Annex 2 Designated EHV charges'!$A:$O,12,FALSE)),"")</f>
        <v/>
      </c>
    </row>
    <row r="259" spans="1:8" x14ac:dyDescent="0.25">
      <c r="A259" s="94" t="str" cm="1">
        <f t="array" ref="A259">IFERROR(INDEX('Annex 2 Designated EHV charges'!$A$10:$A$95, MATCH(0, IF(ISBLANK('Annex 2 Designated EHV charges'!$A$10:$A$95),1, COUNTIF(A$4:$A258, 'Annex 2 Designated EHV charges'!$A$10:$A$95)), 0)),"")</f>
        <v/>
      </c>
      <c r="B259" s="94" t="str">
        <f>IF($A259="","",VLOOKUP($A259,'Annex 2 Designated EHV charges'!$A:$O,2,0))</f>
        <v/>
      </c>
      <c r="C259" s="95" t="str">
        <f>IF($A259="","",VLOOKUP($A259,'Annex 2 Designated EHV charges'!$A:$O,3,0))</f>
        <v/>
      </c>
      <c r="D259" s="94" t="str">
        <f>IF($A259="","",VLOOKUP($A259,'Annex 2 Designated EHV charges'!$A:$O,7,0))</f>
        <v/>
      </c>
      <c r="E259" s="97" t="str">
        <f>IFERROR(IF(VLOOKUP($A259,'Annex 2 Designated EHV charges'!$A:$O,9,FALSE)=0,"",VLOOKUP($A259,'Annex 2 Designated EHV charges'!$A:$O,9,FALSE)),"")</f>
        <v/>
      </c>
      <c r="F259" s="195" t="str">
        <f>IFERROR(IF(VLOOKUP($A259,'Annex 2 Designated EHV charges'!$A:$O,10,FALSE)=0,"",VLOOKUP($A259,'Annex 2 Designated EHV charges'!$A:$O,10,FALSE)),"")</f>
        <v/>
      </c>
      <c r="G259" s="195" t="str">
        <f>IFERROR(IF(VLOOKUP($A259,'Annex 2 Designated EHV charges'!$A:$O,11,FALSE)=0,"",VLOOKUP($A259,'Annex 2 Designated EHV charges'!$A:$O,11,FALSE)),"")</f>
        <v/>
      </c>
      <c r="H259" s="195" t="str">
        <f>IFERROR(IF(VLOOKUP($A259,'Annex 2 Designated EHV charges'!$A:$O,12,FALSE)=0,"",VLOOKUP($A259,'Annex 2 Designated EHV charges'!$A:$O,12,FALSE)),"")</f>
        <v/>
      </c>
    </row>
    <row r="260" spans="1:8" x14ac:dyDescent="0.25">
      <c r="A260" s="94" t="str" cm="1">
        <f t="array" ref="A260">IFERROR(INDEX('Annex 2 Designated EHV charges'!$A$10:$A$95, MATCH(0, IF(ISBLANK('Annex 2 Designated EHV charges'!$A$10:$A$95),1, COUNTIF(A$4:$A259, 'Annex 2 Designated EHV charges'!$A$10:$A$95)), 0)),"")</f>
        <v/>
      </c>
      <c r="B260" s="94" t="str">
        <f>IF($A260="","",VLOOKUP($A260,'Annex 2 Designated EHV charges'!$A:$O,2,0))</f>
        <v/>
      </c>
      <c r="C260" s="95" t="str">
        <f>IF($A260="","",VLOOKUP($A260,'Annex 2 Designated EHV charges'!$A:$O,3,0))</f>
        <v/>
      </c>
      <c r="D260" s="94" t="str">
        <f>IF($A260="","",VLOOKUP($A260,'Annex 2 Designated EHV charges'!$A:$O,7,0))</f>
        <v/>
      </c>
      <c r="E260" s="97" t="str">
        <f>IFERROR(IF(VLOOKUP($A260,'Annex 2 Designated EHV charges'!$A:$O,9,FALSE)=0,"",VLOOKUP($A260,'Annex 2 Designated EHV charges'!$A:$O,9,FALSE)),"")</f>
        <v/>
      </c>
      <c r="F260" s="195" t="str">
        <f>IFERROR(IF(VLOOKUP($A260,'Annex 2 Designated EHV charges'!$A:$O,10,FALSE)=0,"",VLOOKUP($A260,'Annex 2 Designated EHV charges'!$A:$O,10,FALSE)),"")</f>
        <v/>
      </c>
      <c r="G260" s="195" t="str">
        <f>IFERROR(IF(VLOOKUP($A260,'Annex 2 Designated EHV charges'!$A:$O,11,FALSE)=0,"",VLOOKUP($A260,'Annex 2 Designated EHV charges'!$A:$O,11,FALSE)),"")</f>
        <v/>
      </c>
      <c r="H260" s="195" t="str">
        <f>IFERROR(IF(VLOOKUP($A260,'Annex 2 Designated EHV charges'!$A:$O,12,FALSE)=0,"",VLOOKUP($A260,'Annex 2 Designated EHV charges'!$A:$O,12,FALSE)),"")</f>
        <v/>
      </c>
    </row>
    <row r="261" spans="1:8" x14ac:dyDescent="0.25">
      <c r="A261" s="94" t="str" cm="1">
        <f t="array" ref="A261">IFERROR(INDEX('Annex 2 Designated EHV charges'!$A$10:$A$95, MATCH(0, IF(ISBLANK('Annex 2 Designated EHV charges'!$A$10:$A$95),1, COUNTIF(A$4:$A260, 'Annex 2 Designated EHV charges'!$A$10:$A$95)), 0)),"")</f>
        <v/>
      </c>
      <c r="B261" s="94" t="str">
        <f>IF($A261="","",VLOOKUP($A261,'Annex 2 Designated EHV charges'!$A:$O,2,0))</f>
        <v/>
      </c>
      <c r="C261" s="95" t="str">
        <f>IF($A261="","",VLOOKUP($A261,'Annex 2 Designated EHV charges'!$A:$O,3,0))</f>
        <v/>
      </c>
      <c r="D261" s="94" t="str">
        <f>IF($A261="","",VLOOKUP($A261,'Annex 2 Designated EHV charges'!$A:$O,7,0))</f>
        <v/>
      </c>
      <c r="E261" s="97" t="str">
        <f>IFERROR(IF(VLOOKUP($A261,'Annex 2 Designated EHV charges'!$A:$O,9,FALSE)=0,"",VLOOKUP($A261,'Annex 2 Designated EHV charges'!$A:$O,9,FALSE)),"")</f>
        <v/>
      </c>
      <c r="F261" s="195" t="str">
        <f>IFERROR(IF(VLOOKUP($A261,'Annex 2 Designated EHV charges'!$A:$O,10,FALSE)=0,"",VLOOKUP($A261,'Annex 2 Designated EHV charges'!$A:$O,10,FALSE)),"")</f>
        <v/>
      </c>
      <c r="G261" s="195" t="str">
        <f>IFERROR(IF(VLOOKUP($A261,'Annex 2 Designated EHV charges'!$A:$O,11,FALSE)=0,"",VLOOKUP($A261,'Annex 2 Designated EHV charges'!$A:$O,11,FALSE)),"")</f>
        <v/>
      </c>
      <c r="H261" s="195" t="str">
        <f>IFERROR(IF(VLOOKUP($A261,'Annex 2 Designated EHV charges'!$A:$O,12,FALSE)=0,"",VLOOKUP($A261,'Annex 2 Designated EHV charges'!$A:$O,12,FALSE)),"")</f>
        <v/>
      </c>
    </row>
    <row r="262" spans="1:8" x14ac:dyDescent="0.25">
      <c r="A262" s="94" t="str" cm="1">
        <f t="array" ref="A262">IFERROR(INDEX('Annex 2 Designated EHV charges'!$A$10:$A$95, MATCH(0, IF(ISBLANK('Annex 2 Designated EHV charges'!$A$10:$A$95),1, COUNTIF(A$4:$A261, 'Annex 2 Designated EHV charges'!$A$10:$A$95)), 0)),"")</f>
        <v/>
      </c>
      <c r="B262" s="94" t="str">
        <f>IF($A262="","",VLOOKUP($A262,'Annex 2 Designated EHV charges'!$A:$O,2,0))</f>
        <v/>
      </c>
      <c r="C262" s="95" t="str">
        <f>IF($A262="","",VLOOKUP($A262,'Annex 2 Designated EHV charges'!$A:$O,3,0))</f>
        <v/>
      </c>
      <c r="D262" s="94" t="str">
        <f>IF($A262="","",VLOOKUP($A262,'Annex 2 Designated EHV charges'!$A:$O,7,0))</f>
        <v/>
      </c>
      <c r="E262" s="97" t="str">
        <f>IFERROR(IF(VLOOKUP($A262,'Annex 2 Designated EHV charges'!$A:$O,9,FALSE)=0,"",VLOOKUP($A262,'Annex 2 Designated EHV charges'!$A:$O,9,FALSE)),"")</f>
        <v/>
      </c>
      <c r="F262" s="195" t="str">
        <f>IFERROR(IF(VLOOKUP($A262,'Annex 2 Designated EHV charges'!$A:$O,10,FALSE)=0,"",VLOOKUP($A262,'Annex 2 Designated EHV charges'!$A:$O,10,FALSE)),"")</f>
        <v/>
      </c>
      <c r="G262" s="195" t="str">
        <f>IFERROR(IF(VLOOKUP($A262,'Annex 2 Designated EHV charges'!$A:$O,11,FALSE)=0,"",VLOOKUP($A262,'Annex 2 Designated EHV charges'!$A:$O,11,FALSE)),"")</f>
        <v/>
      </c>
      <c r="H262" s="195" t="str">
        <f>IFERROR(IF(VLOOKUP($A262,'Annex 2 Designated EHV charges'!$A:$O,12,FALSE)=0,"",VLOOKUP($A262,'Annex 2 Designated EHV charges'!$A:$O,12,FALSE)),"")</f>
        <v/>
      </c>
    </row>
    <row r="263" spans="1:8" x14ac:dyDescent="0.25">
      <c r="A263" s="94" t="str" cm="1">
        <f t="array" ref="A263">IFERROR(INDEX('Annex 2 Designated EHV charges'!$A$10:$A$95, MATCH(0, IF(ISBLANK('Annex 2 Designated EHV charges'!$A$10:$A$95),1, COUNTIF(A$4:$A262, 'Annex 2 Designated EHV charges'!$A$10:$A$95)), 0)),"")</f>
        <v/>
      </c>
      <c r="B263" s="94" t="str">
        <f>IF($A263="","",VLOOKUP($A263,'Annex 2 Designated EHV charges'!$A:$O,2,0))</f>
        <v/>
      </c>
      <c r="C263" s="95" t="str">
        <f>IF($A263="","",VLOOKUP($A263,'Annex 2 Designated EHV charges'!$A:$O,3,0))</f>
        <v/>
      </c>
      <c r="D263" s="94" t="str">
        <f>IF($A263="","",VLOOKUP($A263,'Annex 2 Designated EHV charges'!$A:$O,7,0))</f>
        <v/>
      </c>
      <c r="E263" s="97" t="str">
        <f>IFERROR(IF(VLOOKUP($A263,'Annex 2 Designated EHV charges'!$A:$O,9,FALSE)=0,"",VLOOKUP($A263,'Annex 2 Designated EHV charges'!$A:$O,9,FALSE)),"")</f>
        <v/>
      </c>
      <c r="F263" s="195" t="str">
        <f>IFERROR(IF(VLOOKUP($A263,'Annex 2 Designated EHV charges'!$A:$O,10,FALSE)=0,"",VLOOKUP($A263,'Annex 2 Designated EHV charges'!$A:$O,10,FALSE)),"")</f>
        <v/>
      </c>
      <c r="G263" s="195" t="str">
        <f>IFERROR(IF(VLOOKUP($A263,'Annex 2 Designated EHV charges'!$A:$O,11,FALSE)=0,"",VLOOKUP($A263,'Annex 2 Designated EHV charges'!$A:$O,11,FALSE)),"")</f>
        <v/>
      </c>
      <c r="H263" s="195" t="str">
        <f>IFERROR(IF(VLOOKUP($A263,'Annex 2 Designated EHV charges'!$A:$O,12,FALSE)=0,"",VLOOKUP($A263,'Annex 2 Designated EHV charges'!$A:$O,12,FALSE)),"")</f>
        <v/>
      </c>
    </row>
    <row r="264" spans="1:8" x14ac:dyDescent="0.25">
      <c r="A264" s="94" t="str" cm="1">
        <f t="array" ref="A264">IFERROR(INDEX('Annex 2 Designated EHV charges'!$A$10:$A$95, MATCH(0, IF(ISBLANK('Annex 2 Designated EHV charges'!$A$10:$A$95),1, COUNTIF(A$4:$A263, 'Annex 2 Designated EHV charges'!$A$10:$A$95)), 0)),"")</f>
        <v/>
      </c>
      <c r="B264" s="94" t="str">
        <f>IF($A264="","",VLOOKUP($A264,'Annex 2 Designated EHV charges'!$A:$O,2,0))</f>
        <v/>
      </c>
      <c r="C264" s="95" t="str">
        <f>IF($A264="","",VLOOKUP($A264,'Annex 2 Designated EHV charges'!$A:$O,3,0))</f>
        <v/>
      </c>
      <c r="D264" s="94" t="str">
        <f>IF($A264="","",VLOOKUP($A264,'Annex 2 Designated EHV charges'!$A:$O,7,0))</f>
        <v/>
      </c>
      <c r="E264" s="97" t="str">
        <f>IFERROR(IF(VLOOKUP($A264,'Annex 2 Designated EHV charges'!$A:$O,9,FALSE)=0,"",VLOOKUP($A264,'Annex 2 Designated EHV charges'!$A:$O,9,FALSE)),"")</f>
        <v/>
      </c>
      <c r="F264" s="195" t="str">
        <f>IFERROR(IF(VLOOKUP($A264,'Annex 2 Designated EHV charges'!$A:$O,10,FALSE)=0,"",VLOOKUP($A264,'Annex 2 Designated EHV charges'!$A:$O,10,FALSE)),"")</f>
        <v/>
      </c>
      <c r="G264" s="195" t="str">
        <f>IFERROR(IF(VLOOKUP($A264,'Annex 2 Designated EHV charges'!$A:$O,11,FALSE)=0,"",VLOOKUP($A264,'Annex 2 Designated EHV charges'!$A:$O,11,FALSE)),"")</f>
        <v/>
      </c>
      <c r="H264" s="195" t="str">
        <f>IFERROR(IF(VLOOKUP($A264,'Annex 2 Designated EHV charges'!$A:$O,12,FALSE)=0,"",VLOOKUP($A264,'Annex 2 Designated EHV charges'!$A:$O,12,FALSE)),"")</f>
        <v/>
      </c>
    </row>
    <row r="265" spans="1:8" x14ac:dyDescent="0.25">
      <c r="A265" s="94" t="str" cm="1">
        <f t="array" ref="A265">IFERROR(INDEX('Annex 2 Designated EHV charges'!$A$10:$A$95, MATCH(0, IF(ISBLANK('Annex 2 Designated EHV charges'!$A$10:$A$95),1, COUNTIF(A$4:$A264, 'Annex 2 Designated EHV charges'!$A$10:$A$95)), 0)),"")</f>
        <v/>
      </c>
      <c r="B265" s="94" t="str">
        <f>IF($A265="","",VLOOKUP($A265,'Annex 2 Designated EHV charges'!$A:$O,2,0))</f>
        <v/>
      </c>
      <c r="C265" s="95" t="str">
        <f>IF($A265="","",VLOOKUP($A265,'Annex 2 Designated EHV charges'!$A:$O,3,0))</f>
        <v/>
      </c>
      <c r="D265" s="94" t="str">
        <f>IF($A265="","",VLOOKUP($A265,'Annex 2 Designated EHV charges'!$A:$O,7,0))</f>
        <v/>
      </c>
      <c r="E265" s="97" t="str">
        <f>IFERROR(IF(VLOOKUP($A265,'Annex 2 Designated EHV charges'!$A:$O,9,FALSE)=0,"",VLOOKUP($A265,'Annex 2 Designated EHV charges'!$A:$O,9,FALSE)),"")</f>
        <v/>
      </c>
      <c r="F265" s="195" t="str">
        <f>IFERROR(IF(VLOOKUP($A265,'Annex 2 Designated EHV charges'!$A:$O,10,FALSE)=0,"",VLOOKUP($A265,'Annex 2 Designated EHV charges'!$A:$O,10,FALSE)),"")</f>
        <v/>
      </c>
      <c r="G265" s="195" t="str">
        <f>IFERROR(IF(VLOOKUP($A265,'Annex 2 Designated EHV charges'!$A:$O,11,FALSE)=0,"",VLOOKUP($A265,'Annex 2 Designated EHV charges'!$A:$O,11,FALSE)),"")</f>
        <v/>
      </c>
      <c r="H265" s="195" t="str">
        <f>IFERROR(IF(VLOOKUP($A265,'Annex 2 Designated EHV charges'!$A:$O,12,FALSE)=0,"",VLOOKUP($A265,'Annex 2 Designated EHV charges'!$A:$O,12,FALSE)),"")</f>
        <v/>
      </c>
    </row>
    <row r="266" spans="1:8" x14ac:dyDescent="0.25">
      <c r="A266" s="94" t="str" cm="1">
        <f t="array" ref="A266">IFERROR(INDEX('Annex 2 Designated EHV charges'!$A$10:$A$95, MATCH(0, IF(ISBLANK('Annex 2 Designated EHV charges'!$A$10:$A$95),1, COUNTIF(A$4:$A265, 'Annex 2 Designated EHV charges'!$A$10:$A$95)), 0)),"")</f>
        <v/>
      </c>
      <c r="B266" s="94" t="str">
        <f>IF($A266="","",VLOOKUP($A266,'Annex 2 Designated EHV charges'!$A:$O,2,0))</f>
        <v/>
      </c>
      <c r="C266" s="95" t="str">
        <f>IF($A266="","",VLOOKUP($A266,'Annex 2 Designated EHV charges'!$A:$O,3,0))</f>
        <v/>
      </c>
      <c r="D266" s="94" t="str">
        <f>IF($A266="","",VLOOKUP($A266,'Annex 2 Designated EHV charges'!$A:$O,7,0))</f>
        <v/>
      </c>
      <c r="E266" s="97" t="str">
        <f>IFERROR(IF(VLOOKUP($A266,'Annex 2 Designated EHV charges'!$A:$O,9,FALSE)=0,"",VLOOKUP($A266,'Annex 2 Designated EHV charges'!$A:$O,9,FALSE)),"")</f>
        <v/>
      </c>
      <c r="F266" s="195" t="str">
        <f>IFERROR(IF(VLOOKUP($A266,'Annex 2 Designated EHV charges'!$A:$O,10,FALSE)=0,"",VLOOKUP($A266,'Annex 2 Designated EHV charges'!$A:$O,10,FALSE)),"")</f>
        <v/>
      </c>
      <c r="G266" s="195" t="str">
        <f>IFERROR(IF(VLOOKUP($A266,'Annex 2 Designated EHV charges'!$A:$O,11,FALSE)=0,"",VLOOKUP($A266,'Annex 2 Designated EHV charges'!$A:$O,11,FALSE)),"")</f>
        <v/>
      </c>
      <c r="H266" s="195" t="str">
        <f>IFERROR(IF(VLOOKUP($A266,'Annex 2 Designated EHV charges'!$A:$O,12,FALSE)=0,"",VLOOKUP($A266,'Annex 2 Designated EHV charges'!$A:$O,12,FALSE)),"")</f>
        <v/>
      </c>
    </row>
    <row r="267" spans="1:8" x14ac:dyDescent="0.25">
      <c r="A267" s="94" t="str" cm="1">
        <f t="array" ref="A267">IFERROR(INDEX('Annex 2 Designated EHV charges'!$A$10:$A$95, MATCH(0, IF(ISBLANK('Annex 2 Designated EHV charges'!$A$10:$A$95),1, COUNTIF(A$4:$A266, 'Annex 2 Designated EHV charges'!$A$10:$A$95)), 0)),"")</f>
        <v/>
      </c>
      <c r="B267" s="94" t="str">
        <f>IF($A267="","",VLOOKUP($A267,'Annex 2 Designated EHV charges'!$A:$O,2,0))</f>
        <v/>
      </c>
      <c r="C267" s="95" t="str">
        <f>IF($A267="","",VLOOKUP($A267,'Annex 2 Designated EHV charges'!$A:$O,3,0))</f>
        <v/>
      </c>
      <c r="D267" s="94" t="str">
        <f>IF($A267="","",VLOOKUP($A267,'Annex 2 Designated EHV charges'!$A:$O,7,0))</f>
        <v/>
      </c>
      <c r="E267" s="97" t="str">
        <f>IFERROR(IF(VLOOKUP($A267,'Annex 2 Designated EHV charges'!$A:$O,9,FALSE)=0,"",VLOOKUP($A267,'Annex 2 Designated EHV charges'!$A:$O,9,FALSE)),"")</f>
        <v/>
      </c>
      <c r="F267" s="195" t="str">
        <f>IFERROR(IF(VLOOKUP($A267,'Annex 2 Designated EHV charges'!$A:$O,10,FALSE)=0,"",VLOOKUP($A267,'Annex 2 Designated EHV charges'!$A:$O,10,FALSE)),"")</f>
        <v/>
      </c>
      <c r="G267" s="195" t="str">
        <f>IFERROR(IF(VLOOKUP($A267,'Annex 2 Designated EHV charges'!$A:$O,11,FALSE)=0,"",VLOOKUP($A267,'Annex 2 Designated EHV charges'!$A:$O,11,FALSE)),"")</f>
        <v/>
      </c>
      <c r="H267" s="195" t="str">
        <f>IFERROR(IF(VLOOKUP($A267,'Annex 2 Designated EHV charges'!$A:$O,12,FALSE)=0,"",VLOOKUP($A267,'Annex 2 Designated EHV charges'!$A:$O,12,FALSE)),"")</f>
        <v/>
      </c>
    </row>
    <row r="268" spans="1:8" x14ac:dyDescent="0.25">
      <c r="A268" s="94" t="str" cm="1">
        <f t="array" ref="A268">IFERROR(INDEX('Annex 2 Designated EHV charges'!$A$10:$A$95, MATCH(0, IF(ISBLANK('Annex 2 Designated EHV charges'!$A$10:$A$95),1, COUNTIF(A$4:$A267, 'Annex 2 Designated EHV charges'!$A$10:$A$95)), 0)),"")</f>
        <v/>
      </c>
      <c r="B268" s="94" t="str">
        <f>IF($A268="","",VLOOKUP($A268,'Annex 2 Designated EHV charges'!$A:$O,2,0))</f>
        <v/>
      </c>
      <c r="C268" s="95" t="str">
        <f>IF($A268="","",VLOOKUP($A268,'Annex 2 Designated EHV charges'!$A:$O,3,0))</f>
        <v/>
      </c>
      <c r="D268" s="94" t="str">
        <f>IF($A268="","",VLOOKUP($A268,'Annex 2 Designated EHV charges'!$A:$O,7,0))</f>
        <v/>
      </c>
      <c r="E268" s="97" t="str">
        <f>IFERROR(IF(VLOOKUP($A268,'Annex 2 Designated EHV charges'!$A:$O,9,FALSE)=0,"",VLOOKUP($A268,'Annex 2 Designated EHV charges'!$A:$O,9,FALSE)),"")</f>
        <v/>
      </c>
      <c r="F268" s="195" t="str">
        <f>IFERROR(IF(VLOOKUP($A268,'Annex 2 Designated EHV charges'!$A:$O,10,FALSE)=0,"",VLOOKUP($A268,'Annex 2 Designated EHV charges'!$A:$O,10,FALSE)),"")</f>
        <v/>
      </c>
      <c r="G268" s="195" t="str">
        <f>IFERROR(IF(VLOOKUP($A268,'Annex 2 Designated EHV charges'!$A:$O,11,FALSE)=0,"",VLOOKUP($A268,'Annex 2 Designated EHV charges'!$A:$O,11,FALSE)),"")</f>
        <v/>
      </c>
      <c r="H268" s="195" t="str">
        <f>IFERROR(IF(VLOOKUP($A268,'Annex 2 Designated EHV charges'!$A:$O,12,FALSE)=0,"",VLOOKUP($A268,'Annex 2 Designated EHV charges'!$A:$O,12,FALSE)),"")</f>
        <v/>
      </c>
    </row>
    <row r="269" spans="1:8" x14ac:dyDescent="0.25">
      <c r="A269" s="94" t="str" cm="1">
        <f t="array" ref="A269">IFERROR(INDEX('Annex 2 Designated EHV charges'!$A$10:$A$95, MATCH(0, IF(ISBLANK('Annex 2 Designated EHV charges'!$A$10:$A$95),1, COUNTIF(A$4:$A268, 'Annex 2 Designated EHV charges'!$A$10:$A$95)), 0)),"")</f>
        <v/>
      </c>
      <c r="B269" s="94" t="str">
        <f>IF($A269="","",VLOOKUP($A269,'Annex 2 Designated EHV charges'!$A:$O,2,0))</f>
        <v/>
      </c>
      <c r="C269" s="95" t="str">
        <f>IF($A269="","",VLOOKUP($A269,'Annex 2 Designated EHV charges'!$A:$O,3,0))</f>
        <v/>
      </c>
      <c r="D269" s="94" t="str">
        <f>IF($A269="","",VLOOKUP($A269,'Annex 2 Designated EHV charges'!$A:$O,7,0))</f>
        <v/>
      </c>
      <c r="E269" s="97" t="str">
        <f>IFERROR(IF(VLOOKUP($A269,'Annex 2 Designated EHV charges'!$A:$O,9,FALSE)=0,"",VLOOKUP($A269,'Annex 2 Designated EHV charges'!$A:$O,9,FALSE)),"")</f>
        <v/>
      </c>
      <c r="F269" s="195" t="str">
        <f>IFERROR(IF(VLOOKUP($A269,'Annex 2 Designated EHV charges'!$A:$O,10,FALSE)=0,"",VLOOKUP($A269,'Annex 2 Designated EHV charges'!$A:$O,10,FALSE)),"")</f>
        <v/>
      </c>
      <c r="G269" s="195" t="str">
        <f>IFERROR(IF(VLOOKUP($A269,'Annex 2 Designated EHV charges'!$A:$O,11,FALSE)=0,"",VLOOKUP($A269,'Annex 2 Designated EHV charges'!$A:$O,11,FALSE)),"")</f>
        <v/>
      </c>
      <c r="H269" s="195" t="str">
        <f>IFERROR(IF(VLOOKUP($A269,'Annex 2 Designated EHV charges'!$A:$O,12,FALSE)=0,"",VLOOKUP($A269,'Annex 2 Designated EHV charges'!$A:$O,12,FALSE)),"")</f>
        <v/>
      </c>
    </row>
    <row r="270" spans="1:8" x14ac:dyDescent="0.25">
      <c r="A270" s="94" t="str" cm="1">
        <f t="array" ref="A270">IFERROR(INDEX('Annex 2 Designated EHV charges'!$A$10:$A$95, MATCH(0, IF(ISBLANK('Annex 2 Designated EHV charges'!$A$10:$A$95),1, COUNTIF(A$4:$A269, 'Annex 2 Designated EHV charges'!$A$10:$A$95)), 0)),"")</f>
        <v/>
      </c>
      <c r="B270" s="94" t="str">
        <f>IF($A270="","",VLOOKUP($A270,'Annex 2 Designated EHV charges'!$A:$O,2,0))</f>
        <v/>
      </c>
      <c r="C270" s="95" t="str">
        <f>IF($A270="","",VLOOKUP($A270,'Annex 2 Designated EHV charges'!$A:$O,3,0))</f>
        <v/>
      </c>
      <c r="D270" s="94" t="str">
        <f>IF($A270="","",VLOOKUP($A270,'Annex 2 Designated EHV charges'!$A:$O,7,0))</f>
        <v/>
      </c>
      <c r="E270" s="97" t="str">
        <f>IFERROR(IF(VLOOKUP($A270,'Annex 2 Designated EHV charges'!$A:$O,9,FALSE)=0,"",VLOOKUP($A270,'Annex 2 Designated EHV charges'!$A:$O,9,FALSE)),"")</f>
        <v/>
      </c>
      <c r="F270" s="195" t="str">
        <f>IFERROR(IF(VLOOKUP($A270,'Annex 2 Designated EHV charges'!$A:$O,10,FALSE)=0,"",VLOOKUP($A270,'Annex 2 Designated EHV charges'!$A:$O,10,FALSE)),"")</f>
        <v/>
      </c>
      <c r="G270" s="195" t="str">
        <f>IFERROR(IF(VLOOKUP($A270,'Annex 2 Designated EHV charges'!$A:$O,11,FALSE)=0,"",VLOOKUP($A270,'Annex 2 Designated EHV charges'!$A:$O,11,FALSE)),"")</f>
        <v/>
      </c>
      <c r="H270" s="195" t="str">
        <f>IFERROR(IF(VLOOKUP($A270,'Annex 2 Designated EHV charges'!$A:$O,12,FALSE)=0,"",VLOOKUP($A270,'Annex 2 Designated EHV charges'!$A:$O,12,FALSE)),"")</f>
        <v/>
      </c>
    </row>
    <row r="271" spans="1:8" x14ac:dyDescent="0.25">
      <c r="A271" s="94" t="str" cm="1">
        <f t="array" ref="A271">IFERROR(INDEX('Annex 2 Designated EHV charges'!$A$10:$A$95, MATCH(0, IF(ISBLANK('Annex 2 Designated EHV charges'!$A$10:$A$95),1, COUNTIF(A$4:$A270, 'Annex 2 Designated EHV charges'!$A$10:$A$95)), 0)),"")</f>
        <v/>
      </c>
      <c r="B271" s="94" t="str">
        <f>IF($A271="","",VLOOKUP($A271,'Annex 2 Designated EHV charges'!$A:$O,2,0))</f>
        <v/>
      </c>
      <c r="C271" s="95" t="str">
        <f>IF($A271="","",VLOOKUP($A271,'Annex 2 Designated EHV charges'!$A:$O,3,0))</f>
        <v/>
      </c>
      <c r="D271" s="94" t="str">
        <f>IF($A271="","",VLOOKUP($A271,'Annex 2 Designated EHV charges'!$A:$O,7,0))</f>
        <v/>
      </c>
      <c r="E271" s="97" t="str">
        <f>IFERROR(IF(VLOOKUP($A271,'Annex 2 Designated EHV charges'!$A:$O,9,FALSE)=0,"",VLOOKUP($A271,'Annex 2 Designated EHV charges'!$A:$O,9,FALSE)),"")</f>
        <v/>
      </c>
      <c r="F271" s="195" t="str">
        <f>IFERROR(IF(VLOOKUP($A271,'Annex 2 Designated EHV charges'!$A:$O,10,FALSE)=0,"",VLOOKUP($A271,'Annex 2 Designated EHV charges'!$A:$O,10,FALSE)),"")</f>
        <v/>
      </c>
      <c r="G271" s="195" t="str">
        <f>IFERROR(IF(VLOOKUP($A271,'Annex 2 Designated EHV charges'!$A:$O,11,FALSE)=0,"",VLOOKUP($A271,'Annex 2 Designated EHV charges'!$A:$O,11,FALSE)),"")</f>
        <v/>
      </c>
      <c r="H271" s="195" t="str">
        <f>IFERROR(IF(VLOOKUP($A271,'Annex 2 Designated EHV charges'!$A:$O,12,FALSE)=0,"",VLOOKUP($A271,'Annex 2 Designated EHV charges'!$A:$O,12,FALSE)),"")</f>
        <v/>
      </c>
    </row>
    <row r="272" spans="1:8" x14ac:dyDescent="0.25">
      <c r="A272" s="94" t="str" cm="1">
        <f t="array" ref="A272">IFERROR(INDEX('Annex 2 Designated EHV charges'!$A$10:$A$95, MATCH(0, IF(ISBLANK('Annex 2 Designated EHV charges'!$A$10:$A$95),1, COUNTIF(A$4:$A271, 'Annex 2 Designated EHV charges'!$A$10:$A$95)), 0)),"")</f>
        <v/>
      </c>
      <c r="B272" s="94" t="str">
        <f>IF($A272="","",VLOOKUP($A272,'Annex 2 Designated EHV charges'!$A:$O,2,0))</f>
        <v/>
      </c>
      <c r="C272" s="95" t="str">
        <f>IF($A272="","",VLOOKUP($A272,'Annex 2 Designated EHV charges'!$A:$O,3,0))</f>
        <v/>
      </c>
      <c r="D272" s="94" t="str">
        <f>IF($A272="","",VLOOKUP($A272,'Annex 2 Designated EHV charges'!$A:$O,7,0))</f>
        <v/>
      </c>
      <c r="E272" s="97" t="str">
        <f>IFERROR(IF(VLOOKUP($A272,'Annex 2 Designated EHV charges'!$A:$O,9,FALSE)=0,"",VLOOKUP($A272,'Annex 2 Designated EHV charges'!$A:$O,9,FALSE)),"")</f>
        <v/>
      </c>
      <c r="F272" s="195" t="str">
        <f>IFERROR(IF(VLOOKUP($A272,'Annex 2 Designated EHV charges'!$A:$O,10,FALSE)=0,"",VLOOKUP($A272,'Annex 2 Designated EHV charges'!$A:$O,10,FALSE)),"")</f>
        <v/>
      </c>
      <c r="G272" s="195" t="str">
        <f>IFERROR(IF(VLOOKUP($A272,'Annex 2 Designated EHV charges'!$A:$O,11,FALSE)=0,"",VLOOKUP($A272,'Annex 2 Designated EHV charges'!$A:$O,11,FALSE)),"")</f>
        <v/>
      </c>
      <c r="H272" s="195" t="str">
        <f>IFERROR(IF(VLOOKUP($A272,'Annex 2 Designated EHV charges'!$A:$O,12,FALSE)=0,"",VLOOKUP($A272,'Annex 2 Designated EHV charges'!$A:$O,12,FALSE)),"")</f>
        <v/>
      </c>
    </row>
    <row r="273" spans="1:8" x14ac:dyDescent="0.25">
      <c r="A273" s="94" t="str" cm="1">
        <f t="array" ref="A273">IFERROR(INDEX('Annex 2 Designated EHV charges'!$A$10:$A$95, MATCH(0, IF(ISBLANK('Annex 2 Designated EHV charges'!$A$10:$A$95),1, COUNTIF(A$4:$A272, 'Annex 2 Designated EHV charges'!$A$10:$A$95)), 0)),"")</f>
        <v/>
      </c>
      <c r="B273" s="94" t="str">
        <f>IF($A273="","",VLOOKUP($A273,'Annex 2 Designated EHV charges'!$A:$O,2,0))</f>
        <v/>
      </c>
      <c r="C273" s="95" t="str">
        <f>IF($A273="","",VLOOKUP($A273,'Annex 2 Designated EHV charges'!$A:$O,3,0))</f>
        <v/>
      </c>
      <c r="D273" s="94" t="str">
        <f>IF($A273="","",VLOOKUP($A273,'Annex 2 Designated EHV charges'!$A:$O,7,0))</f>
        <v/>
      </c>
      <c r="E273" s="97" t="str">
        <f>IFERROR(IF(VLOOKUP($A273,'Annex 2 Designated EHV charges'!$A:$O,9,FALSE)=0,"",VLOOKUP($A273,'Annex 2 Designated EHV charges'!$A:$O,9,FALSE)),"")</f>
        <v/>
      </c>
      <c r="F273" s="195" t="str">
        <f>IFERROR(IF(VLOOKUP($A273,'Annex 2 Designated EHV charges'!$A:$O,10,FALSE)=0,"",VLOOKUP($A273,'Annex 2 Designated EHV charges'!$A:$O,10,FALSE)),"")</f>
        <v/>
      </c>
      <c r="G273" s="195" t="str">
        <f>IFERROR(IF(VLOOKUP($A273,'Annex 2 Designated EHV charges'!$A:$O,11,FALSE)=0,"",VLOOKUP($A273,'Annex 2 Designated EHV charges'!$A:$O,11,FALSE)),"")</f>
        <v/>
      </c>
      <c r="H273" s="195" t="str">
        <f>IFERROR(IF(VLOOKUP($A273,'Annex 2 Designated EHV charges'!$A:$O,12,FALSE)=0,"",VLOOKUP($A273,'Annex 2 Designated EHV charges'!$A:$O,12,FALSE)),"")</f>
        <v/>
      </c>
    </row>
    <row r="274" spans="1:8" x14ac:dyDescent="0.25">
      <c r="A274" s="94" t="str" cm="1">
        <f t="array" ref="A274">IFERROR(INDEX('Annex 2 Designated EHV charges'!$A$10:$A$95, MATCH(0, IF(ISBLANK('Annex 2 Designated EHV charges'!$A$10:$A$95),1, COUNTIF(A$4:$A273, 'Annex 2 Designated EHV charges'!$A$10:$A$95)), 0)),"")</f>
        <v/>
      </c>
      <c r="B274" s="94" t="str">
        <f>IF($A274="","",VLOOKUP($A274,'Annex 2 Designated EHV charges'!$A:$O,2,0))</f>
        <v/>
      </c>
      <c r="C274" s="95" t="str">
        <f>IF($A274="","",VLOOKUP($A274,'Annex 2 Designated EHV charges'!$A:$O,3,0))</f>
        <v/>
      </c>
      <c r="D274" s="94" t="str">
        <f>IF($A274="","",VLOOKUP($A274,'Annex 2 Designated EHV charges'!$A:$O,7,0))</f>
        <v/>
      </c>
      <c r="E274" s="97" t="str">
        <f>IFERROR(IF(VLOOKUP($A274,'Annex 2 Designated EHV charges'!$A:$O,9,FALSE)=0,"",VLOOKUP($A274,'Annex 2 Designated EHV charges'!$A:$O,9,FALSE)),"")</f>
        <v/>
      </c>
      <c r="F274" s="195" t="str">
        <f>IFERROR(IF(VLOOKUP($A274,'Annex 2 Designated EHV charges'!$A:$O,10,FALSE)=0,"",VLOOKUP($A274,'Annex 2 Designated EHV charges'!$A:$O,10,FALSE)),"")</f>
        <v/>
      </c>
      <c r="G274" s="195" t="str">
        <f>IFERROR(IF(VLOOKUP($A274,'Annex 2 Designated EHV charges'!$A:$O,11,FALSE)=0,"",VLOOKUP($A274,'Annex 2 Designated EHV charges'!$A:$O,11,FALSE)),"")</f>
        <v/>
      </c>
      <c r="H274" s="195" t="str">
        <f>IFERROR(IF(VLOOKUP($A274,'Annex 2 Designated EHV charges'!$A:$O,12,FALSE)=0,"",VLOOKUP($A274,'Annex 2 Designated EHV charges'!$A:$O,12,FALSE)),"")</f>
        <v/>
      </c>
    </row>
    <row r="275" spans="1:8" x14ac:dyDescent="0.25">
      <c r="A275" s="94" t="str" cm="1">
        <f t="array" ref="A275">IFERROR(INDEX('Annex 2 Designated EHV charges'!$A$10:$A$95, MATCH(0, IF(ISBLANK('Annex 2 Designated EHV charges'!$A$10:$A$95),1, COUNTIF(A$4:$A274, 'Annex 2 Designated EHV charges'!$A$10:$A$95)), 0)),"")</f>
        <v/>
      </c>
      <c r="B275" s="94" t="str">
        <f>IF($A275="","",VLOOKUP($A275,'Annex 2 Designated EHV charges'!$A:$O,2,0))</f>
        <v/>
      </c>
      <c r="C275" s="95" t="str">
        <f>IF($A275="","",VLOOKUP($A275,'Annex 2 Designated EHV charges'!$A:$O,3,0))</f>
        <v/>
      </c>
      <c r="D275" s="94" t="str">
        <f>IF($A275="","",VLOOKUP($A275,'Annex 2 Designated EHV charges'!$A:$O,7,0))</f>
        <v/>
      </c>
      <c r="E275" s="97" t="str">
        <f>IFERROR(IF(VLOOKUP($A275,'Annex 2 Designated EHV charges'!$A:$O,9,FALSE)=0,"",VLOOKUP($A275,'Annex 2 Designated EHV charges'!$A:$O,9,FALSE)),"")</f>
        <v/>
      </c>
      <c r="F275" s="195" t="str">
        <f>IFERROR(IF(VLOOKUP($A275,'Annex 2 Designated EHV charges'!$A:$O,10,FALSE)=0,"",VLOOKUP($A275,'Annex 2 Designated EHV charges'!$A:$O,10,FALSE)),"")</f>
        <v/>
      </c>
      <c r="G275" s="195" t="str">
        <f>IFERROR(IF(VLOOKUP($A275,'Annex 2 Designated EHV charges'!$A:$O,11,FALSE)=0,"",VLOOKUP($A275,'Annex 2 Designated EHV charges'!$A:$O,11,FALSE)),"")</f>
        <v/>
      </c>
      <c r="H275" s="195" t="str">
        <f>IFERROR(IF(VLOOKUP($A275,'Annex 2 Designated EHV charges'!$A:$O,12,FALSE)=0,"",VLOOKUP($A275,'Annex 2 Designated EHV charges'!$A:$O,12,FALSE)),"")</f>
        <v/>
      </c>
    </row>
    <row r="276" spans="1:8" x14ac:dyDescent="0.25">
      <c r="A276" s="94" t="str" cm="1">
        <f t="array" ref="A276">IFERROR(INDEX('Annex 2 Designated EHV charges'!$A$10:$A$95, MATCH(0, IF(ISBLANK('Annex 2 Designated EHV charges'!$A$10:$A$95),1, COUNTIF(A$4:$A275, 'Annex 2 Designated EHV charges'!$A$10:$A$95)), 0)),"")</f>
        <v/>
      </c>
      <c r="B276" s="94" t="str">
        <f>IF($A276="","",VLOOKUP($A276,'Annex 2 Designated EHV charges'!$A:$O,2,0))</f>
        <v/>
      </c>
      <c r="C276" s="95" t="str">
        <f>IF($A276="","",VLOOKUP($A276,'Annex 2 Designated EHV charges'!$A:$O,3,0))</f>
        <v/>
      </c>
      <c r="D276" s="94" t="str">
        <f>IF($A276="","",VLOOKUP($A276,'Annex 2 Designated EHV charges'!$A:$O,7,0))</f>
        <v/>
      </c>
      <c r="E276" s="97" t="str">
        <f>IFERROR(IF(VLOOKUP($A276,'Annex 2 Designated EHV charges'!$A:$O,9,FALSE)=0,"",VLOOKUP($A276,'Annex 2 Designated EHV charges'!$A:$O,9,FALSE)),"")</f>
        <v/>
      </c>
      <c r="F276" s="195" t="str">
        <f>IFERROR(IF(VLOOKUP($A276,'Annex 2 Designated EHV charges'!$A:$O,10,FALSE)=0,"",VLOOKUP($A276,'Annex 2 Designated EHV charges'!$A:$O,10,FALSE)),"")</f>
        <v/>
      </c>
      <c r="G276" s="195" t="str">
        <f>IFERROR(IF(VLOOKUP($A276,'Annex 2 Designated EHV charges'!$A:$O,11,FALSE)=0,"",VLOOKUP($A276,'Annex 2 Designated EHV charges'!$A:$O,11,FALSE)),"")</f>
        <v/>
      </c>
      <c r="H276" s="195" t="str">
        <f>IFERROR(IF(VLOOKUP($A276,'Annex 2 Designated EHV charges'!$A:$O,12,FALSE)=0,"",VLOOKUP($A276,'Annex 2 Designated EHV charges'!$A:$O,12,FALSE)),"")</f>
        <v/>
      </c>
    </row>
    <row r="277" spans="1:8" x14ac:dyDescent="0.25">
      <c r="A277" s="94" t="str" cm="1">
        <f t="array" ref="A277">IFERROR(INDEX('Annex 2 Designated EHV charges'!$A$10:$A$95, MATCH(0, IF(ISBLANK('Annex 2 Designated EHV charges'!$A$10:$A$95),1, COUNTIF(A$4:$A276, 'Annex 2 Designated EHV charges'!$A$10:$A$95)), 0)),"")</f>
        <v/>
      </c>
      <c r="B277" s="94" t="str">
        <f>IF($A277="","",VLOOKUP($A277,'Annex 2 Designated EHV charges'!$A:$O,2,0))</f>
        <v/>
      </c>
      <c r="C277" s="95" t="str">
        <f>IF($A277="","",VLOOKUP($A277,'Annex 2 Designated EHV charges'!$A:$O,3,0))</f>
        <v/>
      </c>
      <c r="D277" s="94" t="str">
        <f>IF($A277="","",VLOOKUP($A277,'Annex 2 Designated EHV charges'!$A:$O,7,0))</f>
        <v/>
      </c>
      <c r="E277" s="97" t="str">
        <f>IFERROR(IF(VLOOKUP($A277,'Annex 2 Designated EHV charges'!$A:$O,9,FALSE)=0,"",VLOOKUP($A277,'Annex 2 Designated EHV charges'!$A:$O,9,FALSE)),"")</f>
        <v/>
      </c>
      <c r="F277" s="195" t="str">
        <f>IFERROR(IF(VLOOKUP($A277,'Annex 2 Designated EHV charges'!$A:$O,10,FALSE)=0,"",VLOOKUP($A277,'Annex 2 Designated EHV charges'!$A:$O,10,FALSE)),"")</f>
        <v/>
      </c>
      <c r="G277" s="195" t="str">
        <f>IFERROR(IF(VLOOKUP($A277,'Annex 2 Designated EHV charges'!$A:$O,11,FALSE)=0,"",VLOOKUP($A277,'Annex 2 Designated EHV charges'!$A:$O,11,FALSE)),"")</f>
        <v/>
      </c>
      <c r="H277" s="195" t="str">
        <f>IFERROR(IF(VLOOKUP($A277,'Annex 2 Designated EHV charges'!$A:$O,12,FALSE)=0,"",VLOOKUP($A277,'Annex 2 Designated EHV charges'!$A:$O,12,FALSE)),"")</f>
        <v/>
      </c>
    </row>
    <row r="278" spans="1:8" x14ac:dyDescent="0.25">
      <c r="A278" s="94" t="str" cm="1">
        <f t="array" ref="A278">IFERROR(INDEX('Annex 2 Designated EHV charges'!$A$10:$A$95, MATCH(0, IF(ISBLANK('Annex 2 Designated EHV charges'!$A$10:$A$95),1, COUNTIF(A$4:$A277, 'Annex 2 Designated EHV charges'!$A$10:$A$95)), 0)),"")</f>
        <v/>
      </c>
      <c r="B278" s="94" t="str">
        <f>IF($A278="","",VLOOKUP($A278,'Annex 2 Designated EHV charges'!$A:$O,2,0))</f>
        <v/>
      </c>
      <c r="C278" s="95" t="str">
        <f>IF($A278="","",VLOOKUP($A278,'Annex 2 Designated EHV charges'!$A:$O,3,0))</f>
        <v/>
      </c>
      <c r="D278" s="94" t="str">
        <f>IF($A278="","",VLOOKUP($A278,'Annex 2 Designated EHV charges'!$A:$O,7,0))</f>
        <v/>
      </c>
      <c r="E278" s="97" t="str">
        <f>IFERROR(IF(VLOOKUP($A278,'Annex 2 Designated EHV charges'!$A:$O,9,FALSE)=0,"",VLOOKUP($A278,'Annex 2 Designated EHV charges'!$A:$O,9,FALSE)),"")</f>
        <v/>
      </c>
      <c r="F278" s="195" t="str">
        <f>IFERROR(IF(VLOOKUP($A278,'Annex 2 Designated EHV charges'!$A:$O,10,FALSE)=0,"",VLOOKUP($A278,'Annex 2 Designated EHV charges'!$A:$O,10,FALSE)),"")</f>
        <v/>
      </c>
      <c r="G278" s="195" t="str">
        <f>IFERROR(IF(VLOOKUP($A278,'Annex 2 Designated EHV charges'!$A:$O,11,FALSE)=0,"",VLOOKUP($A278,'Annex 2 Designated EHV charges'!$A:$O,11,FALSE)),"")</f>
        <v/>
      </c>
      <c r="H278" s="195" t="str">
        <f>IFERROR(IF(VLOOKUP($A278,'Annex 2 Designated EHV charges'!$A:$O,12,FALSE)=0,"",VLOOKUP($A278,'Annex 2 Designated EHV charges'!$A:$O,12,FALSE)),"")</f>
        <v/>
      </c>
    </row>
    <row r="279" spans="1:8" x14ac:dyDescent="0.25">
      <c r="A279" s="94" t="str" cm="1">
        <f t="array" ref="A279">IFERROR(INDEX('Annex 2 Designated EHV charges'!$A$10:$A$95, MATCH(0, IF(ISBLANK('Annex 2 Designated EHV charges'!$A$10:$A$95),1, COUNTIF(A$4:$A278, 'Annex 2 Designated EHV charges'!$A$10:$A$95)), 0)),"")</f>
        <v/>
      </c>
      <c r="B279" s="94" t="str">
        <f>IF($A279="","",VLOOKUP($A279,'Annex 2 Designated EHV charges'!$A:$O,2,0))</f>
        <v/>
      </c>
      <c r="C279" s="95" t="str">
        <f>IF($A279="","",VLOOKUP($A279,'Annex 2 Designated EHV charges'!$A:$O,3,0))</f>
        <v/>
      </c>
      <c r="D279" s="94" t="str">
        <f>IF($A279="","",VLOOKUP($A279,'Annex 2 Designated EHV charges'!$A:$O,7,0))</f>
        <v/>
      </c>
      <c r="E279" s="97" t="str">
        <f>IFERROR(IF(VLOOKUP($A279,'Annex 2 Designated EHV charges'!$A:$O,9,FALSE)=0,"",VLOOKUP($A279,'Annex 2 Designated EHV charges'!$A:$O,9,FALSE)),"")</f>
        <v/>
      </c>
      <c r="F279" s="195" t="str">
        <f>IFERROR(IF(VLOOKUP($A279,'Annex 2 Designated EHV charges'!$A:$O,10,FALSE)=0,"",VLOOKUP($A279,'Annex 2 Designated EHV charges'!$A:$O,10,FALSE)),"")</f>
        <v/>
      </c>
      <c r="G279" s="195" t="str">
        <f>IFERROR(IF(VLOOKUP($A279,'Annex 2 Designated EHV charges'!$A:$O,11,FALSE)=0,"",VLOOKUP($A279,'Annex 2 Designated EHV charges'!$A:$O,11,FALSE)),"")</f>
        <v/>
      </c>
      <c r="H279" s="195" t="str">
        <f>IFERROR(IF(VLOOKUP($A279,'Annex 2 Designated EHV charges'!$A:$O,12,FALSE)=0,"",VLOOKUP($A279,'Annex 2 Designated EHV charges'!$A:$O,12,FALSE)),"")</f>
        <v/>
      </c>
    </row>
    <row r="280" spans="1:8" x14ac:dyDescent="0.25">
      <c r="A280" s="94" t="str" cm="1">
        <f t="array" ref="A280">IFERROR(INDEX('Annex 2 Designated EHV charges'!$A$10:$A$95, MATCH(0, IF(ISBLANK('Annex 2 Designated EHV charges'!$A$10:$A$95),1, COUNTIF(A$4:$A279, 'Annex 2 Designated EHV charges'!$A$10:$A$95)), 0)),"")</f>
        <v/>
      </c>
      <c r="B280" s="94" t="str">
        <f>IF($A280="","",VLOOKUP($A280,'Annex 2 Designated EHV charges'!$A:$O,2,0))</f>
        <v/>
      </c>
      <c r="C280" s="95" t="str">
        <f>IF($A280="","",VLOOKUP($A280,'Annex 2 Designated EHV charges'!$A:$O,3,0))</f>
        <v/>
      </c>
      <c r="D280" s="94" t="str">
        <f>IF($A280="","",VLOOKUP($A280,'Annex 2 Designated EHV charges'!$A:$O,7,0))</f>
        <v/>
      </c>
      <c r="E280" s="97" t="str">
        <f>IFERROR(IF(VLOOKUP($A280,'Annex 2 Designated EHV charges'!$A:$O,9,FALSE)=0,"",VLOOKUP($A280,'Annex 2 Designated EHV charges'!$A:$O,9,FALSE)),"")</f>
        <v/>
      </c>
      <c r="F280" s="195" t="str">
        <f>IFERROR(IF(VLOOKUP($A280,'Annex 2 Designated EHV charges'!$A:$O,10,FALSE)=0,"",VLOOKUP($A280,'Annex 2 Designated EHV charges'!$A:$O,10,FALSE)),"")</f>
        <v/>
      </c>
      <c r="G280" s="195" t="str">
        <f>IFERROR(IF(VLOOKUP($A280,'Annex 2 Designated EHV charges'!$A:$O,11,FALSE)=0,"",VLOOKUP($A280,'Annex 2 Designated EHV charges'!$A:$O,11,FALSE)),"")</f>
        <v/>
      </c>
      <c r="H280" s="195" t="str">
        <f>IFERROR(IF(VLOOKUP($A280,'Annex 2 Designated EHV charges'!$A:$O,12,FALSE)=0,"",VLOOKUP($A280,'Annex 2 Designated EHV charges'!$A:$O,12,FALSE)),"")</f>
        <v/>
      </c>
    </row>
    <row r="281" spans="1:8" x14ac:dyDescent="0.25">
      <c r="A281" s="94" t="str" cm="1">
        <f t="array" ref="A281">IFERROR(INDEX('Annex 2 Designated EHV charges'!$A$10:$A$95, MATCH(0, IF(ISBLANK('Annex 2 Designated EHV charges'!$A$10:$A$95),1, COUNTIF(A$4:$A280, 'Annex 2 Designated EHV charges'!$A$10:$A$95)), 0)),"")</f>
        <v/>
      </c>
      <c r="B281" s="94" t="str">
        <f>IF($A281="","",VLOOKUP($A281,'Annex 2 Designated EHV charges'!$A:$O,2,0))</f>
        <v/>
      </c>
      <c r="C281" s="95" t="str">
        <f>IF($A281="","",VLOOKUP($A281,'Annex 2 Designated EHV charges'!$A:$O,3,0))</f>
        <v/>
      </c>
      <c r="D281" s="94" t="str">
        <f>IF($A281="","",VLOOKUP($A281,'Annex 2 Designated EHV charges'!$A:$O,7,0))</f>
        <v/>
      </c>
      <c r="E281" s="97" t="str">
        <f>IFERROR(IF(VLOOKUP($A281,'Annex 2 Designated EHV charges'!$A:$O,9,FALSE)=0,"",VLOOKUP($A281,'Annex 2 Designated EHV charges'!$A:$O,9,FALSE)),"")</f>
        <v/>
      </c>
      <c r="F281" s="195" t="str">
        <f>IFERROR(IF(VLOOKUP($A281,'Annex 2 Designated EHV charges'!$A:$O,10,FALSE)=0,"",VLOOKUP($A281,'Annex 2 Designated EHV charges'!$A:$O,10,FALSE)),"")</f>
        <v/>
      </c>
      <c r="G281" s="195" t="str">
        <f>IFERROR(IF(VLOOKUP($A281,'Annex 2 Designated EHV charges'!$A:$O,11,FALSE)=0,"",VLOOKUP($A281,'Annex 2 Designated EHV charges'!$A:$O,11,FALSE)),"")</f>
        <v/>
      </c>
      <c r="H281" s="195" t="str">
        <f>IFERROR(IF(VLOOKUP($A281,'Annex 2 Designated EHV charges'!$A:$O,12,FALSE)=0,"",VLOOKUP($A281,'Annex 2 Designated EHV charges'!$A:$O,12,FALSE)),"")</f>
        <v/>
      </c>
    </row>
    <row r="282" spans="1:8" x14ac:dyDescent="0.25">
      <c r="A282" s="94" t="str" cm="1">
        <f t="array" ref="A282">IFERROR(INDEX('Annex 2 Designated EHV charges'!$A$10:$A$95, MATCH(0, IF(ISBLANK('Annex 2 Designated EHV charges'!$A$10:$A$95),1, COUNTIF(A$4:$A281, 'Annex 2 Designated EHV charges'!$A$10:$A$95)), 0)),"")</f>
        <v/>
      </c>
      <c r="B282" s="94" t="str">
        <f>IF($A282="","",VLOOKUP($A282,'Annex 2 Designated EHV charges'!$A:$O,2,0))</f>
        <v/>
      </c>
      <c r="C282" s="95" t="str">
        <f>IF($A282="","",VLOOKUP($A282,'Annex 2 Designated EHV charges'!$A:$O,3,0))</f>
        <v/>
      </c>
      <c r="D282" s="94" t="str">
        <f>IF($A282="","",VLOOKUP($A282,'Annex 2 Designated EHV charges'!$A:$O,7,0))</f>
        <v/>
      </c>
      <c r="E282" s="97" t="str">
        <f>IFERROR(IF(VLOOKUP($A282,'Annex 2 Designated EHV charges'!$A:$O,9,FALSE)=0,"",VLOOKUP($A282,'Annex 2 Designated EHV charges'!$A:$O,9,FALSE)),"")</f>
        <v/>
      </c>
      <c r="F282" s="195" t="str">
        <f>IFERROR(IF(VLOOKUP($A282,'Annex 2 Designated EHV charges'!$A:$O,10,FALSE)=0,"",VLOOKUP($A282,'Annex 2 Designated EHV charges'!$A:$O,10,FALSE)),"")</f>
        <v/>
      </c>
      <c r="G282" s="195" t="str">
        <f>IFERROR(IF(VLOOKUP($A282,'Annex 2 Designated EHV charges'!$A:$O,11,FALSE)=0,"",VLOOKUP($A282,'Annex 2 Designated EHV charges'!$A:$O,11,FALSE)),"")</f>
        <v/>
      </c>
      <c r="H282" s="195" t="str">
        <f>IFERROR(IF(VLOOKUP($A282,'Annex 2 Designated EHV charges'!$A:$O,12,FALSE)=0,"",VLOOKUP($A282,'Annex 2 Designated EHV charges'!$A:$O,12,FALSE)),"")</f>
        <v/>
      </c>
    </row>
    <row r="283" spans="1:8" x14ac:dyDescent="0.25">
      <c r="A283" s="94" t="str" cm="1">
        <f t="array" ref="A283">IFERROR(INDEX('Annex 2 Designated EHV charges'!$A$10:$A$95, MATCH(0, IF(ISBLANK('Annex 2 Designated EHV charges'!$A$10:$A$95),1, COUNTIF(A$4:$A282, 'Annex 2 Designated EHV charges'!$A$10:$A$95)), 0)),"")</f>
        <v/>
      </c>
      <c r="B283" s="94" t="str">
        <f>IF($A283="","",VLOOKUP($A283,'Annex 2 Designated EHV charges'!$A:$O,2,0))</f>
        <v/>
      </c>
      <c r="C283" s="95" t="str">
        <f>IF($A283="","",VLOOKUP($A283,'Annex 2 Designated EHV charges'!$A:$O,3,0))</f>
        <v/>
      </c>
      <c r="D283" s="94" t="str">
        <f>IF($A283="","",VLOOKUP($A283,'Annex 2 Designated EHV charges'!$A:$O,7,0))</f>
        <v/>
      </c>
      <c r="E283" s="97" t="str">
        <f>IFERROR(IF(VLOOKUP($A283,'Annex 2 Designated EHV charges'!$A:$O,9,FALSE)=0,"",VLOOKUP($A283,'Annex 2 Designated EHV charges'!$A:$O,9,FALSE)),"")</f>
        <v/>
      </c>
      <c r="F283" s="195" t="str">
        <f>IFERROR(IF(VLOOKUP($A283,'Annex 2 Designated EHV charges'!$A:$O,10,FALSE)=0,"",VLOOKUP($A283,'Annex 2 Designated EHV charges'!$A:$O,10,FALSE)),"")</f>
        <v/>
      </c>
      <c r="G283" s="195" t="str">
        <f>IFERROR(IF(VLOOKUP($A283,'Annex 2 Designated EHV charges'!$A:$O,11,FALSE)=0,"",VLOOKUP($A283,'Annex 2 Designated EHV charges'!$A:$O,11,FALSE)),"")</f>
        <v/>
      </c>
      <c r="H283" s="195" t="str">
        <f>IFERROR(IF(VLOOKUP($A283,'Annex 2 Designated EHV charges'!$A:$O,12,FALSE)=0,"",VLOOKUP($A283,'Annex 2 Designated EHV charges'!$A:$O,12,FALSE)),"")</f>
        <v/>
      </c>
    </row>
    <row r="284" spans="1:8" x14ac:dyDescent="0.25">
      <c r="A284" s="94" t="str" cm="1">
        <f t="array" ref="A284">IFERROR(INDEX('Annex 2 Designated EHV charges'!$A$10:$A$95, MATCH(0, IF(ISBLANK('Annex 2 Designated EHV charges'!$A$10:$A$95),1, COUNTIF(A$4:$A283, 'Annex 2 Designated EHV charges'!$A$10:$A$95)), 0)),"")</f>
        <v/>
      </c>
      <c r="B284" s="94" t="str">
        <f>IF($A284="","",VLOOKUP($A284,'Annex 2 Designated EHV charges'!$A:$O,2,0))</f>
        <v/>
      </c>
      <c r="C284" s="95" t="str">
        <f>IF($A284="","",VLOOKUP($A284,'Annex 2 Designated EHV charges'!$A:$O,3,0))</f>
        <v/>
      </c>
      <c r="D284" s="94" t="str">
        <f>IF($A284="","",VLOOKUP($A284,'Annex 2 Designated EHV charges'!$A:$O,7,0))</f>
        <v/>
      </c>
      <c r="E284" s="97" t="str">
        <f>IFERROR(IF(VLOOKUP($A284,'Annex 2 Designated EHV charges'!$A:$O,9,FALSE)=0,"",VLOOKUP($A284,'Annex 2 Designated EHV charges'!$A:$O,9,FALSE)),"")</f>
        <v/>
      </c>
      <c r="F284" s="195" t="str">
        <f>IFERROR(IF(VLOOKUP($A284,'Annex 2 Designated EHV charges'!$A:$O,10,FALSE)=0,"",VLOOKUP($A284,'Annex 2 Designated EHV charges'!$A:$O,10,FALSE)),"")</f>
        <v/>
      </c>
      <c r="G284" s="195" t="str">
        <f>IFERROR(IF(VLOOKUP($A284,'Annex 2 Designated EHV charges'!$A:$O,11,FALSE)=0,"",VLOOKUP($A284,'Annex 2 Designated EHV charges'!$A:$O,11,FALSE)),"")</f>
        <v/>
      </c>
      <c r="H284" s="195" t="str">
        <f>IFERROR(IF(VLOOKUP($A284,'Annex 2 Designated EHV charges'!$A:$O,12,FALSE)=0,"",VLOOKUP($A284,'Annex 2 Designated EHV charges'!$A:$O,12,FALSE)),"")</f>
        <v/>
      </c>
    </row>
    <row r="285" spans="1:8" x14ac:dyDescent="0.25">
      <c r="A285" s="94" t="str" cm="1">
        <f t="array" ref="A285">IFERROR(INDEX('Annex 2 Designated EHV charges'!$A$10:$A$95, MATCH(0, IF(ISBLANK('Annex 2 Designated EHV charges'!$A$10:$A$95),1, COUNTIF(A$4:$A284, 'Annex 2 Designated EHV charges'!$A$10:$A$95)), 0)),"")</f>
        <v/>
      </c>
      <c r="B285" s="94" t="str">
        <f>IF($A285="","",VLOOKUP($A285,'Annex 2 Designated EHV charges'!$A:$O,2,0))</f>
        <v/>
      </c>
      <c r="C285" s="95" t="str">
        <f>IF($A285="","",VLOOKUP($A285,'Annex 2 Designated EHV charges'!$A:$O,3,0))</f>
        <v/>
      </c>
      <c r="D285" s="94" t="str">
        <f>IF($A285="","",VLOOKUP($A285,'Annex 2 Designated EHV charges'!$A:$O,7,0))</f>
        <v/>
      </c>
      <c r="E285" s="97" t="str">
        <f>IFERROR(IF(VLOOKUP($A285,'Annex 2 Designated EHV charges'!$A:$O,9,FALSE)=0,"",VLOOKUP($A285,'Annex 2 Designated EHV charges'!$A:$O,9,FALSE)),"")</f>
        <v/>
      </c>
      <c r="F285" s="195" t="str">
        <f>IFERROR(IF(VLOOKUP($A285,'Annex 2 Designated EHV charges'!$A:$O,10,FALSE)=0,"",VLOOKUP($A285,'Annex 2 Designated EHV charges'!$A:$O,10,FALSE)),"")</f>
        <v/>
      </c>
      <c r="G285" s="195" t="str">
        <f>IFERROR(IF(VLOOKUP($A285,'Annex 2 Designated EHV charges'!$A:$O,11,FALSE)=0,"",VLOOKUP($A285,'Annex 2 Designated EHV charges'!$A:$O,11,FALSE)),"")</f>
        <v/>
      </c>
      <c r="H285" s="195" t="str">
        <f>IFERROR(IF(VLOOKUP($A285,'Annex 2 Designated EHV charges'!$A:$O,12,FALSE)=0,"",VLOOKUP($A285,'Annex 2 Designated EHV charges'!$A:$O,12,FALSE)),"")</f>
        <v/>
      </c>
    </row>
    <row r="286" spans="1:8" x14ac:dyDescent="0.25">
      <c r="A286" s="94" t="str" cm="1">
        <f t="array" ref="A286">IFERROR(INDEX('Annex 2 Designated EHV charges'!$A$10:$A$95, MATCH(0, IF(ISBLANK('Annex 2 Designated EHV charges'!$A$10:$A$95),1, COUNTIF(A$4:$A285, 'Annex 2 Designated EHV charges'!$A$10:$A$95)), 0)),"")</f>
        <v/>
      </c>
      <c r="B286" s="94" t="str">
        <f>IF($A286="","",VLOOKUP($A286,'Annex 2 Designated EHV charges'!$A:$O,2,0))</f>
        <v/>
      </c>
      <c r="C286" s="95" t="str">
        <f>IF($A286="","",VLOOKUP($A286,'Annex 2 Designated EHV charges'!$A:$O,3,0))</f>
        <v/>
      </c>
      <c r="D286" s="94" t="str">
        <f>IF($A286="","",VLOOKUP($A286,'Annex 2 Designated EHV charges'!$A:$O,7,0))</f>
        <v/>
      </c>
      <c r="E286" s="97" t="str">
        <f>IFERROR(IF(VLOOKUP($A286,'Annex 2 Designated EHV charges'!$A:$O,9,FALSE)=0,"",VLOOKUP($A286,'Annex 2 Designated EHV charges'!$A:$O,9,FALSE)),"")</f>
        <v/>
      </c>
      <c r="F286" s="195" t="str">
        <f>IFERROR(IF(VLOOKUP($A286,'Annex 2 Designated EHV charges'!$A:$O,10,FALSE)=0,"",VLOOKUP($A286,'Annex 2 Designated EHV charges'!$A:$O,10,FALSE)),"")</f>
        <v/>
      </c>
      <c r="G286" s="195" t="str">
        <f>IFERROR(IF(VLOOKUP($A286,'Annex 2 Designated EHV charges'!$A:$O,11,FALSE)=0,"",VLOOKUP($A286,'Annex 2 Designated EHV charges'!$A:$O,11,FALSE)),"")</f>
        <v/>
      </c>
      <c r="H286" s="195" t="str">
        <f>IFERROR(IF(VLOOKUP($A286,'Annex 2 Designated EHV charges'!$A:$O,12,FALSE)=0,"",VLOOKUP($A286,'Annex 2 Designated EHV charges'!$A:$O,12,FALSE)),"")</f>
        <v/>
      </c>
    </row>
    <row r="287" spans="1:8" x14ac:dyDescent="0.25">
      <c r="A287" s="94" t="str" cm="1">
        <f t="array" ref="A287">IFERROR(INDEX('Annex 2 Designated EHV charges'!$A$10:$A$95, MATCH(0, IF(ISBLANK('Annex 2 Designated EHV charges'!$A$10:$A$95),1, COUNTIF(A$4:$A286, 'Annex 2 Designated EHV charges'!$A$10:$A$95)), 0)),"")</f>
        <v/>
      </c>
      <c r="B287" s="94" t="str">
        <f>IF($A287="","",VLOOKUP($A287,'Annex 2 Designated EHV charges'!$A:$O,2,0))</f>
        <v/>
      </c>
      <c r="C287" s="95" t="str">
        <f>IF($A287="","",VLOOKUP($A287,'Annex 2 Designated EHV charges'!$A:$O,3,0))</f>
        <v/>
      </c>
      <c r="D287" s="94" t="str">
        <f>IF($A287="","",VLOOKUP($A287,'Annex 2 Designated EHV charges'!$A:$O,7,0))</f>
        <v/>
      </c>
      <c r="E287" s="97" t="str">
        <f>IFERROR(IF(VLOOKUP($A287,'Annex 2 Designated EHV charges'!$A:$O,9,FALSE)=0,"",VLOOKUP($A287,'Annex 2 Designated EHV charges'!$A:$O,9,FALSE)),"")</f>
        <v/>
      </c>
      <c r="F287" s="195" t="str">
        <f>IFERROR(IF(VLOOKUP($A287,'Annex 2 Designated EHV charges'!$A:$O,10,FALSE)=0,"",VLOOKUP($A287,'Annex 2 Designated EHV charges'!$A:$O,10,FALSE)),"")</f>
        <v/>
      </c>
      <c r="G287" s="195" t="str">
        <f>IFERROR(IF(VLOOKUP($A287,'Annex 2 Designated EHV charges'!$A:$O,11,FALSE)=0,"",VLOOKUP($A287,'Annex 2 Designated EHV charges'!$A:$O,11,FALSE)),"")</f>
        <v/>
      </c>
      <c r="H287" s="195" t="str">
        <f>IFERROR(IF(VLOOKUP($A287,'Annex 2 Designated EHV charges'!$A:$O,12,FALSE)=0,"",VLOOKUP($A287,'Annex 2 Designated EHV charges'!$A:$O,12,FALSE)),"")</f>
        <v/>
      </c>
    </row>
    <row r="288" spans="1:8" x14ac:dyDescent="0.25">
      <c r="A288" s="94" t="str" cm="1">
        <f t="array" ref="A288">IFERROR(INDEX('Annex 2 Designated EHV charges'!$A$10:$A$95, MATCH(0, IF(ISBLANK('Annex 2 Designated EHV charges'!$A$10:$A$95),1, COUNTIF(A$4:$A287, 'Annex 2 Designated EHV charges'!$A$10:$A$95)), 0)),"")</f>
        <v/>
      </c>
      <c r="B288" s="94" t="str">
        <f>IF($A288="","",VLOOKUP($A288,'Annex 2 Designated EHV charges'!$A:$O,2,0))</f>
        <v/>
      </c>
      <c r="C288" s="95" t="str">
        <f>IF($A288="","",VLOOKUP($A288,'Annex 2 Designated EHV charges'!$A:$O,3,0))</f>
        <v/>
      </c>
      <c r="D288" s="94" t="str">
        <f>IF($A288="","",VLOOKUP($A288,'Annex 2 Designated EHV charges'!$A:$O,7,0))</f>
        <v/>
      </c>
      <c r="E288" s="97" t="str">
        <f>IFERROR(IF(VLOOKUP($A288,'Annex 2 Designated EHV charges'!$A:$O,9,FALSE)=0,"",VLOOKUP($A288,'Annex 2 Designated EHV charges'!$A:$O,9,FALSE)),"")</f>
        <v/>
      </c>
      <c r="F288" s="195" t="str">
        <f>IFERROR(IF(VLOOKUP($A288,'Annex 2 Designated EHV charges'!$A:$O,10,FALSE)=0,"",VLOOKUP($A288,'Annex 2 Designated EHV charges'!$A:$O,10,FALSE)),"")</f>
        <v/>
      </c>
      <c r="G288" s="195" t="str">
        <f>IFERROR(IF(VLOOKUP($A288,'Annex 2 Designated EHV charges'!$A:$O,11,FALSE)=0,"",VLOOKUP($A288,'Annex 2 Designated EHV charges'!$A:$O,11,FALSE)),"")</f>
        <v/>
      </c>
      <c r="H288" s="195" t="str">
        <f>IFERROR(IF(VLOOKUP($A288,'Annex 2 Designated EHV charges'!$A:$O,12,FALSE)=0,"",VLOOKUP($A288,'Annex 2 Designated EHV charges'!$A:$O,12,FALSE)),"")</f>
        <v/>
      </c>
    </row>
    <row r="289" spans="1:8" x14ac:dyDescent="0.25">
      <c r="A289" s="94" t="str" cm="1">
        <f t="array" ref="A289">IFERROR(INDEX('Annex 2 Designated EHV charges'!$A$10:$A$95, MATCH(0, IF(ISBLANK('Annex 2 Designated EHV charges'!$A$10:$A$95),1, COUNTIF(A$4:$A288, 'Annex 2 Designated EHV charges'!$A$10:$A$95)), 0)),"")</f>
        <v/>
      </c>
      <c r="B289" s="94" t="str">
        <f>IF($A289="","",VLOOKUP($A289,'Annex 2 Designated EHV charges'!$A:$O,2,0))</f>
        <v/>
      </c>
      <c r="C289" s="95" t="str">
        <f>IF($A289="","",VLOOKUP($A289,'Annex 2 Designated EHV charges'!$A:$O,3,0))</f>
        <v/>
      </c>
      <c r="D289" s="94" t="str">
        <f>IF($A289="","",VLOOKUP($A289,'Annex 2 Designated EHV charges'!$A:$O,7,0))</f>
        <v/>
      </c>
      <c r="E289" s="97" t="str">
        <f>IFERROR(IF(VLOOKUP($A289,'Annex 2 Designated EHV charges'!$A:$O,9,FALSE)=0,"",VLOOKUP($A289,'Annex 2 Designated EHV charges'!$A:$O,9,FALSE)),"")</f>
        <v/>
      </c>
      <c r="F289" s="195" t="str">
        <f>IFERROR(IF(VLOOKUP($A289,'Annex 2 Designated EHV charges'!$A:$O,10,FALSE)=0,"",VLOOKUP($A289,'Annex 2 Designated EHV charges'!$A:$O,10,FALSE)),"")</f>
        <v/>
      </c>
      <c r="G289" s="195" t="str">
        <f>IFERROR(IF(VLOOKUP($A289,'Annex 2 Designated EHV charges'!$A:$O,11,FALSE)=0,"",VLOOKUP($A289,'Annex 2 Designated EHV charges'!$A:$O,11,FALSE)),"")</f>
        <v/>
      </c>
      <c r="H289" s="195" t="str">
        <f>IFERROR(IF(VLOOKUP($A289,'Annex 2 Designated EHV charges'!$A:$O,12,FALSE)=0,"",VLOOKUP($A289,'Annex 2 Designated EHV charges'!$A:$O,12,FALSE)),"")</f>
        <v/>
      </c>
    </row>
    <row r="290" spans="1:8" x14ac:dyDescent="0.25">
      <c r="A290" s="94" t="str" cm="1">
        <f t="array" ref="A290">IFERROR(INDEX('Annex 2 Designated EHV charges'!$A$10:$A$95, MATCH(0, IF(ISBLANK('Annex 2 Designated EHV charges'!$A$10:$A$95),1, COUNTIF(A$4:$A289, 'Annex 2 Designated EHV charges'!$A$10:$A$95)), 0)),"")</f>
        <v/>
      </c>
      <c r="B290" s="94" t="str">
        <f>IF($A290="","",VLOOKUP($A290,'Annex 2 Designated EHV charges'!$A:$O,2,0))</f>
        <v/>
      </c>
      <c r="C290" s="95" t="str">
        <f>IF($A290="","",VLOOKUP($A290,'Annex 2 Designated EHV charges'!$A:$O,3,0))</f>
        <v/>
      </c>
      <c r="D290" s="94" t="str">
        <f>IF($A290="","",VLOOKUP($A290,'Annex 2 Designated EHV charges'!$A:$O,7,0))</f>
        <v/>
      </c>
      <c r="E290" s="97" t="str">
        <f>IFERROR(IF(VLOOKUP($A290,'Annex 2 Designated EHV charges'!$A:$O,9,FALSE)=0,"",VLOOKUP($A290,'Annex 2 Designated EHV charges'!$A:$O,9,FALSE)),"")</f>
        <v/>
      </c>
      <c r="F290" s="195" t="str">
        <f>IFERROR(IF(VLOOKUP($A290,'Annex 2 Designated EHV charges'!$A:$O,10,FALSE)=0,"",VLOOKUP($A290,'Annex 2 Designated EHV charges'!$A:$O,10,FALSE)),"")</f>
        <v/>
      </c>
      <c r="G290" s="195" t="str">
        <f>IFERROR(IF(VLOOKUP($A290,'Annex 2 Designated EHV charges'!$A:$O,11,FALSE)=0,"",VLOOKUP($A290,'Annex 2 Designated EHV charges'!$A:$O,11,FALSE)),"")</f>
        <v/>
      </c>
      <c r="H290" s="195" t="str">
        <f>IFERROR(IF(VLOOKUP($A290,'Annex 2 Designated EHV charges'!$A:$O,12,FALSE)=0,"",VLOOKUP($A290,'Annex 2 Designated EHV charges'!$A:$O,12,FALSE)),"")</f>
        <v/>
      </c>
    </row>
    <row r="291" spans="1:8" x14ac:dyDescent="0.25">
      <c r="A291" s="94" t="str" cm="1">
        <f t="array" ref="A291">IFERROR(INDEX('Annex 2 Designated EHV charges'!$A$10:$A$95, MATCH(0, IF(ISBLANK('Annex 2 Designated EHV charges'!$A$10:$A$95),1, COUNTIF(A$4:$A290, 'Annex 2 Designated EHV charges'!$A$10:$A$95)), 0)),"")</f>
        <v/>
      </c>
      <c r="B291" s="94" t="str">
        <f>IF($A291="","",VLOOKUP($A291,'Annex 2 Designated EHV charges'!$A:$O,2,0))</f>
        <v/>
      </c>
      <c r="C291" s="95" t="str">
        <f>IF($A291="","",VLOOKUP($A291,'Annex 2 Designated EHV charges'!$A:$O,3,0))</f>
        <v/>
      </c>
      <c r="D291" s="94" t="str">
        <f>IF($A291="","",VLOOKUP($A291,'Annex 2 Designated EHV charges'!$A:$O,7,0))</f>
        <v/>
      </c>
      <c r="E291" s="97" t="str">
        <f>IFERROR(IF(VLOOKUP($A291,'Annex 2 Designated EHV charges'!$A:$O,9,FALSE)=0,"",VLOOKUP($A291,'Annex 2 Designated EHV charges'!$A:$O,9,FALSE)),"")</f>
        <v/>
      </c>
      <c r="F291" s="195" t="str">
        <f>IFERROR(IF(VLOOKUP($A291,'Annex 2 Designated EHV charges'!$A:$O,10,FALSE)=0,"",VLOOKUP($A291,'Annex 2 Designated EHV charges'!$A:$O,10,FALSE)),"")</f>
        <v/>
      </c>
      <c r="G291" s="195" t="str">
        <f>IFERROR(IF(VLOOKUP($A291,'Annex 2 Designated EHV charges'!$A:$O,11,FALSE)=0,"",VLOOKUP($A291,'Annex 2 Designated EHV charges'!$A:$O,11,FALSE)),"")</f>
        <v/>
      </c>
      <c r="H291" s="195" t="str">
        <f>IFERROR(IF(VLOOKUP($A291,'Annex 2 Designated EHV charges'!$A:$O,12,FALSE)=0,"",VLOOKUP($A291,'Annex 2 Designated EHV charges'!$A:$O,12,FALSE)),"")</f>
        <v/>
      </c>
    </row>
    <row r="292" spans="1:8" x14ac:dyDescent="0.25">
      <c r="A292" s="94" t="str" cm="1">
        <f t="array" ref="A292">IFERROR(INDEX('Annex 2 Designated EHV charges'!$A$10:$A$95, MATCH(0, IF(ISBLANK('Annex 2 Designated EHV charges'!$A$10:$A$95),1, COUNTIF(A$4:$A291, 'Annex 2 Designated EHV charges'!$A$10:$A$95)), 0)),"")</f>
        <v/>
      </c>
      <c r="B292" s="94" t="str">
        <f>IF($A292="","",VLOOKUP($A292,'Annex 2 Designated EHV charges'!$A:$O,2,0))</f>
        <v/>
      </c>
      <c r="C292" s="95" t="str">
        <f>IF($A292="","",VLOOKUP($A292,'Annex 2 Designated EHV charges'!$A:$O,3,0))</f>
        <v/>
      </c>
      <c r="D292" s="94" t="str">
        <f>IF($A292="","",VLOOKUP($A292,'Annex 2 Designated EHV charges'!$A:$O,7,0))</f>
        <v/>
      </c>
      <c r="E292" s="97" t="str">
        <f>IFERROR(IF(VLOOKUP($A292,'Annex 2 Designated EHV charges'!$A:$O,9,FALSE)=0,"",VLOOKUP($A292,'Annex 2 Designated EHV charges'!$A:$O,9,FALSE)),"")</f>
        <v/>
      </c>
      <c r="F292" s="195" t="str">
        <f>IFERROR(IF(VLOOKUP($A292,'Annex 2 Designated EHV charges'!$A:$O,10,FALSE)=0,"",VLOOKUP($A292,'Annex 2 Designated EHV charges'!$A:$O,10,FALSE)),"")</f>
        <v/>
      </c>
      <c r="G292" s="195" t="str">
        <f>IFERROR(IF(VLOOKUP($A292,'Annex 2 Designated EHV charges'!$A:$O,11,FALSE)=0,"",VLOOKUP($A292,'Annex 2 Designated EHV charges'!$A:$O,11,FALSE)),"")</f>
        <v/>
      </c>
      <c r="H292" s="195" t="str">
        <f>IFERROR(IF(VLOOKUP($A292,'Annex 2 Designated EHV charges'!$A:$O,12,FALSE)=0,"",VLOOKUP($A292,'Annex 2 Designated EHV charges'!$A:$O,12,FALSE)),"")</f>
        <v/>
      </c>
    </row>
    <row r="293" spans="1:8" x14ac:dyDescent="0.25">
      <c r="A293" s="94" t="str" cm="1">
        <f t="array" ref="A293">IFERROR(INDEX('Annex 2 Designated EHV charges'!$A$10:$A$95, MATCH(0, IF(ISBLANK('Annex 2 Designated EHV charges'!$A$10:$A$95),1, COUNTIF(A$4:$A292, 'Annex 2 Designated EHV charges'!$A$10:$A$95)), 0)),"")</f>
        <v/>
      </c>
      <c r="B293" s="94" t="str">
        <f>IF($A293="","",VLOOKUP($A293,'Annex 2 Designated EHV charges'!$A:$O,2,0))</f>
        <v/>
      </c>
      <c r="C293" s="95" t="str">
        <f>IF($A293="","",VLOOKUP($A293,'Annex 2 Designated EHV charges'!$A:$O,3,0))</f>
        <v/>
      </c>
      <c r="D293" s="94" t="str">
        <f>IF($A293="","",VLOOKUP($A293,'Annex 2 Designated EHV charges'!$A:$O,7,0))</f>
        <v/>
      </c>
      <c r="E293" s="97" t="str">
        <f>IFERROR(IF(VLOOKUP($A293,'Annex 2 Designated EHV charges'!$A:$O,9,FALSE)=0,"",VLOOKUP($A293,'Annex 2 Designated EHV charges'!$A:$O,9,FALSE)),"")</f>
        <v/>
      </c>
      <c r="F293" s="195" t="str">
        <f>IFERROR(IF(VLOOKUP($A293,'Annex 2 Designated EHV charges'!$A:$O,10,FALSE)=0,"",VLOOKUP($A293,'Annex 2 Designated EHV charges'!$A:$O,10,FALSE)),"")</f>
        <v/>
      </c>
      <c r="G293" s="195" t="str">
        <f>IFERROR(IF(VLOOKUP($A293,'Annex 2 Designated EHV charges'!$A:$O,11,FALSE)=0,"",VLOOKUP($A293,'Annex 2 Designated EHV charges'!$A:$O,11,FALSE)),"")</f>
        <v/>
      </c>
      <c r="H293" s="195" t="str">
        <f>IFERROR(IF(VLOOKUP($A293,'Annex 2 Designated EHV charges'!$A:$O,12,FALSE)=0,"",VLOOKUP($A293,'Annex 2 Designated EHV charges'!$A:$O,12,FALSE)),"")</f>
        <v/>
      </c>
    </row>
    <row r="294" spans="1:8" x14ac:dyDescent="0.25">
      <c r="A294" s="94" t="str" cm="1">
        <f t="array" ref="A294">IFERROR(INDEX('Annex 2 Designated EHV charges'!$A$10:$A$95, MATCH(0, IF(ISBLANK('Annex 2 Designated EHV charges'!$A$10:$A$95),1, COUNTIF(A$4:$A293, 'Annex 2 Designated EHV charges'!$A$10:$A$95)), 0)),"")</f>
        <v/>
      </c>
      <c r="B294" s="94" t="str">
        <f>IF($A294="","",VLOOKUP($A294,'Annex 2 Designated EHV charges'!$A:$O,2,0))</f>
        <v/>
      </c>
      <c r="C294" s="95" t="str">
        <f>IF($A294="","",VLOOKUP($A294,'Annex 2 Designated EHV charges'!$A:$O,3,0))</f>
        <v/>
      </c>
      <c r="D294" s="94" t="str">
        <f>IF($A294="","",VLOOKUP($A294,'Annex 2 Designated EHV charges'!$A:$O,7,0))</f>
        <v/>
      </c>
      <c r="E294" s="97" t="str">
        <f>IFERROR(IF(VLOOKUP($A294,'Annex 2 Designated EHV charges'!$A:$O,9,FALSE)=0,"",VLOOKUP($A294,'Annex 2 Designated EHV charges'!$A:$O,9,FALSE)),"")</f>
        <v/>
      </c>
      <c r="F294" s="195" t="str">
        <f>IFERROR(IF(VLOOKUP($A294,'Annex 2 Designated EHV charges'!$A:$O,10,FALSE)=0,"",VLOOKUP($A294,'Annex 2 Designated EHV charges'!$A:$O,10,FALSE)),"")</f>
        <v/>
      </c>
      <c r="G294" s="195" t="str">
        <f>IFERROR(IF(VLOOKUP($A294,'Annex 2 Designated EHV charges'!$A:$O,11,FALSE)=0,"",VLOOKUP($A294,'Annex 2 Designated EHV charges'!$A:$O,11,FALSE)),"")</f>
        <v/>
      </c>
      <c r="H294" s="195" t="str">
        <f>IFERROR(IF(VLOOKUP($A294,'Annex 2 Designated EHV charges'!$A:$O,12,FALSE)=0,"",VLOOKUP($A294,'Annex 2 Designated EHV charges'!$A:$O,12,FALSE)),"")</f>
        <v/>
      </c>
    </row>
    <row r="295" spans="1:8" x14ac:dyDescent="0.25">
      <c r="A295" s="94" t="str" cm="1">
        <f t="array" ref="A295">IFERROR(INDEX('Annex 2 Designated EHV charges'!$A$10:$A$95, MATCH(0, IF(ISBLANK('Annex 2 Designated EHV charges'!$A$10:$A$95),1, COUNTIF(A$4:$A294, 'Annex 2 Designated EHV charges'!$A$10:$A$95)), 0)),"")</f>
        <v/>
      </c>
      <c r="B295" s="94" t="str">
        <f>IF($A295="","",VLOOKUP($A295,'Annex 2 Designated EHV charges'!$A:$O,2,0))</f>
        <v/>
      </c>
      <c r="C295" s="95" t="str">
        <f>IF($A295="","",VLOOKUP($A295,'Annex 2 Designated EHV charges'!$A:$O,3,0))</f>
        <v/>
      </c>
      <c r="D295" s="94" t="str">
        <f>IF($A295="","",VLOOKUP($A295,'Annex 2 Designated EHV charges'!$A:$O,7,0))</f>
        <v/>
      </c>
      <c r="E295" s="97" t="str">
        <f>IFERROR(IF(VLOOKUP($A295,'Annex 2 Designated EHV charges'!$A:$O,9,FALSE)=0,"",VLOOKUP($A295,'Annex 2 Designated EHV charges'!$A:$O,9,FALSE)),"")</f>
        <v/>
      </c>
      <c r="F295" s="195" t="str">
        <f>IFERROR(IF(VLOOKUP($A295,'Annex 2 Designated EHV charges'!$A:$O,10,FALSE)=0,"",VLOOKUP($A295,'Annex 2 Designated EHV charges'!$A:$O,10,FALSE)),"")</f>
        <v/>
      </c>
      <c r="G295" s="195" t="str">
        <f>IFERROR(IF(VLOOKUP($A295,'Annex 2 Designated EHV charges'!$A:$O,11,FALSE)=0,"",VLOOKUP($A295,'Annex 2 Designated EHV charges'!$A:$O,11,FALSE)),"")</f>
        <v/>
      </c>
      <c r="H295" s="195" t="str">
        <f>IFERROR(IF(VLOOKUP($A295,'Annex 2 Designated EHV charges'!$A:$O,12,FALSE)=0,"",VLOOKUP($A295,'Annex 2 Designated EHV charges'!$A:$O,12,FALSE)),"")</f>
        <v/>
      </c>
    </row>
    <row r="296" spans="1:8" x14ac:dyDescent="0.25">
      <c r="A296" s="94" t="str" cm="1">
        <f t="array" ref="A296">IFERROR(INDEX('Annex 2 Designated EHV charges'!$A$10:$A$95, MATCH(0, IF(ISBLANK('Annex 2 Designated EHV charges'!$A$10:$A$95),1, COUNTIF(A$4:$A295, 'Annex 2 Designated EHV charges'!$A$10:$A$95)), 0)),"")</f>
        <v/>
      </c>
      <c r="B296" s="94" t="str">
        <f>IF($A296="","",VLOOKUP($A296,'Annex 2 Designated EHV charges'!$A:$O,2,0))</f>
        <v/>
      </c>
      <c r="C296" s="95" t="str">
        <f>IF($A296="","",VLOOKUP($A296,'Annex 2 Designated EHV charges'!$A:$O,3,0))</f>
        <v/>
      </c>
      <c r="D296" s="94" t="str">
        <f>IF($A296="","",VLOOKUP($A296,'Annex 2 Designated EHV charges'!$A:$O,7,0))</f>
        <v/>
      </c>
      <c r="E296" s="97" t="str">
        <f>IFERROR(IF(VLOOKUP($A296,'Annex 2 Designated EHV charges'!$A:$O,9,FALSE)=0,"",VLOOKUP($A296,'Annex 2 Designated EHV charges'!$A:$O,9,FALSE)),"")</f>
        <v/>
      </c>
      <c r="F296" s="195" t="str">
        <f>IFERROR(IF(VLOOKUP($A296,'Annex 2 Designated EHV charges'!$A:$O,10,FALSE)=0,"",VLOOKUP($A296,'Annex 2 Designated EHV charges'!$A:$O,10,FALSE)),"")</f>
        <v/>
      </c>
      <c r="G296" s="195" t="str">
        <f>IFERROR(IF(VLOOKUP($A296,'Annex 2 Designated EHV charges'!$A:$O,11,FALSE)=0,"",VLOOKUP($A296,'Annex 2 Designated EHV charges'!$A:$O,11,FALSE)),"")</f>
        <v/>
      </c>
      <c r="H296" s="195" t="str">
        <f>IFERROR(IF(VLOOKUP($A296,'Annex 2 Designated EHV charges'!$A:$O,12,FALSE)=0,"",VLOOKUP($A296,'Annex 2 Designated EHV charges'!$A:$O,12,FALSE)),"")</f>
        <v/>
      </c>
    </row>
    <row r="297" spans="1:8" x14ac:dyDescent="0.25">
      <c r="A297" s="94" t="str" cm="1">
        <f t="array" ref="A297">IFERROR(INDEX('Annex 2 Designated EHV charges'!$A$10:$A$95, MATCH(0, IF(ISBLANK('Annex 2 Designated EHV charges'!$A$10:$A$95),1, COUNTIF(A$4:$A296, 'Annex 2 Designated EHV charges'!$A$10:$A$95)), 0)),"")</f>
        <v/>
      </c>
      <c r="B297" s="94" t="str">
        <f>IF($A297="","",VLOOKUP($A297,'Annex 2 Designated EHV charges'!$A:$O,2,0))</f>
        <v/>
      </c>
      <c r="C297" s="95" t="str">
        <f>IF($A297="","",VLOOKUP($A297,'Annex 2 Designated EHV charges'!$A:$O,3,0))</f>
        <v/>
      </c>
      <c r="D297" s="94" t="str">
        <f>IF($A297="","",VLOOKUP($A297,'Annex 2 Designated EHV charges'!$A:$O,7,0))</f>
        <v/>
      </c>
      <c r="E297" s="97" t="str">
        <f>IFERROR(IF(VLOOKUP($A297,'Annex 2 Designated EHV charges'!$A:$O,9,FALSE)=0,"",VLOOKUP($A297,'Annex 2 Designated EHV charges'!$A:$O,9,FALSE)),"")</f>
        <v/>
      </c>
      <c r="F297" s="195" t="str">
        <f>IFERROR(IF(VLOOKUP($A297,'Annex 2 Designated EHV charges'!$A:$O,10,FALSE)=0,"",VLOOKUP($A297,'Annex 2 Designated EHV charges'!$A:$O,10,FALSE)),"")</f>
        <v/>
      </c>
      <c r="G297" s="195" t="str">
        <f>IFERROR(IF(VLOOKUP($A297,'Annex 2 Designated EHV charges'!$A:$O,11,FALSE)=0,"",VLOOKUP($A297,'Annex 2 Designated EHV charges'!$A:$O,11,FALSE)),"")</f>
        <v/>
      </c>
      <c r="H297" s="195" t="str">
        <f>IFERROR(IF(VLOOKUP($A297,'Annex 2 Designated EHV charges'!$A:$O,12,FALSE)=0,"",VLOOKUP($A297,'Annex 2 Designated EHV charges'!$A:$O,12,FALSE)),"")</f>
        <v/>
      </c>
    </row>
    <row r="298" spans="1:8" x14ac:dyDescent="0.25">
      <c r="A298" s="94" t="str" cm="1">
        <f t="array" ref="A298">IFERROR(INDEX('Annex 2 Designated EHV charges'!$A$10:$A$95, MATCH(0, IF(ISBLANK('Annex 2 Designated EHV charges'!$A$10:$A$95),1, COUNTIF(A$4:$A297, 'Annex 2 Designated EHV charges'!$A$10:$A$95)), 0)),"")</f>
        <v/>
      </c>
      <c r="B298" s="94" t="str">
        <f>IF($A298="","",VLOOKUP($A298,'Annex 2 Designated EHV charges'!$A:$O,2,0))</f>
        <v/>
      </c>
      <c r="C298" s="95" t="str">
        <f>IF($A298="","",VLOOKUP($A298,'Annex 2 Designated EHV charges'!$A:$O,3,0))</f>
        <v/>
      </c>
      <c r="D298" s="94" t="str">
        <f>IF($A298="","",VLOOKUP($A298,'Annex 2 Designated EHV charges'!$A:$O,7,0))</f>
        <v/>
      </c>
      <c r="E298" s="97" t="str">
        <f>IFERROR(IF(VLOOKUP($A298,'Annex 2 Designated EHV charges'!$A:$O,9,FALSE)=0,"",VLOOKUP($A298,'Annex 2 Designated EHV charges'!$A:$O,9,FALSE)),"")</f>
        <v/>
      </c>
      <c r="F298" s="195" t="str">
        <f>IFERROR(IF(VLOOKUP($A298,'Annex 2 Designated EHV charges'!$A:$O,10,FALSE)=0,"",VLOOKUP($A298,'Annex 2 Designated EHV charges'!$A:$O,10,FALSE)),"")</f>
        <v/>
      </c>
      <c r="G298" s="195" t="str">
        <f>IFERROR(IF(VLOOKUP($A298,'Annex 2 Designated EHV charges'!$A:$O,11,FALSE)=0,"",VLOOKUP($A298,'Annex 2 Designated EHV charges'!$A:$O,11,FALSE)),"")</f>
        <v/>
      </c>
      <c r="H298" s="195" t="str">
        <f>IFERROR(IF(VLOOKUP($A298,'Annex 2 Designated EHV charges'!$A:$O,12,FALSE)=0,"",VLOOKUP($A298,'Annex 2 Designated EHV charges'!$A:$O,12,FALSE)),"")</f>
        <v/>
      </c>
    </row>
    <row r="299" spans="1:8" x14ac:dyDescent="0.25">
      <c r="A299" s="94" t="str" cm="1">
        <f t="array" ref="A299">IFERROR(INDEX('Annex 2 Designated EHV charges'!$A$10:$A$95, MATCH(0, IF(ISBLANK('Annex 2 Designated EHV charges'!$A$10:$A$95),1, COUNTIF(A$4:$A298, 'Annex 2 Designated EHV charges'!$A$10:$A$95)), 0)),"")</f>
        <v/>
      </c>
      <c r="B299" s="94" t="str">
        <f>IF($A299="","",VLOOKUP($A299,'Annex 2 Designated EHV charges'!$A:$O,2,0))</f>
        <v/>
      </c>
      <c r="C299" s="95" t="str">
        <f>IF($A299="","",VLOOKUP($A299,'Annex 2 Designated EHV charges'!$A:$O,3,0))</f>
        <v/>
      </c>
      <c r="D299" s="94" t="str">
        <f>IF($A299="","",VLOOKUP($A299,'Annex 2 Designated EHV charges'!$A:$O,7,0))</f>
        <v/>
      </c>
      <c r="E299" s="97" t="str">
        <f>IFERROR(IF(VLOOKUP($A299,'Annex 2 Designated EHV charges'!$A:$O,9,FALSE)=0,"",VLOOKUP($A299,'Annex 2 Designated EHV charges'!$A:$O,9,FALSE)),"")</f>
        <v/>
      </c>
      <c r="F299" s="195" t="str">
        <f>IFERROR(IF(VLOOKUP($A299,'Annex 2 Designated EHV charges'!$A:$O,10,FALSE)=0,"",VLOOKUP($A299,'Annex 2 Designated EHV charges'!$A:$O,10,FALSE)),"")</f>
        <v/>
      </c>
      <c r="G299" s="195" t="str">
        <f>IFERROR(IF(VLOOKUP($A299,'Annex 2 Designated EHV charges'!$A:$O,11,FALSE)=0,"",VLOOKUP($A299,'Annex 2 Designated EHV charges'!$A:$O,11,FALSE)),"")</f>
        <v/>
      </c>
      <c r="H299" s="195" t="str">
        <f>IFERROR(IF(VLOOKUP($A299,'Annex 2 Designated EHV charges'!$A:$O,12,FALSE)=0,"",VLOOKUP($A299,'Annex 2 Designated EHV charges'!$A:$O,12,FALSE)),"")</f>
        <v/>
      </c>
    </row>
    <row r="300" spans="1:8" x14ac:dyDescent="0.25">
      <c r="A300" s="94" t="str" cm="1">
        <f t="array" ref="A300">IFERROR(INDEX('Annex 2 Designated EHV charges'!$A$10:$A$95, MATCH(0, IF(ISBLANK('Annex 2 Designated EHV charges'!$A$10:$A$95),1, COUNTIF(A$4:$A299, 'Annex 2 Designated EHV charges'!$A$10:$A$95)), 0)),"")</f>
        <v/>
      </c>
      <c r="B300" s="94" t="str">
        <f>IF($A300="","",VLOOKUP($A300,'Annex 2 Designated EHV charges'!$A:$O,2,0))</f>
        <v/>
      </c>
      <c r="C300" s="95" t="str">
        <f>IF($A300="","",VLOOKUP($A300,'Annex 2 Designated EHV charges'!$A:$O,3,0))</f>
        <v/>
      </c>
      <c r="D300" s="94" t="str">
        <f>IF($A300="","",VLOOKUP($A300,'Annex 2 Designated EHV charges'!$A:$O,7,0))</f>
        <v/>
      </c>
      <c r="E300" s="97" t="str">
        <f>IFERROR(IF(VLOOKUP($A300,'Annex 2 Designated EHV charges'!$A:$O,9,FALSE)=0,"",VLOOKUP($A300,'Annex 2 Designated EHV charges'!$A:$O,9,FALSE)),"")</f>
        <v/>
      </c>
      <c r="F300" s="195" t="str">
        <f>IFERROR(IF(VLOOKUP($A300,'Annex 2 Designated EHV charges'!$A:$O,10,FALSE)=0,"",VLOOKUP($A300,'Annex 2 Designated EHV charges'!$A:$O,10,FALSE)),"")</f>
        <v/>
      </c>
      <c r="G300" s="195" t="str">
        <f>IFERROR(IF(VLOOKUP($A300,'Annex 2 Designated EHV charges'!$A:$O,11,FALSE)=0,"",VLOOKUP($A300,'Annex 2 Designated EHV charges'!$A:$O,11,FALSE)),"")</f>
        <v/>
      </c>
      <c r="H300" s="195" t="str">
        <f>IFERROR(IF(VLOOKUP($A300,'Annex 2 Designated EHV charges'!$A:$O,12,FALSE)=0,"",VLOOKUP($A300,'Annex 2 Designated EHV charges'!$A:$O,12,FALSE)),"")</f>
        <v/>
      </c>
    </row>
    <row r="301" spans="1:8" x14ac:dyDescent="0.25">
      <c r="A301" s="94" t="str" cm="1">
        <f t="array" ref="A301">IFERROR(INDEX('Annex 2 Designated EHV charges'!$A$10:$A$95, MATCH(0, IF(ISBLANK('Annex 2 Designated EHV charges'!$A$10:$A$95),1, COUNTIF(A$4:$A300, 'Annex 2 Designated EHV charges'!$A$10:$A$95)), 0)),"")</f>
        <v/>
      </c>
      <c r="B301" s="94" t="str">
        <f>IF($A301="","",VLOOKUP($A301,'Annex 2 Designated EHV charges'!$A:$O,2,0))</f>
        <v/>
      </c>
      <c r="C301" s="95" t="str">
        <f>IF($A301="","",VLOOKUP($A301,'Annex 2 Designated EHV charges'!$A:$O,3,0))</f>
        <v/>
      </c>
      <c r="D301" s="94" t="str">
        <f>IF($A301="","",VLOOKUP($A301,'Annex 2 Designated EHV charges'!$A:$O,7,0))</f>
        <v/>
      </c>
      <c r="E301" s="97" t="str">
        <f>IFERROR(IF(VLOOKUP($A301,'Annex 2 Designated EHV charges'!$A:$O,9,FALSE)=0,"",VLOOKUP($A301,'Annex 2 Designated EHV charges'!$A:$O,9,FALSE)),"")</f>
        <v/>
      </c>
      <c r="F301" s="195" t="str">
        <f>IFERROR(IF(VLOOKUP($A301,'Annex 2 Designated EHV charges'!$A:$O,10,FALSE)=0,"",VLOOKUP($A301,'Annex 2 Designated EHV charges'!$A:$O,10,FALSE)),"")</f>
        <v/>
      </c>
      <c r="G301" s="195" t="str">
        <f>IFERROR(IF(VLOOKUP($A301,'Annex 2 Designated EHV charges'!$A:$O,11,FALSE)=0,"",VLOOKUP($A301,'Annex 2 Designated EHV charges'!$A:$O,11,FALSE)),"")</f>
        <v/>
      </c>
      <c r="H301" s="195" t="str">
        <f>IFERROR(IF(VLOOKUP($A301,'Annex 2 Designated EHV charges'!$A:$O,12,FALSE)=0,"",VLOOKUP($A301,'Annex 2 Designated EHV charges'!$A:$O,12,FALSE)),"")</f>
        <v/>
      </c>
    </row>
    <row r="302" spans="1:8" x14ac:dyDescent="0.25">
      <c r="A302" s="94" t="str" cm="1">
        <f t="array" ref="A302">IFERROR(INDEX('Annex 2 Designated EHV charges'!$A$10:$A$95, MATCH(0, IF(ISBLANK('Annex 2 Designated EHV charges'!$A$10:$A$95),1, COUNTIF(A$4:$A301, 'Annex 2 Designated EHV charges'!$A$10:$A$95)), 0)),"")</f>
        <v/>
      </c>
      <c r="B302" s="94" t="str">
        <f>IF($A302="","",VLOOKUP($A302,'Annex 2 Designated EHV charges'!$A:$O,2,0))</f>
        <v/>
      </c>
      <c r="C302" s="95" t="str">
        <f>IF($A302="","",VLOOKUP($A302,'Annex 2 Designated EHV charges'!$A:$O,3,0))</f>
        <v/>
      </c>
      <c r="D302" s="94" t="str">
        <f>IF($A302="","",VLOOKUP($A302,'Annex 2 Designated EHV charges'!$A:$O,7,0))</f>
        <v/>
      </c>
      <c r="E302" s="97" t="str">
        <f>IFERROR(IF(VLOOKUP($A302,'Annex 2 Designated EHV charges'!$A:$O,9,FALSE)=0,"",VLOOKUP($A302,'Annex 2 Designated EHV charges'!$A:$O,9,FALSE)),"")</f>
        <v/>
      </c>
      <c r="F302" s="195" t="str">
        <f>IFERROR(IF(VLOOKUP($A302,'Annex 2 Designated EHV charges'!$A:$O,10,FALSE)=0,"",VLOOKUP($A302,'Annex 2 Designated EHV charges'!$A:$O,10,FALSE)),"")</f>
        <v/>
      </c>
      <c r="G302" s="195" t="str">
        <f>IFERROR(IF(VLOOKUP($A302,'Annex 2 Designated EHV charges'!$A:$O,11,FALSE)=0,"",VLOOKUP($A302,'Annex 2 Designated EHV charges'!$A:$O,11,FALSE)),"")</f>
        <v/>
      </c>
      <c r="H302" s="195" t="str">
        <f>IFERROR(IF(VLOOKUP($A302,'Annex 2 Designated EHV charges'!$A:$O,12,FALSE)=0,"",VLOOKUP($A302,'Annex 2 Designated EHV charges'!$A:$O,12,FALSE)),"")</f>
        <v/>
      </c>
    </row>
    <row r="303" spans="1:8" x14ac:dyDescent="0.25">
      <c r="A303" s="94" t="str" cm="1">
        <f t="array" ref="A303">IFERROR(INDEX('Annex 2 Designated EHV charges'!$A$10:$A$95, MATCH(0, IF(ISBLANK('Annex 2 Designated EHV charges'!$A$10:$A$95),1, COUNTIF(A$4:$A302, 'Annex 2 Designated EHV charges'!$A$10:$A$95)), 0)),"")</f>
        <v/>
      </c>
      <c r="B303" s="94" t="str">
        <f>IF($A303="","",VLOOKUP($A303,'Annex 2 Designated EHV charges'!$A:$O,2,0))</f>
        <v/>
      </c>
      <c r="C303" s="95" t="str">
        <f>IF($A303="","",VLOOKUP($A303,'Annex 2 Designated EHV charges'!$A:$O,3,0))</f>
        <v/>
      </c>
      <c r="D303" s="94" t="str">
        <f>IF($A303="","",VLOOKUP($A303,'Annex 2 Designated EHV charges'!$A:$O,7,0))</f>
        <v/>
      </c>
      <c r="E303" s="97" t="str">
        <f>IFERROR(IF(VLOOKUP($A303,'Annex 2 Designated EHV charges'!$A:$O,9,FALSE)=0,"",VLOOKUP($A303,'Annex 2 Designated EHV charges'!$A:$O,9,FALSE)),"")</f>
        <v/>
      </c>
      <c r="F303" s="195" t="str">
        <f>IFERROR(IF(VLOOKUP($A303,'Annex 2 Designated EHV charges'!$A:$O,10,FALSE)=0,"",VLOOKUP($A303,'Annex 2 Designated EHV charges'!$A:$O,10,FALSE)),"")</f>
        <v/>
      </c>
      <c r="G303" s="195" t="str">
        <f>IFERROR(IF(VLOOKUP($A303,'Annex 2 Designated EHV charges'!$A:$O,11,FALSE)=0,"",VLOOKUP($A303,'Annex 2 Designated EHV charges'!$A:$O,11,FALSE)),"")</f>
        <v/>
      </c>
      <c r="H303" s="195" t="str">
        <f>IFERROR(IF(VLOOKUP($A303,'Annex 2 Designated EHV charges'!$A:$O,12,FALSE)=0,"",VLOOKUP($A303,'Annex 2 Designated EHV charges'!$A:$O,12,FALSE)),"")</f>
        <v/>
      </c>
    </row>
    <row r="304" spans="1:8" x14ac:dyDescent="0.25">
      <c r="A304" s="94" t="str" cm="1">
        <f t="array" ref="A304">IFERROR(INDEX('Annex 2 Designated EHV charges'!$A$10:$A$95, MATCH(0, IF(ISBLANK('Annex 2 Designated EHV charges'!$A$10:$A$95),1, COUNTIF(A$4:$A303, 'Annex 2 Designated EHV charges'!$A$10:$A$95)), 0)),"")</f>
        <v/>
      </c>
      <c r="B304" s="94" t="str">
        <f>IF($A304="","",VLOOKUP($A304,'Annex 2 Designated EHV charges'!$A:$O,2,0))</f>
        <v/>
      </c>
      <c r="C304" s="95" t="str">
        <f>IF($A304="","",VLOOKUP($A304,'Annex 2 Designated EHV charges'!$A:$O,3,0))</f>
        <v/>
      </c>
      <c r="D304" s="94" t="str">
        <f>IF($A304="","",VLOOKUP($A304,'Annex 2 Designated EHV charges'!$A:$O,7,0))</f>
        <v/>
      </c>
      <c r="E304" s="97" t="str">
        <f>IFERROR(IF(VLOOKUP($A304,'Annex 2 Designated EHV charges'!$A:$O,9,FALSE)=0,"",VLOOKUP($A304,'Annex 2 Designated EHV charges'!$A:$O,9,FALSE)),"")</f>
        <v/>
      </c>
      <c r="F304" s="195" t="str">
        <f>IFERROR(IF(VLOOKUP($A304,'Annex 2 Designated EHV charges'!$A:$O,10,FALSE)=0,"",VLOOKUP($A304,'Annex 2 Designated EHV charges'!$A:$O,10,FALSE)),"")</f>
        <v/>
      </c>
      <c r="G304" s="195" t="str">
        <f>IFERROR(IF(VLOOKUP($A304,'Annex 2 Designated EHV charges'!$A:$O,11,FALSE)=0,"",VLOOKUP($A304,'Annex 2 Designated EHV charges'!$A:$O,11,FALSE)),"")</f>
        <v/>
      </c>
      <c r="H304" s="195" t="str">
        <f>IFERROR(IF(VLOOKUP($A304,'Annex 2 Designated EHV charges'!$A:$O,12,FALSE)=0,"",VLOOKUP($A304,'Annex 2 Designated EHV charges'!$A:$O,12,FALSE)),"")</f>
        <v/>
      </c>
    </row>
    <row r="305" spans="1:8" x14ac:dyDescent="0.25">
      <c r="A305" s="94" t="str" cm="1">
        <f t="array" ref="A305">IFERROR(INDEX('Annex 2 Designated EHV charges'!$A$10:$A$95, MATCH(0, IF(ISBLANK('Annex 2 Designated EHV charges'!$A$10:$A$95),1, COUNTIF(A$4:$A304, 'Annex 2 Designated EHV charges'!$A$10:$A$95)), 0)),"")</f>
        <v/>
      </c>
      <c r="B305" s="94" t="str">
        <f>IF($A305="","",VLOOKUP($A305,'Annex 2 Designated EHV charges'!$A:$O,2,0))</f>
        <v/>
      </c>
      <c r="C305" s="95" t="str">
        <f>IF($A305="","",VLOOKUP($A305,'Annex 2 Designated EHV charges'!$A:$O,3,0))</f>
        <v/>
      </c>
      <c r="D305" s="94" t="str">
        <f>IF($A305="","",VLOOKUP($A305,'Annex 2 Designated EHV charges'!$A:$O,7,0))</f>
        <v/>
      </c>
      <c r="E305" s="97" t="str">
        <f>IFERROR(IF(VLOOKUP($A305,'Annex 2 Designated EHV charges'!$A:$O,9,FALSE)=0,"",VLOOKUP($A305,'Annex 2 Designated EHV charges'!$A:$O,9,FALSE)),"")</f>
        <v/>
      </c>
      <c r="F305" s="195" t="str">
        <f>IFERROR(IF(VLOOKUP($A305,'Annex 2 Designated EHV charges'!$A:$O,10,FALSE)=0,"",VLOOKUP($A305,'Annex 2 Designated EHV charges'!$A:$O,10,FALSE)),"")</f>
        <v/>
      </c>
      <c r="G305" s="195" t="str">
        <f>IFERROR(IF(VLOOKUP($A305,'Annex 2 Designated EHV charges'!$A:$O,11,FALSE)=0,"",VLOOKUP($A305,'Annex 2 Designated EHV charges'!$A:$O,11,FALSE)),"")</f>
        <v/>
      </c>
      <c r="H305" s="195" t="str">
        <f>IFERROR(IF(VLOOKUP($A305,'Annex 2 Designated EHV charges'!$A:$O,12,FALSE)=0,"",VLOOKUP($A305,'Annex 2 Designated EHV charges'!$A:$O,12,FALSE)),"")</f>
        <v/>
      </c>
    </row>
    <row r="306" spans="1:8" x14ac:dyDescent="0.25">
      <c r="A306" s="94" t="str" cm="1">
        <f t="array" ref="A306">IFERROR(INDEX('Annex 2 Designated EHV charges'!$A$10:$A$95, MATCH(0, IF(ISBLANK('Annex 2 Designated EHV charges'!$A$10:$A$95),1, COUNTIF(A$4:$A305, 'Annex 2 Designated EHV charges'!$A$10:$A$95)), 0)),"")</f>
        <v/>
      </c>
      <c r="B306" s="94" t="str">
        <f>IF($A306="","",VLOOKUP($A306,'Annex 2 Designated EHV charges'!$A:$O,2,0))</f>
        <v/>
      </c>
      <c r="C306" s="95" t="str">
        <f>IF($A306="","",VLOOKUP($A306,'Annex 2 Designated EHV charges'!$A:$O,3,0))</f>
        <v/>
      </c>
      <c r="D306" s="94" t="str">
        <f>IF($A306="","",VLOOKUP($A306,'Annex 2 Designated EHV charges'!$A:$O,7,0))</f>
        <v/>
      </c>
      <c r="E306" s="97" t="str">
        <f>IFERROR(IF(VLOOKUP($A306,'Annex 2 Designated EHV charges'!$A:$O,9,FALSE)=0,"",VLOOKUP($A306,'Annex 2 Designated EHV charges'!$A:$O,9,FALSE)),"")</f>
        <v/>
      </c>
      <c r="F306" s="195" t="str">
        <f>IFERROR(IF(VLOOKUP($A306,'Annex 2 Designated EHV charges'!$A:$O,10,FALSE)=0,"",VLOOKUP($A306,'Annex 2 Designated EHV charges'!$A:$O,10,FALSE)),"")</f>
        <v/>
      </c>
      <c r="G306" s="195" t="str">
        <f>IFERROR(IF(VLOOKUP($A306,'Annex 2 Designated EHV charges'!$A:$O,11,FALSE)=0,"",VLOOKUP($A306,'Annex 2 Designated EHV charges'!$A:$O,11,FALSE)),"")</f>
        <v/>
      </c>
      <c r="H306" s="195" t="str">
        <f>IFERROR(IF(VLOOKUP($A306,'Annex 2 Designated EHV charges'!$A:$O,12,FALSE)=0,"",VLOOKUP($A306,'Annex 2 Designated EHV charges'!$A:$O,12,FALSE)),"")</f>
        <v/>
      </c>
    </row>
    <row r="307" spans="1:8" x14ac:dyDescent="0.25">
      <c r="A307" s="94" t="str" cm="1">
        <f t="array" ref="A307">IFERROR(INDEX('Annex 2 Designated EHV charges'!$A$10:$A$95, MATCH(0, IF(ISBLANK('Annex 2 Designated EHV charges'!$A$10:$A$95),1, COUNTIF(A$4:$A306, 'Annex 2 Designated EHV charges'!$A$10:$A$95)), 0)),"")</f>
        <v/>
      </c>
      <c r="B307" s="94" t="str">
        <f>IF($A307="","",VLOOKUP($A307,'Annex 2 Designated EHV charges'!$A:$O,2,0))</f>
        <v/>
      </c>
      <c r="C307" s="95" t="str">
        <f>IF($A307="","",VLOOKUP($A307,'Annex 2 Designated EHV charges'!$A:$O,3,0))</f>
        <v/>
      </c>
      <c r="D307" s="94" t="str">
        <f>IF($A307="","",VLOOKUP($A307,'Annex 2 Designated EHV charges'!$A:$O,7,0))</f>
        <v/>
      </c>
      <c r="E307" s="97" t="str">
        <f>IFERROR(IF(VLOOKUP($A307,'Annex 2 Designated EHV charges'!$A:$O,9,FALSE)=0,"",VLOOKUP($A307,'Annex 2 Designated EHV charges'!$A:$O,9,FALSE)),"")</f>
        <v/>
      </c>
      <c r="F307" s="195" t="str">
        <f>IFERROR(IF(VLOOKUP($A307,'Annex 2 Designated EHV charges'!$A:$O,10,FALSE)=0,"",VLOOKUP($A307,'Annex 2 Designated EHV charges'!$A:$O,10,FALSE)),"")</f>
        <v/>
      </c>
      <c r="G307" s="195" t="str">
        <f>IFERROR(IF(VLOOKUP($A307,'Annex 2 Designated EHV charges'!$A:$O,11,FALSE)=0,"",VLOOKUP($A307,'Annex 2 Designated EHV charges'!$A:$O,11,FALSE)),"")</f>
        <v/>
      </c>
      <c r="H307" s="195" t="str">
        <f>IFERROR(IF(VLOOKUP($A307,'Annex 2 Designated EHV charges'!$A:$O,12,FALSE)=0,"",VLOOKUP($A307,'Annex 2 Designated EHV charges'!$A:$O,12,FALSE)),"")</f>
        <v/>
      </c>
    </row>
    <row r="308" spans="1:8" x14ac:dyDescent="0.25">
      <c r="A308" s="94" t="str" cm="1">
        <f t="array" ref="A308">IFERROR(INDEX('Annex 2 Designated EHV charges'!$A$10:$A$95, MATCH(0, IF(ISBLANK('Annex 2 Designated EHV charges'!$A$10:$A$95),1, COUNTIF(A$4:$A307, 'Annex 2 Designated EHV charges'!$A$10:$A$95)), 0)),"")</f>
        <v/>
      </c>
      <c r="B308" s="94" t="str">
        <f>IF($A308="","",VLOOKUP($A308,'Annex 2 Designated EHV charges'!$A:$O,2,0))</f>
        <v/>
      </c>
      <c r="C308" s="95" t="str">
        <f>IF($A308="","",VLOOKUP($A308,'Annex 2 Designated EHV charges'!$A:$O,3,0))</f>
        <v/>
      </c>
      <c r="D308" s="94" t="str">
        <f>IF($A308="","",VLOOKUP($A308,'Annex 2 Designated EHV charges'!$A:$O,7,0))</f>
        <v/>
      </c>
      <c r="E308" s="97" t="str">
        <f>IFERROR(IF(VLOOKUP($A308,'Annex 2 Designated EHV charges'!$A:$O,9,FALSE)=0,"",VLOOKUP($A308,'Annex 2 Designated EHV charges'!$A:$O,9,FALSE)),"")</f>
        <v/>
      </c>
      <c r="F308" s="195" t="str">
        <f>IFERROR(IF(VLOOKUP($A308,'Annex 2 Designated EHV charges'!$A:$O,10,FALSE)=0,"",VLOOKUP($A308,'Annex 2 Designated EHV charges'!$A:$O,10,FALSE)),"")</f>
        <v/>
      </c>
      <c r="G308" s="195" t="str">
        <f>IFERROR(IF(VLOOKUP($A308,'Annex 2 Designated EHV charges'!$A:$O,11,FALSE)=0,"",VLOOKUP($A308,'Annex 2 Designated EHV charges'!$A:$O,11,FALSE)),"")</f>
        <v/>
      </c>
      <c r="H308" s="195" t="str">
        <f>IFERROR(IF(VLOOKUP($A308,'Annex 2 Designated EHV charges'!$A:$O,12,FALSE)=0,"",VLOOKUP($A308,'Annex 2 Designated EHV charges'!$A:$O,12,FALSE)),"")</f>
        <v/>
      </c>
    </row>
    <row r="309" spans="1:8" x14ac:dyDescent="0.25">
      <c r="A309" s="94" t="str" cm="1">
        <f t="array" ref="A309">IFERROR(INDEX('Annex 2 Designated EHV charges'!$A$10:$A$95, MATCH(0, IF(ISBLANK('Annex 2 Designated EHV charges'!$A$10:$A$95),1, COUNTIF(A$4:$A308, 'Annex 2 Designated EHV charges'!$A$10:$A$95)), 0)),"")</f>
        <v/>
      </c>
      <c r="B309" s="94" t="str">
        <f>IF($A309="","",VLOOKUP($A309,'Annex 2 Designated EHV charges'!$A:$O,2,0))</f>
        <v/>
      </c>
      <c r="C309" s="95" t="str">
        <f>IF($A309="","",VLOOKUP($A309,'Annex 2 Designated EHV charges'!$A:$O,3,0))</f>
        <v/>
      </c>
      <c r="D309" s="94" t="str">
        <f>IF($A309="","",VLOOKUP($A309,'Annex 2 Designated EHV charges'!$A:$O,7,0))</f>
        <v/>
      </c>
      <c r="E309" s="97" t="str">
        <f>IFERROR(IF(VLOOKUP($A309,'Annex 2 Designated EHV charges'!$A:$O,9,FALSE)=0,"",VLOOKUP($A309,'Annex 2 Designated EHV charges'!$A:$O,9,FALSE)),"")</f>
        <v/>
      </c>
      <c r="F309" s="195" t="str">
        <f>IFERROR(IF(VLOOKUP($A309,'Annex 2 Designated EHV charges'!$A:$O,10,FALSE)=0,"",VLOOKUP($A309,'Annex 2 Designated EHV charges'!$A:$O,10,FALSE)),"")</f>
        <v/>
      </c>
      <c r="G309" s="195" t="str">
        <f>IFERROR(IF(VLOOKUP($A309,'Annex 2 Designated EHV charges'!$A:$O,11,FALSE)=0,"",VLOOKUP($A309,'Annex 2 Designated EHV charges'!$A:$O,11,FALSE)),"")</f>
        <v/>
      </c>
      <c r="H309" s="195" t="str">
        <f>IFERROR(IF(VLOOKUP($A309,'Annex 2 Designated EHV charges'!$A:$O,12,FALSE)=0,"",VLOOKUP($A309,'Annex 2 Designated EHV charges'!$A:$O,12,FALSE)),"")</f>
        <v/>
      </c>
    </row>
    <row r="310" spans="1:8" x14ac:dyDescent="0.25">
      <c r="A310" s="94" t="str" cm="1">
        <f t="array" ref="A310">IFERROR(INDEX('Annex 2 Designated EHV charges'!$A$10:$A$95, MATCH(0, IF(ISBLANK('Annex 2 Designated EHV charges'!$A$10:$A$95),1, COUNTIF(A$4:$A309, 'Annex 2 Designated EHV charges'!$A$10:$A$95)), 0)),"")</f>
        <v/>
      </c>
      <c r="B310" s="94" t="str">
        <f>IF($A310="","",VLOOKUP($A310,'Annex 2 Designated EHV charges'!$A:$O,2,0))</f>
        <v/>
      </c>
      <c r="C310" s="95" t="str">
        <f>IF($A310="","",VLOOKUP($A310,'Annex 2 Designated EHV charges'!$A:$O,3,0))</f>
        <v/>
      </c>
      <c r="D310" s="94" t="str">
        <f>IF($A310="","",VLOOKUP($A310,'Annex 2 Designated EHV charges'!$A:$O,7,0))</f>
        <v/>
      </c>
      <c r="E310" s="97" t="str">
        <f>IFERROR(IF(VLOOKUP($A310,'Annex 2 Designated EHV charges'!$A:$O,9,FALSE)=0,"",VLOOKUP($A310,'Annex 2 Designated EHV charges'!$A:$O,9,FALSE)),"")</f>
        <v/>
      </c>
      <c r="F310" s="195" t="str">
        <f>IFERROR(IF(VLOOKUP($A310,'Annex 2 Designated EHV charges'!$A:$O,10,FALSE)=0,"",VLOOKUP($A310,'Annex 2 Designated EHV charges'!$A:$O,10,FALSE)),"")</f>
        <v/>
      </c>
      <c r="G310" s="195" t="str">
        <f>IFERROR(IF(VLOOKUP($A310,'Annex 2 Designated EHV charges'!$A:$O,11,FALSE)=0,"",VLOOKUP($A310,'Annex 2 Designated EHV charges'!$A:$O,11,FALSE)),"")</f>
        <v/>
      </c>
      <c r="H310" s="195" t="str">
        <f>IFERROR(IF(VLOOKUP($A310,'Annex 2 Designated EHV charges'!$A:$O,12,FALSE)=0,"",VLOOKUP($A310,'Annex 2 Designated EHV charges'!$A:$O,12,FALSE)),"")</f>
        <v/>
      </c>
    </row>
    <row r="311" spans="1:8" x14ac:dyDescent="0.25">
      <c r="A311" s="48" t="str" cm="1">
        <f t="array" ref="A311">IFERROR(INDEX('Annex 2 Designated EHV charges'!$A$10:$A$95, MATCH(0, IF(ISBLANK('Annex 2 Designated EHV charges'!$A$10:$A$95),1, COUNTIF(A$4:$A310, 'Annex 2 Designated EHV charges'!$A$10:$A$95)), 0)),"")</f>
        <v/>
      </c>
      <c r="B311" s="48" t="str">
        <f>IF($A311="","",VLOOKUP($A311,'Annex 2 Designated EHV charges'!$A:$O,2,0))</f>
        <v/>
      </c>
      <c r="C311" s="56" t="str">
        <f>IF($A311="","",VLOOKUP($A311,'Annex 2 Designated EHV charges'!$A:$O,3,0))</f>
        <v/>
      </c>
      <c r="D311" s="56" t="str">
        <f>IF($A311="","",VLOOKUP($A311,'Annex 2 Designated EHV charges'!$A:$O,7,0))</f>
        <v/>
      </c>
      <c r="E311" s="57" t="str">
        <f>IFERROR(IF(VLOOKUP($A311,'Annex 2 Designated EHV charges'!$A:$O,9,FALSE)=0,"",VLOOKUP($A311,'Annex 2 Designated EHV charges'!$A:$O,9,FALSE)),"")</f>
        <v/>
      </c>
      <c r="F311" s="58" t="str">
        <f>IFERROR(IF(VLOOKUP($A311,'Annex 2 Designated EHV charges'!$A:$O,10,FALSE)=0,"",VLOOKUP($A311,'Annex 2 Designated EHV charges'!$A:$O,10,FALSE)),"")</f>
        <v/>
      </c>
      <c r="G311" s="58" t="str">
        <f>IFERROR(IF(VLOOKUP($A311,'Annex 2 Designated EHV charges'!$A:$O,11,FALSE)=0,"",VLOOKUP($A311,'Annex 2 Designated EHV charges'!$A:$O,11,FALSE)),"")</f>
        <v/>
      </c>
      <c r="H311" s="48" t="str">
        <f>IFERROR(IF(VLOOKUP($A311,'Annex 2 Designated EHV charges'!$A:$O,12,FALSE)=0,"",VLOOKUP($A311,'Annex 2 Designated EHV charges'!$A:$O,12,FALSE)),"")</f>
        <v/>
      </c>
    </row>
    <row r="312" spans="1:8" x14ac:dyDescent="0.25">
      <c r="A312" s="48" t="str" cm="1">
        <f t="array" ref="A312">IFERROR(INDEX('Annex 2 Designated EHV charges'!$A$10:$A$95, MATCH(0, IF(ISBLANK('Annex 2 Designated EHV charges'!$A$10:$A$95),1, COUNTIF(A$4:$A311, 'Annex 2 Designated EHV charges'!$A$10:$A$95)), 0)),"")</f>
        <v/>
      </c>
      <c r="B312" s="48" t="str">
        <f>IF($A312="","",VLOOKUP($A312,'Annex 2 Designated EHV charges'!$A:$O,2,0))</f>
        <v/>
      </c>
      <c r="C312" s="56" t="str">
        <f>IF($A312="","",VLOOKUP($A312,'Annex 2 Designated EHV charges'!$A:$O,3,0))</f>
        <v/>
      </c>
      <c r="D312" s="56" t="str">
        <f>IF($A312="","",VLOOKUP($A312,'Annex 2 Designated EHV charges'!$A:$O,7,0))</f>
        <v/>
      </c>
      <c r="E312" s="57" t="str">
        <f>IFERROR(IF(VLOOKUP($A312,'Annex 2 Designated EHV charges'!$A:$O,9,FALSE)=0,"",VLOOKUP($A312,'Annex 2 Designated EHV charges'!$A:$O,9,FALSE)),"")</f>
        <v/>
      </c>
      <c r="F312" s="58" t="str">
        <f>IFERROR(IF(VLOOKUP($A312,'Annex 2 Designated EHV charges'!$A:$O,10,FALSE)=0,"",VLOOKUP($A312,'Annex 2 Designated EHV charges'!$A:$O,10,FALSE)),"")</f>
        <v/>
      </c>
      <c r="G312" s="58" t="str">
        <f>IFERROR(IF(VLOOKUP($A312,'Annex 2 Designated EHV charges'!$A:$O,11,FALSE)=0,"",VLOOKUP($A312,'Annex 2 Designated EHV charges'!$A:$O,11,FALSE)),"")</f>
        <v/>
      </c>
      <c r="H312" s="48" t="str">
        <f>IFERROR(IF(VLOOKUP($A312,'Annex 2 Designated EHV charges'!$A:$O,12,FALSE)=0,"",VLOOKUP($A312,'Annex 2 Designated EHV charges'!$A:$O,12,FALSE)),"")</f>
        <v/>
      </c>
    </row>
    <row r="313" spans="1:8" x14ac:dyDescent="0.25">
      <c r="A313" s="48" t="str" cm="1">
        <f t="array" ref="A313">IFERROR(INDEX('Annex 2 Designated EHV charges'!$A$10:$A$95, MATCH(0, IF(ISBLANK('Annex 2 Designated EHV charges'!$A$10:$A$95),1, COUNTIF(A$4:$A312, 'Annex 2 Designated EHV charges'!$A$10:$A$95)), 0)),"")</f>
        <v/>
      </c>
      <c r="B313" s="48" t="str">
        <f>IF($A313="","",VLOOKUP($A313,'Annex 2 Designated EHV charges'!$A:$O,2,0))</f>
        <v/>
      </c>
      <c r="C313" s="56" t="str">
        <f>IF($A313="","",VLOOKUP($A313,'Annex 2 Designated EHV charges'!$A:$O,3,0))</f>
        <v/>
      </c>
      <c r="D313" s="56" t="str">
        <f>IF($A313="","",VLOOKUP($A313,'Annex 2 Designated EHV charges'!$A:$O,7,0))</f>
        <v/>
      </c>
      <c r="E313" s="57" t="str">
        <f>IFERROR(IF(VLOOKUP($A313,'Annex 2 Designated EHV charges'!$A:$O,9,FALSE)=0,"",VLOOKUP($A313,'Annex 2 Designated EHV charges'!$A:$O,9,FALSE)),"")</f>
        <v/>
      </c>
      <c r="F313" s="58" t="str">
        <f>IFERROR(IF(VLOOKUP($A313,'Annex 2 Designated EHV charges'!$A:$O,10,FALSE)=0,"",VLOOKUP($A313,'Annex 2 Designated EHV charges'!$A:$O,10,FALSE)),"")</f>
        <v/>
      </c>
      <c r="G313" s="58" t="str">
        <f>IFERROR(IF(VLOOKUP($A313,'Annex 2 Designated EHV charges'!$A:$O,11,FALSE)=0,"",VLOOKUP($A313,'Annex 2 Designated EHV charges'!$A:$O,11,FALSE)),"")</f>
        <v/>
      </c>
      <c r="H313" s="48" t="str">
        <f>IFERROR(IF(VLOOKUP($A313,'Annex 2 Designated EHV charges'!$A:$O,12,FALSE)=0,"",VLOOKUP($A313,'Annex 2 Designated EHV charges'!$A:$O,12,FALSE)),"")</f>
        <v/>
      </c>
    </row>
    <row r="314" spans="1:8" x14ac:dyDescent="0.25">
      <c r="A314" s="48" t="str" cm="1">
        <f t="array" ref="A314">IFERROR(INDEX('Annex 2 Designated EHV charges'!$A$10:$A$95, MATCH(0, IF(ISBLANK('Annex 2 Designated EHV charges'!$A$10:$A$95),1, COUNTIF(A$4:$A313, 'Annex 2 Designated EHV charges'!$A$10:$A$95)), 0)),"")</f>
        <v/>
      </c>
      <c r="B314" s="48" t="str">
        <f>IF($A314="","",VLOOKUP($A314,'Annex 2 Designated EHV charges'!$A:$O,2,0))</f>
        <v/>
      </c>
      <c r="C314" s="56" t="str">
        <f>IF($A314="","",VLOOKUP($A314,'Annex 2 Designated EHV charges'!$A:$O,3,0))</f>
        <v/>
      </c>
      <c r="D314" s="56" t="str">
        <f>IF($A314="","",VLOOKUP($A314,'Annex 2 Designated EHV charges'!$A:$O,7,0))</f>
        <v/>
      </c>
      <c r="E314" s="57" t="str">
        <f>IFERROR(IF(VLOOKUP($A314,'Annex 2 Designated EHV charges'!$A:$O,9,FALSE)=0,"",VLOOKUP($A314,'Annex 2 Designated EHV charges'!$A:$O,9,FALSE)),"")</f>
        <v/>
      </c>
      <c r="F314" s="58" t="str">
        <f>IFERROR(IF(VLOOKUP($A314,'Annex 2 Designated EHV charges'!$A:$O,10,FALSE)=0,"",VLOOKUP($A314,'Annex 2 Designated EHV charges'!$A:$O,10,FALSE)),"")</f>
        <v/>
      </c>
      <c r="G314" s="58" t="str">
        <f>IFERROR(IF(VLOOKUP($A314,'Annex 2 Designated EHV charges'!$A:$O,11,FALSE)=0,"",VLOOKUP($A314,'Annex 2 Designated EHV charges'!$A:$O,11,FALSE)),"")</f>
        <v/>
      </c>
      <c r="H314" s="48" t="str">
        <f>IFERROR(IF(VLOOKUP($A314,'Annex 2 Designated EHV charges'!$A:$O,12,FALSE)=0,"",VLOOKUP($A314,'Annex 2 Designated EHV charges'!$A:$O,12,FALSE)),"")</f>
        <v/>
      </c>
    </row>
    <row r="315" spans="1:8" x14ac:dyDescent="0.25">
      <c r="A315" s="48" t="str" cm="1">
        <f t="array" ref="A315">IFERROR(INDEX('Annex 2 Designated EHV charges'!$A$10:$A$95, MATCH(0, IF(ISBLANK('Annex 2 Designated EHV charges'!$A$10:$A$95),1, COUNTIF(A$4:$A314, 'Annex 2 Designated EHV charges'!$A$10:$A$95)), 0)),"")</f>
        <v/>
      </c>
      <c r="B315" s="48" t="str">
        <f>IF($A315="","",VLOOKUP($A315,'Annex 2 Designated EHV charges'!$A:$O,2,0))</f>
        <v/>
      </c>
      <c r="C315" s="56" t="str">
        <f>IF($A315="","",VLOOKUP($A315,'Annex 2 Designated EHV charges'!$A:$O,3,0))</f>
        <v/>
      </c>
      <c r="D315" s="56" t="str">
        <f>IF($A315="","",VLOOKUP($A315,'Annex 2 Designated EHV charges'!$A:$O,7,0))</f>
        <v/>
      </c>
      <c r="E315" s="57" t="str">
        <f>IFERROR(IF(VLOOKUP($A315,'Annex 2 Designated EHV charges'!$A:$O,9,FALSE)=0,"",VLOOKUP($A315,'Annex 2 Designated EHV charges'!$A:$O,9,FALSE)),"")</f>
        <v/>
      </c>
      <c r="F315" s="58" t="str">
        <f>IFERROR(IF(VLOOKUP($A315,'Annex 2 Designated EHV charges'!$A:$O,10,FALSE)=0,"",VLOOKUP($A315,'Annex 2 Designated EHV charges'!$A:$O,10,FALSE)),"")</f>
        <v/>
      </c>
      <c r="G315" s="58" t="str">
        <f>IFERROR(IF(VLOOKUP($A315,'Annex 2 Designated EHV charges'!$A:$O,11,FALSE)=0,"",VLOOKUP($A315,'Annex 2 Designated EHV charges'!$A:$O,11,FALSE)),"")</f>
        <v/>
      </c>
      <c r="H315" s="48" t="str">
        <f>IFERROR(IF(VLOOKUP($A315,'Annex 2 Designated EHV charges'!$A:$O,12,FALSE)=0,"",VLOOKUP($A315,'Annex 2 Designated EHV charges'!$A:$O,12,FALSE)),"")</f>
        <v/>
      </c>
    </row>
    <row r="316" spans="1:8" x14ac:dyDescent="0.25">
      <c r="A316" s="48" t="str" cm="1">
        <f t="array" ref="A316">IFERROR(INDEX('Annex 2 Designated EHV charges'!$A$10:$A$95, MATCH(0, IF(ISBLANK('Annex 2 Designated EHV charges'!$A$10:$A$95),1, COUNTIF(A$4:$A315, 'Annex 2 Designated EHV charges'!$A$10:$A$95)), 0)),"")</f>
        <v/>
      </c>
      <c r="B316" s="48" t="str">
        <f>IF($A316="","",VLOOKUP($A316,'Annex 2 Designated EHV charges'!$A:$O,2,0))</f>
        <v/>
      </c>
      <c r="C316" s="56" t="str">
        <f>IF($A316="","",VLOOKUP($A316,'Annex 2 Designated EHV charges'!$A:$O,3,0))</f>
        <v/>
      </c>
      <c r="D316" s="56" t="str">
        <f>IF($A316="","",VLOOKUP($A316,'Annex 2 Designated EHV charges'!$A:$O,7,0))</f>
        <v/>
      </c>
      <c r="E316" s="57" t="str">
        <f>IFERROR(IF(VLOOKUP($A316,'Annex 2 Designated EHV charges'!$A:$O,9,FALSE)=0,"",VLOOKUP($A316,'Annex 2 Designated EHV charges'!$A:$O,9,FALSE)),"")</f>
        <v/>
      </c>
      <c r="F316" s="58" t="str">
        <f>IFERROR(IF(VLOOKUP($A316,'Annex 2 Designated EHV charges'!$A:$O,10,FALSE)=0,"",VLOOKUP($A316,'Annex 2 Designated EHV charges'!$A:$O,10,FALSE)),"")</f>
        <v/>
      </c>
      <c r="G316" s="58" t="str">
        <f>IFERROR(IF(VLOOKUP($A316,'Annex 2 Designated EHV charges'!$A:$O,11,FALSE)=0,"",VLOOKUP($A316,'Annex 2 Designated EHV charges'!$A:$O,11,FALSE)),"")</f>
        <v/>
      </c>
      <c r="H316" s="48" t="str">
        <f>IFERROR(IF(VLOOKUP($A316,'Annex 2 Designated EHV charges'!$A:$O,12,FALSE)=0,"",VLOOKUP($A316,'Annex 2 Designated EHV charges'!$A:$O,12,FALSE)),"")</f>
        <v/>
      </c>
    </row>
    <row r="317" spans="1:8" x14ac:dyDescent="0.25">
      <c r="A317" s="48" t="str" cm="1">
        <f t="array" ref="A317">IFERROR(INDEX('Annex 2 Designated EHV charges'!$A$10:$A$95, MATCH(0, IF(ISBLANK('Annex 2 Designated EHV charges'!$A$10:$A$95),1, COUNTIF(A$4:$A316, 'Annex 2 Designated EHV charges'!$A$10:$A$95)), 0)),"")</f>
        <v/>
      </c>
      <c r="B317" s="48" t="str">
        <f>IF($A317="","",VLOOKUP($A317,'Annex 2 Designated EHV charges'!$A:$O,2,0))</f>
        <v/>
      </c>
      <c r="C317" s="56" t="str">
        <f>IF($A317="","",VLOOKUP($A317,'Annex 2 Designated EHV charges'!$A:$O,3,0))</f>
        <v/>
      </c>
      <c r="D317" s="56" t="str">
        <f>IF($A317="","",VLOOKUP($A317,'Annex 2 Designated EHV charges'!$A:$O,7,0))</f>
        <v/>
      </c>
      <c r="E317" s="57" t="str">
        <f>IFERROR(IF(VLOOKUP($A317,'Annex 2 Designated EHV charges'!$A:$O,9,FALSE)=0,"",VLOOKUP($A317,'Annex 2 Designated EHV charges'!$A:$O,9,FALSE)),"")</f>
        <v/>
      </c>
      <c r="F317" s="58" t="str">
        <f>IFERROR(IF(VLOOKUP($A317,'Annex 2 Designated EHV charges'!$A:$O,10,FALSE)=0,"",VLOOKUP($A317,'Annex 2 Designated EHV charges'!$A:$O,10,FALSE)),"")</f>
        <v/>
      </c>
      <c r="G317" s="58" t="str">
        <f>IFERROR(IF(VLOOKUP($A317,'Annex 2 Designated EHV charges'!$A:$O,11,FALSE)=0,"",VLOOKUP($A317,'Annex 2 Designated EHV charges'!$A:$O,11,FALSE)),"")</f>
        <v/>
      </c>
      <c r="H317" s="48" t="str">
        <f>IFERROR(IF(VLOOKUP($A317,'Annex 2 Designated EHV charges'!$A:$O,12,FALSE)=0,"",VLOOKUP($A317,'Annex 2 Designated EHV charges'!$A:$O,12,FALSE)),"")</f>
        <v/>
      </c>
    </row>
    <row r="318" spans="1:8" x14ac:dyDescent="0.25">
      <c r="A318" s="48" t="str" cm="1">
        <f t="array" ref="A318">IFERROR(INDEX('Annex 2 Designated EHV charges'!$A$10:$A$95, MATCH(0, IF(ISBLANK('Annex 2 Designated EHV charges'!$A$10:$A$95),1, COUNTIF(A$4:$A317, 'Annex 2 Designated EHV charges'!$A$10:$A$95)), 0)),"")</f>
        <v/>
      </c>
      <c r="B318" s="48" t="str">
        <f>IF($A318="","",VLOOKUP($A318,'Annex 2 Designated EHV charges'!$A:$O,2,0))</f>
        <v/>
      </c>
      <c r="C318" s="56" t="str">
        <f>IF($A318="","",VLOOKUP($A318,'Annex 2 Designated EHV charges'!$A:$O,3,0))</f>
        <v/>
      </c>
      <c r="D318" s="56" t="str">
        <f>IF($A318="","",VLOOKUP($A318,'Annex 2 Designated EHV charges'!$A:$O,7,0))</f>
        <v/>
      </c>
      <c r="E318" s="57" t="str">
        <f>IFERROR(IF(VLOOKUP($A318,'Annex 2 Designated EHV charges'!$A:$O,9,FALSE)=0,"",VLOOKUP($A318,'Annex 2 Designated EHV charges'!$A:$O,9,FALSE)),"")</f>
        <v/>
      </c>
      <c r="F318" s="58" t="str">
        <f>IFERROR(IF(VLOOKUP($A318,'Annex 2 Designated EHV charges'!$A:$O,10,FALSE)=0,"",VLOOKUP($A318,'Annex 2 Designated EHV charges'!$A:$O,10,FALSE)),"")</f>
        <v/>
      </c>
      <c r="G318" s="58" t="str">
        <f>IFERROR(IF(VLOOKUP($A318,'Annex 2 Designated EHV charges'!$A:$O,11,FALSE)=0,"",VLOOKUP($A318,'Annex 2 Designated EHV charges'!$A:$O,11,FALSE)),"")</f>
        <v/>
      </c>
      <c r="H318" s="48" t="str">
        <f>IFERROR(IF(VLOOKUP($A318,'Annex 2 Designated EHV charges'!$A:$O,12,FALSE)=0,"",VLOOKUP($A318,'Annex 2 Designated EHV charges'!$A:$O,12,FALSE)),"")</f>
        <v/>
      </c>
    </row>
    <row r="319" spans="1:8" x14ac:dyDescent="0.25">
      <c r="A319" s="48" t="str" cm="1">
        <f t="array" ref="A319">IFERROR(INDEX('Annex 2 Designated EHV charges'!$A$10:$A$95, MATCH(0, IF(ISBLANK('Annex 2 Designated EHV charges'!$A$10:$A$95),1, COUNTIF(A$4:$A318, 'Annex 2 Designated EHV charges'!$A$10:$A$95)), 0)),"")</f>
        <v/>
      </c>
      <c r="B319" s="48" t="str">
        <f>IF($A319="","",VLOOKUP($A319,'Annex 2 Designated EHV charges'!$A:$O,2,0))</f>
        <v/>
      </c>
      <c r="C319" s="56" t="str">
        <f>IF($A319="","",VLOOKUP($A319,'Annex 2 Designated EHV charges'!$A:$O,3,0))</f>
        <v/>
      </c>
      <c r="D319" s="56" t="str">
        <f>IF($A319="","",VLOOKUP($A319,'Annex 2 Designated EHV charges'!$A:$O,7,0))</f>
        <v/>
      </c>
      <c r="E319" s="57" t="str">
        <f>IFERROR(IF(VLOOKUP($A319,'Annex 2 Designated EHV charges'!$A:$O,9,FALSE)=0,"",VLOOKUP($A319,'Annex 2 Designated EHV charges'!$A:$O,9,FALSE)),"")</f>
        <v/>
      </c>
      <c r="F319" s="58" t="str">
        <f>IFERROR(IF(VLOOKUP($A319,'Annex 2 Designated EHV charges'!$A:$O,10,FALSE)=0,"",VLOOKUP($A319,'Annex 2 Designated EHV charges'!$A:$O,10,FALSE)),"")</f>
        <v/>
      </c>
      <c r="G319" s="58" t="str">
        <f>IFERROR(IF(VLOOKUP($A319,'Annex 2 Designated EHV charges'!$A:$O,11,FALSE)=0,"",VLOOKUP($A319,'Annex 2 Designated EHV charges'!$A:$O,11,FALSE)),"")</f>
        <v/>
      </c>
      <c r="H319" s="48" t="str">
        <f>IFERROR(IF(VLOOKUP($A319,'Annex 2 Designated EHV charges'!$A:$O,12,FALSE)=0,"",VLOOKUP($A319,'Annex 2 Designated EHV charges'!$A:$O,12,FALSE)),"")</f>
        <v/>
      </c>
    </row>
    <row r="320" spans="1:8" x14ac:dyDescent="0.25">
      <c r="A320" s="48" t="str" cm="1">
        <f t="array" ref="A320">IFERROR(INDEX('Annex 2 Designated EHV charges'!$A$10:$A$95, MATCH(0, IF(ISBLANK('Annex 2 Designated EHV charges'!$A$10:$A$95),1, COUNTIF(A$4:$A319, 'Annex 2 Designated EHV charges'!$A$10:$A$95)), 0)),"")</f>
        <v/>
      </c>
      <c r="B320" s="48" t="str">
        <f>IF($A320="","",VLOOKUP($A320,'Annex 2 Designated EHV charges'!$A:$O,2,0))</f>
        <v/>
      </c>
      <c r="C320" s="56" t="str">
        <f>IF($A320="","",VLOOKUP($A320,'Annex 2 Designated EHV charges'!$A:$O,3,0))</f>
        <v/>
      </c>
      <c r="D320" s="56" t="str">
        <f>IF($A320="","",VLOOKUP($A320,'Annex 2 Designated EHV charges'!$A:$O,7,0))</f>
        <v/>
      </c>
      <c r="E320" s="57" t="str">
        <f>IFERROR(IF(VLOOKUP($A320,'Annex 2 Designated EHV charges'!$A:$O,9,FALSE)=0,"",VLOOKUP($A320,'Annex 2 Designated EHV charges'!$A:$O,9,FALSE)),"")</f>
        <v/>
      </c>
      <c r="F320" s="58" t="str">
        <f>IFERROR(IF(VLOOKUP($A320,'Annex 2 Designated EHV charges'!$A:$O,10,FALSE)=0,"",VLOOKUP($A320,'Annex 2 Designated EHV charges'!$A:$O,10,FALSE)),"")</f>
        <v/>
      </c>
      <c r="G320" s="58" t="str">
        <f>IFERROR(IF(VLOOKUP($A320,'Annex 2 Designated EHV charges'!$A:$O,11,FALSE)=0,"",VLOOKUP($A320,'Annex 2 Designated EHV charges'!$A:$O,11,FALSE)),"")</f>
        <v/>
      </c>
      <c r="H320" s="48" t="str">
        <f>IFERROR(IF(VLOOKUP($A320,'Annex 2 Designated EHV charges'!$A:$O,12,FALSE)=0,"",VLOOKUP($A320,'Annex 2 Designated EHV charges'!$A:$O,12,FALSE)),"")</f>
        <v/>
      </c>
    </row>
    <row r="321" spans="1:8" x14ac:dyDescent="0.25">
      <c r="A321" s="48" t="str" cm="1">
        <f t="array" ref="A321">IFERROR(INDEX('Annex 2 Designated EHV charges'!$A$10:$A$95, MATCH(0, IF(ISBLANK('Annex 2 Designated EHV charges'!$A$10:$A$95),1, COUNTIF(A$4:$A320, 'Annex 2 Designated EHV charges'!$A$10:$A$95)), 0)),"")</f>
        <v/>
      </c>
      <c r="B321" s="48" t="str">
        <f>IF($A321="","",VLOOKUP($A321,'Annex 2 Designated EHV charges'!$A:$O,2,0))</f>
        <v/>
      </c>
      <c r="C321" s="56" t="str">
        <f>IF($A321="","",VLOOKUP($A321,'Annex 2 Designated EHV charges'!$A:$O,3,0))</f>
        <v/>
      </c>
      <c r="D321" s="56" t="str">
        <f>IF($A321="","",VLOOKUP($A321,'Annex 2 Designated EHV charges'!$A:$O,7,0))</f>
        <v/>
      </c>
      <c r="E321" s="57" t="str">
        <f>IFERROR(IF(VLOOKUP($A321,'Annex 2 Designated EHV charges'!$A:$O,9,FALSE)=0,"",VLOOKUP($A321,'Annex 2 Designated EHV charges'!$A:$O,9,FALSE)),"")</f>
        <v/>
      </c>
      <c r="F321" s="58" t="str">
        <f>IFERROR(IF(VLOOKUP($A321,'Annex 2 Designated EHV charges'!$A:$O,10,FALSE)=0,"",VLOOKUP($A321,'Annex 2 Designated EHV charges'!$A:$O,10,FALSE)),"")</f>
        <v/>
      </c>
      <c r="G321" s="58" t="str">
        <f>IFERROR(IF(VLOOKUP($A321,'Annex 2 Designated EHV charges'!$A:$O,11,FALSE)=0,"",VLOOKUP($A321,'Annex 2 Designated EHV charges'!$A:$O,11,FALSE)),"")</f>
        <v/>
      </c>
      <c r="H321" s="48" t="str">
        <f>IFERROR(IF(VLOOKUP($A321,'Annex 2 Designated EHV charges'!$A:$O,12,FALSE)=0,"",VLOOKUP($A321,'Annex 2 Designated EHV charges'!$A:$O,12,FALSE)),"")</f>
        <v/>
      </c>
    </row>
    <row r="322" spans="1:8" x14ac:dyDescent="0.25">
      <c r="A322" s="48" t="str" cm="1">
        <f t="array" ref="A322">IFERROR(INDEX('Annex 2 Designated EHV charges'!$A$10:$A$95, MATCH(0, IF(ISBLANK('Annex 2 Designated EHV charges'!$A$10:$A$95),1, COUNTIF(A$4:$A321, 'Annex 2 Designated EHV charges'!$A$10:$A$95)), 0)),"")</f>
        <v/>
      </c>
      <c r="B322" s="48" t="str">
        <f>IF($A322="","",VLOOKUP($A322,'Annex 2 Designated EHV charges'!$A:$O,2,0))</f>
        <v/>
      </c>
      <c r="C322" s="56" t="str">
        <f>IF($A322="","",VLOOKUP($A322,'Annex 2 Designated EHV charges'!$A:$O,3,0))</f>
        <v/>
      </c>
      <c r="D322" s="56" t="str">
        <f>IF($A322="","",VLOOKUP($A322,'Annex 2 Designated EHV charges'!$A:$O,7,0))</f>
        <v/>
      </c>
      <c r="E322" s="57" t="str">
        <f>IFERROR(IF(VLOOKUP($A322,'Annex 2 Designated EHV charges'!$A:$O,9,FALSE)=0,"",VLOOKUP($A322,'Annex 2 Designated EHV charges'!$A:$O,9,FALSE)),"")</f>
        <v/>
      </c>
      <c r="F322" s="58" t="str">
        <f>IFERROR(IF(VLOOKUP($A322,'Annex 2 Designated EHV charges'!$A:$O,10,FALSE)=0,"",VLOOKUP($A322,'Annex 2 Designated EHV charges'!$A:$O,10,FALSE)),"")</f>
        <v/>
      </c>
      <c r="G322" s="58" t="str">
        <f>IFERROR(IF(VLOOKUP($A322,'Annex 2 Designated EHV charges'!$A:$O,11,FALSE)=0,"",VLOOKUP($A322,'Annex 2 Designated EHV charges'!$A:$O,11,FALSE)),"")</f>
        <v/>
      </c>
      <c r="H322" s="48" t="str">
        <f>IFERROR(IF(VLOOKUP($A322,'Annex 2 Designated EHV charges'!$A:$O,12,FALSE)=0,"",VLOOKUP($A322,'Annex 2 Designated EHV charges'!$A:$O,12,FALSE)),"")</f>
        <v/>
      </c>
    </row>
    <row r="323" spans="1:8" x14ac:dyDescent="0.25">
      <c r="A323" s="48" t="str" cm="1">
        <f t="array" ref="A323">IFERROR(INDEX('Annex 2 Designated EHV charges'!$A$10:$A$95, MATCH(0, IF(ISBLANK('Annex 2 Designated EHV charges'!$A$10:$A$95),1, COUNTIF(A$4:$A322, 'Annex 2 Designated EHV charges'!$A$10:$A$95)), 0)),"")</f>
        <v/>
      </c>
      <c r="B323" s="48" t="str">
        <f>IF($A323="","",VLOOKUP($A323,'Annex 2 Designated EHV charges'!$A:$O,2,0))</f>
        <v/>
      </c>
      <c r="C323" s="56" t="str">
        <f>IF($A323="","",VLOOKUP($A323,'Annex 2 Designated EHV charges'!$A:$O,3,0))</f>
        <v/>
      </c>
      <c r="D323" s="56" t="str">
        <f>IF($A323="","",VLOOKUP($A323,'Annex 2 Designated EHV charges'!$A:$O,7,0))</f>
        <v/>
      </c>
      <c r="E323" s="57" t="str">
        <f>IFERROR(IF(VLOOKUP($A323,'Annex 2 Designated EHV charges'!$A:$O,9,FALSE)=0,"",VLOOKUP($A323,'Annex 2 Designated EHV charges'!$A:$O,9,FALSE)),"")</f>
        <v/>
      </c>
      <c r="F323" s="58" t="str">
        <f>IFERROR(IF(VLOOKUP($A323,'Annex 2 Designated EHV charges'!$A:$O,10,FALSE)=0,"",VLOOKUP($A323,'Annex 2 Designated EHV charges'!$A:$O,10,FALSE)),"")</f>
        <v/>
      </c>
      <c r="G323" s="58" t="str">
        <f>IFERROR(IF(VLOOKUP($A323,'Annex 2 Designated EHV charges'!$A:$O,11,FALSE)=0,"",VLOOKUP($A323,'Annex 2 Designated EHV charges'!$A:$O,11,FALSE)),"")</f>
        <v/>
      </c>
      <c r="H323" s="48" t="str">
        <f>IFERROR(IF(VLOOKUP($A323,'Annex 2 Designated EHV charges'!$A:$O,12,FALSE)=0,"",VLOOKUP($A323,'Annex 2 Designated EHV charges'!$A:$O,12,FALSE)),"")</f>
        <v/>
      </c>
    </row>
    <row r="324" spans="1:8" x14ac:dyDescent="0.25">
      <c r="A324" s="48" t="str" cm="1">
        <f t="array" ref="A324">IFERROR(INDEX('Annex 2 Designated EHV charges'!$A$10:$A$95, MATCH(0, IF(ISBLANK('Annex 2 Designated EHV charges'!$A$10:$A$95),1, COUNTIF(A$4:$A323, 'Annex 2 Designated EHV charges'!$A$10:$A$95)), 0)),"")</f>
        <v/>
      </c>
      <c r="B324" s="48" t="str">
        <f>IF($A324="","",VLOOKUP($A324,'Annex 2 Designated EHV charges'!$A:$O,2,0))</f>
        <v/>
      </c>
      <c r="C324" s="56" t="str">
        <f>IF($A324="","",VLOOKUP($A324,'Annex 2 Designated EHV charges'!$A:$O,3,0))</f>
        <v/>
      </c>
      <c r="D324" s="56" t="str">
        <f>IF($A324="","",VLOOKUP($A324,'Annex 2 Designated EHV charges'!$A:$O,7,0))</f>
        <v/>
      </c>
      <c r="E324" s="57" t="str">
        <f>IFERROR(IF(VLOOKUP($A324,'Annex 2 Designated EHV charges'!$A:$O,9,FALSE)=0,"",VLOOKUP($A324,'Annex 2 Designated EHV charges'!$A:$O,9,FALSE)),"")</f>
        <v/>
      </c>
      <c r="F324" s="58" t="str">
        <f>IFERROR(IF(VLOOKUP($A324,'Annex 2 Designated EHV charges'!$A:$O,10,FALSE)=0,"",VLOOKUP($A324,'Annex 2 Designated EHV charges'!$A:$O,10,FALSE)),"")</f>
        <v/>
      </c>
      <c r="G324" s="58" t="str">
        <f>IFERROR(IF(VLOOKUP($A324,'Annex 2 Designated EHV charges'!$A:$O,11,FALSE)=0,"",VLOOKUP($A324,'Annex 2 Designated EHV charges'!$A:$O,11,FALSE)),"")</f>
        <v/>
      </c>
      <c r="H324" s="48" t="str">
        <f>IFERROR(IF(VLOOKUP($A324,'Annex 2 Designated EHV charges'!$A:$O,12,FALSE)=0,"",VLOOKUP($A324,'Annex 2 Designated EHV charges'!$A:$O,12,FALSE)),"")</f>
        <v/>
      </c>
    </row>
    <row r="325" spans="1:8" x14ac:dyDescent="0.25">
      <c r="A325" s="48" t="str" cm="1">
        <f t="array" ref="A325">IFERROR(INDEX('Annex 2 Designated EHV charges'!$A$10:$A$95, MATCH(0, IF(ISBLANK('Annex 2 Designated EHV charges'!$A$10:$A$95),1, COUNTIF(A$4:$A324, 'Annex 2 Designated EHV charges'!$A$10:$A$95)), 0)),"")</f>
        <v/>
      </c>
      <c r="B325" s="48" t="str">
        <f>IF($A325="","",VLOOKUP($A325,'Annex 2 Designated EHV charges'!$A:$O,2,0))</f>
        <v/>
      </c>
      <c r="C325" s="56" t="str">
        <f>IF($A325="","",VLOOKUP($A325,'Annex 2 Designated EHV charges'!$A:$O,3,0))</f>
        <v/>
      </c>
      <c r="D325" s="56" t="str">
        <f>IF($A325="","",VLOOKUP($A325,'Annex 2 Designated EHV charges'!$A:$O,7,0))</f>
        <v/>
      </c>
      <c r="E325" s="57" t="str">
        <f>IFERROR(IF(VLOOKUP($A325,'Annex 2 Designated EHV charges'!$A:$O,9,FALSE)=0,"",VLOOKUP($A325,'Annex 2 Designated EHV charges'!$A:$O,9,FALSE)),"")</f>
        <v/>
      </c>
      <c r="F325" s="58" t="str">
        <f>IFERROR(IF(VLOOKUP($A325,'Annex 2 Designated EHV charges'!$A:$O,10,FALSE)=0,"",VLOOKUP($A325,'Annex 2 Designated EHV charges'!$A:$O,10,FALSE)),"")</f>
        <v/>
      </c>
      <c r="G325" s="58" t="str">
        <f>IFERROR(IF(VLOOKUP($A325,'Annex 2 Designated EHV charges'!$A:$O,11,FALSE)=0,"",VLOOKUP($A325,'Annex 2 Designated EHV charges'!$A:$O,11,FALSE)),"")</f>
        <v/>
      </c>
      <c r="H325" s="48" t="str">
        <f>IFERROR(IF(VLOOKUP($A325,'Annex 2 Designated EHV charges'!$A:$O,12,FALSE)=0,"",VLOOKUP($A325,'Annex 2 Designated EHV charges'!$A:$O,12,FALSE)),"")</f>
        <v/>
      </c>
    </row>
    <row r="326" spans="1:8" x14ac:dyDescent="0.25">
      <c r="A326" s="48" t="str" cm="1">
        <f t="array" ref="A326">IFERROR(INDEX('Annex 2 Designated EHV charges'!$A$10:$A$95, MATCH(0, IF(ISBLANK('Annex 2 Designated EHV charges'!$A$10:$A$95),1, COUNTIF(A$4:$A325, 'Annex 2 Designated EHV charges'!$A$10:$A$95)), 0)),"")</f>
        <v/>
      </c>
      <c r="B326" s="48" t="str">
        <f>IF($A326="","",VLOOKUP($A326,'Annex 2 Designated EHV charges'!$A:$O,2,0))</f>
        <v/>
      </c>
      <c r="C326" s="56" t="str">
        <f>IF($A326="","",VLOOKUP($A326,'Annex 2 Designated EHV charges'!$A:$O,3,0))</f>
        <v/>
      </c>
      <c r="D326" s="56" t="str">
        <f>IF($A326="","",VLOOKUP($A326,'Annex 2 Designated EHV charges'!$A:$O,7,0))</f>
        <v/>
      </c>
      <c r="E326" s="57" t="str">
        <f>IFERROR(IF(VLOOKUP($A326,'Annex 2 Designated EHV charges'!$A:$O,9,FALSE)=0,"",VLOOKUP($A326,'Annex 2 Designated EHV charges'!$A:$O,9,FALSE)),"")</f>
        <v/>
      </c>
      <c r="F326" s="58" t="str">
        <f>IFERROR(IF(VLOOKUP($A326,'Annex 2 Designated EHV charges'!$A:$O,10,FALSE)=0,"",VLOOKUP($A326,'Annex 2 Designated EHV charges'!$A:$O,10,FALSE)),"")</f>
        <v/>
      </c>
      <c r="G326" s="58" t="str">
        <f>IFERROR(IF(VLOOKUP($A326,'Annex 2 Designated EHV charges'!$A:$O,11,FALSE)=0,"",VLOOKUP($A326,'Annex 2 Designated EHV charges'!$A:$O,11,FALSE)),"")</f>
        <v/>
      </c>
      <c r="H326" s="48" t="str">
        <f>IFERROR(IF(VLOOKUP($A326,'Annex 2 Designated EHV charges'!$A:$O,12,FALSE)=0,"",VLOOKUP($A326,'Annex 2 Designated EHV charges'!$A:$O,12,FALSE)),"")</f>
        <v/>
      </c>
    </row>
    <row r="327" spans="1:8" x14ac:dyDescent="0.25">
      <c r="A327" s="48" t="str" cm="1">
        <f t="array" ref="A327">IFERROR(INDEX('Annex 2 Designated EHV charges'!$A$10:$A$95, MATCH(0, IF(ISBLANK('Annex 2 Designated EHV charges'!$A$10:$A$95),1, COUNTIF(A$4:$A326, 'Annex 2 Designated EHV charges'!$A$10:$A$95)), 0)),"")</f>
        <v/>
      </c>
      <c r="B327" s="48" t="str">
        <f>IF($A327="","",VLOOKUP($A327,'Annex 2 Designated EHV charges'!$A:$O,2,0))</f>
        <v/>
      </c>
      <c r="C327" s="56" t="str">
        <f>IF($A327="","",VLOOKUP($A327,'Annex 2 Designated EHV charges'!$A:$O,3,0))</f>
        <v/>
      </c>
      <c r="D327" s="56" t="str">
        <f>IF($A327="","",VLOOKUP($A327,'Annex 2 Designated EHV charges'!$A:$O,7,0))</f>
        <v/>
      </c>
      <c r="E327" s="57" t="str">
        <f>IFERROR(IF(VLOOKUP($A327,'Annex 2 Designated EHV charges'!$A:$O,9,FALSE)=0,"",VLOOKUP($A327,'Annex 2 Designated EHV charges'!$A:$O,9,FALSE)),"")</f>
        <v/>
      </c>
      <c r="F327" s="58" t="str">
        <f>IFERROR(IF(VLOOKUP($A327,'Annex 2 Designated EHV charges'!$A:$O,10,FALSE)=0,"",VLOOKUP($A327,'Annex 2 Designated EHV charges'!$A:$O,10,FALSE)),"")</f>
        <v/>
      </c>
      <c r="G327" s="58" t="str">
        <f>IFERROR(IF(VLOOKUP($A327,'Annex 2 Designated EHV charges'!$A:$O,11,FALSE)=0,"",VLOOKUP($A327,'Annex 2 Designated EHV charges'!$A:$O,11,FALSE)),"")</f>
        <v/>
      </c>
      <c r="H327" s="48" t="str">
        <f>IFERROR(IF(VLOOKUP($A327,'Annex 2 Designated EHV charges'!$A:$O,12,FALSE)=0,"",VLOOKUP($A327,'Annex 2 Designated EHV charges'!$A:$O,12,FALSE)),"")</f>
        <v/>
      </c>
    </row>
    <row r="328" spans="1:8" x14ac:dyDescent="0.25">
      <c r="A328" s="48" t="str" cm="1">
        <f t="array" ref="A328">IFERROR(INDEX('Annex 2 Designated EHV charges'!$A$10:$A$95, MATCH(0, IF(ISBLANK('Annex 2 Designated EHV charges'!$A$10:$A$95),1, COUNTIF(A$4:$A327, 'Annex 2 Designated EHV charges'!$A$10:$A$95)), 0)),"")</f>
        <v/>
      </c>
      <c r="B328" s="48" t="str">
        <f>IF($A328="","",VLOOKUP($A328,'Annex 2 Designated EHV charges'!$A:$O,2,0))</f>
        <v/>
      </c>
      <c r="C328" s="56" t="str">
        <f>IF($A328="","",VLOOKUP($A328,'Annex 2 Designated EHV charges'!$A:$O,3,0))</f>
        <v/>
      </c>
      <c r="D328" s="56" t="str">
        <f>IF($A328="","",VLOOKUP($A328,'Annex 2 Designated EHV charges'!$A:$O,7,0))</f>
        <v/>
      </c>
      <c r="E328" s="57" t="str">
        <f>IFERROR(IF(VLOOKUP($A328,'Annex 2 Designated EHV charges'!$A:$O,9,FALSE)=0,"",VLOOKUP($A328,'Annex 2 Designated EHV charges'!$A:$O,9,FALSE)),"")</f>
        <v/>
      </c>
      <c r="F328" s="58" t="str">
        <f>IFERROR(IF(VLOOKUP($A328,'Annex 2 Designated EHV charges'!$A:$O,10,FALSE)=0,"",VLOOKUP($A328,'Annex 2 Designated EHV charges'!$A:$O,10,FALSE)),"")</f>
        <v/>
      </c>
      <c r="G328" s="58" t="str">
        <f>IFERROR(IF(VLOOKUP($A328,'Annex 2 Designated EHV charges'!$A:$O,11,FALSE)=0,"",VLOOKUP($A328,'Annex 2 Designated EHV charges'!$A:$O,11,FALSE)),"")</f>
        <v/>
      </c>
      <c r="H328" s="48" t="str">
        <f>IFERROR(IF(VLOOKUP($A328,'Annex 2 Designated EHV charges'!$A:$O,12,FALSE)=0,"",VLOOKUP($A328,'Annex 2 Designated EHV charges'!$A:$O,12,FALSE)),"")</f>
        <v/>
      </c>
    </row>
    <row r="329" spans="1:8" x14ac:dyDescent="0.25">
      <c r="A329" s="48" t="str" cm="1">
        <f t="array" ref="A329">IFERROR(INDEX('Annex 2 Designated EHV charges'!$A$10:$A$95, MATCH(0, IF(ISBLANK('Annex 2 Designated EHV charges'!$A$10:$A$95),1, COUNTIF(A$4:$A328, 'Annex 2 Designated EHV charges'!$A$10:$A$95)), 0)),"")</f>
        <v/>
      </c>
      <c r="B329" s="48" t="str">
        <f>IF($A329="","",VLOOKUP($A329,'Annex 2 Designated EHV charges'!$A:$O,2,0))</f>
        <v/>
      </c>
      <c r="C329" s="56" t="str">
        <f>IF($A329="","",VLOOKUP($A329,'Annex 2 Designated EHV charges'!$A:$O,3,0))</f>
        <v/>
      </c>
      <c r="D329" s="56" t="str">
        <f>IF($A329="","",VLOOKUP($A329,'Annex 2 Designated EHV charges'!$A:$O,7,0))</f>
        <v/>
      </c>
      <c r="E329" s="57" t="str">
        <f>IFERROR(IF(VLOOKUP($A329,'Annex 2 Designated EHV charges'!$A:$O,9,FALSE)=0,"",VLOOKUP($A329,'Annex 2 Designated EHV charges'!$A:$O,9,FALSE)),"")</f>
        <v/>
      </c>
      <c r="F329" s="58" t="str">
        <f>IFERROR(IF(VLOOKUP($A329,'Annex 2 Designated EHV charges'!$A:$O,10,FALSE)=0,"",VLOOKUP($A329,'Annex 2 Designated EHV charges'!$A:$O,10,FALSE)),"")</f>
        <v/>
      </c>
      <c r="G329" s="58" t="str">
        <f>IFERROR(IF(VLOOKUP($A329,'Annex 2 Designated EHV charges'!$A:$O,11,FALSE)=0,"",VLOOKUP($A329,'Annex 2 Designated EHV charges'!$A:$O,11,FALSE)),"")</f>
        <v/>
      </c>
      <c r="H329" s="48" t="str">
        <f>IFERROR(IF(VLOOKUP($A329,'Annex 2 Designated EHV charges'!$A:$O,12,FALSE)=0,"",VLOOKUP($A329,'Annex 2 Designated EHV charges'!$A:$O,12,FALSE)),"")</f>
        <v/>
      </c>
    </row>
    <row r="330" spans="1:8" x14ac:dyDescent="0.25">
      <c r="A330" s="48" t="str" cm="1">
        <f t="array" ref="A330">IFERROR(INDEX('Annex 2 Designated EHV charges'!$A$10:$A$95, MATCH(0, IF(ISBLANK('Annex 2 Designated EHV charges'!$A$10:$A$95),1, COUNTIF(A$4:$A329, 'Annex 2 Designated EHV charges'!$A$10:$A$95)), 0)),"")</f>
        <v/>
      </c>
      <c r="B330" s="48" t="str">
        <f>IF($A330="","",VLOOKUP($A330,'Annex 2 Designated EHV charges'!$A:$O,2,0))</f>
        <v/>
      </c>
      <c r="C330" s="56" t="str">
        <f>IF($A330="","",VLOOKUP($A330,'Annex 2 Designated EHV charges'!$A:$O,3,0))</f>
        <v/>
      </c>
      <c r="D330" s="56" t="str">
        <f>IF($A330="","",VLOOKUP($A330,'Annex 2 Designated EHV charges'!$A:$O,7,0))</f>
        <v/>
      </c>
      <c r="E330" s="57" t="str">
        <f>IFERROR(IF(VLOOKUP($A330,'Annex 2 Designated EHV charges'!$A:$O,9,FALSE)=0,"",VLOOKUP($A330,'Annex 2 Designated EHV charges'!$A:$O,9,FALSE)),"")</f>
        <v/>
      </c>
      <c r="F330" s="58" t="str">
        <f>IFERROR(IF(VLOOKUP($A330,'Annex 2 Designated EHV charges'!$A:$O,10,FALSE)=0,"",VLOOKUP($A330,'Annex 2 Designated EHV charges'!$A:$O,10,FALSE)),"")</f>
        <v/>
      </c>
      <c r="G330" s="58" t="str">
        <f>IFERROR(IF(VLOOKUP($A330,'Annex 2 Designated EHV charges'!$A:$O,11,FALSE)=0,"",VLOOKUP($A330,'Annex 2 Designated EHV charges'!$A:$O,11,FALSE)),"")</f>
        <v/>
      </c>
      <c r="H330" s="48" t="str">
        <f>IFERROR(IF(VLOOKUP($A330,'Annex 2 Designated EHV charges'!$A:$O,12,FALSE)=0,"",VLOOKUP($A330,'Annex 2 Designated EHV charges'!$A:$O,12,FALSE)),"")</f>
        <v/>
      </c>
    </row>
    <row r="331" spans="1:8" x14ac:dyDescent="0.25">
      <c r="A331" s="48" t="str" cm="1">
        <f t="array" ref="A331">IFERROR(INDEX('Annex 2 Designated EHV charges'!$A$10:$A$95, MATCH(0, IF(ISBLANK('Annex 2 Designated EHV charges'!$A$10:$A$95),1, COUNTIF(A$4:$A330, 'Annex 2 Designated EHV charges'!$A$10:$A$95)), 0)),"")</f>
        <v/>
      </c>
      <c r="B331" s="48" t="str">
        <f>IF($A331="","",VLOOKUP($A331,'Annex 2 Designated EHV charges'!$A:$O,2,0))</f>
        <v/>
      </c>
      <c r="C331" s="56" t="str">
        <f>IF($A331="","",VLOOKUP($A331,'Annex 2 Designated EHV charges'!$A:$O,3,0))</f>
        <v/>
      </c>
      <c r="D331" s="56" t="str">
        <f>IF($A331="","",VLOOKUP($A331,'Annex 2 Designated EHV charges'!$A:$O,7,0))</f>
        <v/>
      </c>
      <c r="E331" s="57" t="str">
        <f>IFERROR(IF(VLOOKUP($A331,'Annex 2 Designated EHV charges'!$A:$O,9,FALSE)=0,"",VLOOKUP($A331,'Annex 2 Designated EHV charges'!$A:$O,9,FALSE)),"")</f>
        <v/>
      </c>
      <c r="F331" s="58" t="str">
        <f>IFERROR(IF(VLOOKUP($A331,'Annex 2 Designated EHV charges'!$A:$O,10,FALSE)=0,"",VLOOKUP($A331,'Annex 2 Designated EHV charges'!$A:$O,10,FALSE)),"")</f>
        <v/>
      </c>
      <c r="G331" s="58" t="str">
        <f>IFERROR(IF(VLOOKUP($A331,'Annex 2 Designated EHV charges'!$A:$O,11,FALSE)=0,"",VLOOKUP($A331,'Annex 2 Designated EHV charges'!$A:$O,11,FALSE)),"")</f>
        <v/>
      </c>
      <c r="H331" s="48" t="str">
        <f>IFERROR(IF(VLOOKUP($A331,'Annex 2 Designated EHV charges'!$A:$O,12,FALSE)=0,"",VLOOKUP($A331,'Annex 2 Designated EHV charges'!$A:$O,12,FALSE)),"")</f>
        <v/>
      </c>
    </row>
    <row r="332" spans="1:8" x14ac:dyDescent="0.25">
      <c r="A332" s="48" t="str" cm="1">
        <f t="array" ref="A332">IFERROR(INDEX('Annex 2 Designated EHV charges'!$A$10:$A$95, MATCH(0, IF(ISBLANK('Annex 2 Designated EHV charges'!$A$10:$A$95),1, COUNTIF(A$4:$A331, 'Annex 2 Designated EHV charges'!$A$10:$A$95)), 0)),"")</f>
        <v/>
      </c>
      <c r="B332" s="48" t="str">
        <f>IF($A332="","",VLOOKUP($A332,'Annex 2 Designated EHV charges'!$A:$O,2,0))</f>
        <v/>
      </c>
      <c r="C332" s="56" t="str">
        <f>IF($A332="","",VLOOKUP($A332,'Annex 2 Designated EHV charges'!$A:$O,3,0))</f>
        <v/>
      </c>
      <c r="D332" s="56" t="str">
        <f>IF($A332="","",VLOOKUP($A332,'Annex 2 Designated EHV charges'!$A:$O,7,0))</f>
        <v/>
      </c>
      <c r="E332" s="57" t="str">
        <f>IFERROR(IF(VLOOKUP($A332,'Annex 2 Designated EHV charges'!$A:$O,9,FALSE)=0,"",VLOOKUP($A332,'Annex 2 Designated EHV charges'!$A:$O,9,FALSE)),"")</f>
        <v/>
      </c>
      <c r="F332" s="58" t="str">
        <f>IFERROR(IF(VLOOKUP($A332,'Annex 2 Designated EHV charges'!$A:$O,10,FALSE)=0,"",VLOOKUP($A332,'Annex 2 Designated EHV charges'!$A:$O,10,FALSE)),"")</f>
        <v/>
      </c>
      <c r="G332" s="58" t="str">
        <f>IFERROR(IF(VLOOKUP($A332,'Annex 2 Designated EHV charges'!$A:$O,11,FALSE)=0,"",VLOOKUP($A332,'Annex 2 Designated EHV charges'!$A:$O,11,FALSE)),"")</f>
        <v/>
      </c>
      <c r="H332" s="48" t="str">
        <f>IFERROR(IF(VLOOKUP($A332,'Annex 2 Designated EHV charges'!$A:$O,12,FALSE)=0,"",VLOOKUP($A332,'Annex 2 Designated EHV charges'!$A:$O,12,FALSE)),"")</f>
        <v/>
      </c>
    </row>
    <row r="333" spans="1:8" x14ac:dyDescent="0.25">
      <c r="A333" s="48" t="str" cm="1">
        <f t="array" ref="A333">IFERROR(INDEX('Annex 2 Designated EHV charges'!$A$10:$A$95, MATCH(0, IF(ISBLANK('Annex 2 Designated EHV charges'!$A$10:$A$95),1, COUNTIF(A$4:$A332, 'Annex 2 Designated EHV charges'!$A$10:$A$95)), 0)),"")</f>
        <v/>
      </c>
      <c r="B333" s="48" t="str">
        <f>IF($A333="","",VLOOKUP($A333,'Annex 2 Designated EHV charges'!$A:$O,2,0))</f>
        <v/>
      </c>
      <c r="C333" s="56" t="str">
        <f>IF($A333="","",VLOOKUP($A333,'Annex 2 Designated EHV charges'!$A:$O,3,0))</f>
        <v/>
      </c>
      <c r="D333" s="56" t="str">
        <f>IF($A333="","",VLOOKUP($A333,'Annex 2 Designated EHV charges'!$A:$O,7,0))</f>
        <v/>
      </c>
      <c r="E333" s="57" t="str">
        <f>IFERROR(IF(VLOOKUP($A333,'Annex 2 Designated EHV charges'!$A:$O,9,FALSE)=0,"",VLOOKUP($A333,'Annex 2 Designated EHV charges'!$A:$O,9,FALSE)),"")</f>
        <v/>
      </c>
      <c r="F333" s="58" t="str">
        <f>IFERROR(IF(VLOOKUP($A333,'Annex 2 Designated EHV charges'!$A:$O,10,FALSE)=0,"",VLOOKUP($A333,'Annex 2 Designated EHV charges'!$A:$O,10,FALSE)),"")</f>
        <v/>
      </c>
      <c r="G333" s="58" t="str">
        <f>IFERROR(IF(VLOOKUP($A333,'Annex 2 Designated EHV charges'!$A:$O,11,FALSE)=0,"",VLOOKUP($A333,'Annex 2 Designated EHV charges'!$A:$O,11,FALSE)),"")</f>
        <v/>
      </c>
      <c r="H333" s="48" t="str">
        <f>IFERROR(IF(VLOOKUP($A333,'Annex 2 Designated EHV charges'!$A:$O,12,FALSE)=0,"",VLOOKUP($A333,'Annex 2 Designated EHV charges'!$A:$O,12,FALSE)),"")</f>
        <v/>
      </c>
    </row>
    <row r="334" spans="1:8" x14ac:dyDescent="0.25">
      <c r="A334" s="48" t="str" cm="1">
        <f t="array" ref="A334">IFERROR(INDEX('Annex 2 Designated EHV charges'!$A$10:$A$95, MATCH(0, IF(ISBLANK('Annex 2 Designated EHV charges'!$A$10:$A$95),1, COUNTIF(A$4:$A333, 'Annex 2 Designated EHV charges'!$A$10:$A$95)), 0)),"")</f>
        <v/>
      </c>
      <c r="B334" s="48" t="str">
        <f>IF($A334="","",VLOOKUP($A334,'Annex 2 Designated EHV charges'!$A:$O,2,0))</f>
        <v/>
      </c>
      <c r="C334" s="56" t="str">
        <f>IF($A334="","",VLOOKUP($A334,'Annex 2 Designated EHV charges'!$A:$O,3,0))</f>
        <v/>
      </c>
      <c r="D334" s="56" t="str">
        <f>IF($A334="","",VLOOKUP($A334,'Annex 2 Designated EHV charges'!$A:$O,7,0))</f>
        <v/>
      </c>
      <c r="E334" s="57" t="str">
        <f>IFERROR(IF(VLOOKUP($A334,'Annex 2 Designated EHV charges'!$A:$O,9,FALSE)=0,"",VLOOKUP($A334,'Annex 2 Designated EHV charges'!$A:$O,9,FALSE)),"")</f>
        <v/>
      </c>
      <c r="F334" s="58" t="str">
        <f>IFERROR(IF(VLOOKUP($A334,'Annex 2 Designated EHV charges'!$A:$O,10,FALSE)=0,"",VLOOKUP($A334,'Annex 2 Designated EHV charges'!$A:$O,10,FALSE)),"")</f>
        <v/>
      </c>
      <c r="G334" s="58" t="str">
        <f>IFERROR(IF(VLOOKUP($A334,'Annex 2 Designated EHV charges'!$A:$O,11,FALSE)=0,"",VLOOKUP($A334,'Annex 2 Designated EHV charges'!$A:$O,11,FALSE)),"")</f>
        <v/>
      </c>
      <c r="H334" s="48" t="str">
        <f>IFERROR(IF(VLOOKUP($A334,'Annex 2 Designated EHV charges'!$A:$O,12,FALSE)=0,"",VLOOKUP($A334,'Annex 2 Designated EHV charges'!$A:$O,12,FALSE)),"")</f>
        <v/>
      </c>
    </row>
    <row r="335" spans="1:8" x14ac:dyDescent="0.25">
      <c r="A335" s="48" t="str" cm="1">
        <f t="array" ref="A335">IFERROR(INDEX('Annex 2 Designated EHV charges'!$A$10:$A$95, MATCH(0, IF(ISBLANK('Annex 2 Designated EHV charges'!$A$10:$A$95),1, COUNTIF(A$4:$A334, 'Annex 2 Designated EHV charges'!$A$10:$A$95)), 0)),"")</f>
        <v/>
      </c>
      <c r="B335" s="48" t="str">
        <f>IF($A335="","",VLOOKUP($A335,'Annex 2 Designated EHV charges'!$A:$O,2,0))</f>
        <v/>
      </c>
      <c r="C335" s="56" t="str">
        <f>IF($A335="","",VLOOKUP($A335,'Annex 2 Designated EHV charges'!$A:$O,3,0))</f>
        <v/>
      </c>
      <c r="D335" s="56" t="str">
        <f>IF($A335="","",VLOOKUP($A335,'Annex 2 Designated EHV charges'!$A:$O,7,0))</f>
        <v/>
      </c>
      <c r="E335" s="57" t="str">
        <f>IFERROR(IF(VLOOKUP($A335,'Annex 2 Designated EHV charges'!$A:$O,9,FALSE)=0,"",VLOOKUP($A335,'Annex 2 Designated EHV charges'!$A:$O,9,FALSE)),"")</f>
        <v/>
      </c>
      <c r="F335" s="58" t="str">
        <f>IFERROR(IF(VLOOKUP($A335,'Annex 2 Designated EHV charges'!$A:$O,10,FALSE)=0,"",VLOOKUP($A335,'Annex 2 Designated EHV charges'!$A:$O,10,FALSE)),"")</f>
        <v/>
      </c>
      <c r="G335" s="58" t="str">
        <f>IFERROR(IF(VLOOKUP($A335,'Annex 2 Designated EHV charges'!$A:$O,11,FALSE)=0,"",VLOOKUP($A335,'Annex 2 Designated EHV charges'!$A:$O,11,FALSE)),"")</f>
        <v/>
      </c>
      <c r="H335" s="48" t="str">
        <f>IFERROR(IF(VLOOKUP($A335,'Annex 2 Designated EHV charges'!$A:$O,12,FALSE)=0,"",VLOOKUP($A335,'Annex 2 Designated EHV charges'!$A:$O,12,FALSE)),"")</f>
        <v/>
      </c>
    </row>
    <row r="336" spans="1:8" x14ac:dyDescent="0.25">
      <c r="A336" s="48" t="str" cm="1">
        <f t="array" ref="A336">IFERROR(INDEX('Annex 2 Designated EHV charges'!$A$10:$A$95, MATCH(0, IF(ISBLANK('Annex 2 Designated EHV charges'!$A$10:$A$95),1, COUNTIF(A$4:$A335, 'Annex 2 Designated EHV charges'!$A$10:$A$95)), 0)),"")</f>
        <v/>
      </c>
      <c r="B336" s="48" t="str">
        <f>IF($A336="","",VLOOKUP($A336,'Annex 2 Designated EHV charges'!$A:$O,2,0))</f>
        <v/>
      </c>
      <c r="C336" s="56" t="str">
        <f>IF($A336="","",VLOOKUP($A336,'Annex 2 Designated EHV charges'!$A:$O,3,0))</f>
        <v/>
      </c>
      <c r="D336" s="56" t="str">
        <f>IF($A336="","",VLOOKUP($A336,'Annex 2 Designated EHV charges'!$A:$O,7,0))</f>
        <v/>
      </c>
      <c r="E336" s="57" t="str">
        <f>IFERROR(IF(VLOOKUP($A336,'Annex 2 Designated EHV charges'!$A:$O,9,FALSE)=0,"",VLOOKUP($A336,'Annex 2 Designated EHV charges'!$A:$O,9,FALSE)),"")</f>
        <v/>
      </c>
      <c r="F336" s="58" t="str">
        <f>IFERROR(IF(VLOOKUP($A336,'Annex 2 Designated EHV charges'!$A:$O,10,FALSE)=0,"",VLOOKUP($A336,'Annex 2 Designated EHV charges'!$A:$O,10,FALSE)),"")</f>
        <v/>
      </c>
      <c r="G336" s="58" t="str">
        <f>IFERROR(IF(VLOOKUP($A336,'Annex 2 Designated EHV charges'!$A:$O,11,FALSE)=0,"",VLOOKUP($A336,'Annex 2 Designated EHV charges'!$A:$O,11,FALSE)),"")</f>
        <v/>
      </c>
      <c r="H336" s="48" t="str">
        <f>IFERROR(IF(VLOOKUP($A336,'Annex 2 Designated EHV charges'!$A:$O,12,FALSE)=0,"",VLOOKUP($A336,'Annex 2 Designated EHV charges'!$A:$O,12,FALSE)),"")</f>
        <v/>
      </c>
    </row>
    <row r="337" spans="1:8" x14ac:dyDescent="0.25">
      <c r="A337" s="48" t="str" cm="1">
        <f t="array" ref="A337">IFERROR(INDEX('Annex 2 Designated EHV charges'!$A$10:$A$95, MATCH(0, IF(ISBLANK('Annex 2 Designated EHV charges'!$A$10:$A$95),1, COUNTIF(A$4:$A336, 'Annex 2 Designated EHV charges'!$A$10:$A$95)), 0)),"")</f>
        <v/>
      </c>
      <c r="B337" s="48" t="str">
        <f>IF($A337="","",VLOOKUP($A337,'Annex 2 Designated EHV charges'!$A:$O,2,0))</f>
        <v/>
      </c>
      <c r="C337" s="56" t="str">
        <f>IF($A337="","",VLOOKUP($A337,'Annex 2 Designated EHV charges'!$A:$O,3,0))</f>
        <v/>
      </c>
      <c r="D337" s="56" t="str">
        <f>IF($A337="","",VLOOKUP($A337,'Annex 2 Designated EHV charges'!$A:$O,7,0))</f>
        <v/>
      </c>
      <c r="E337" s="57" t="str">
        <f>IFERROR(IF(VLOOKUP($A337,'Annex 2 Designated EHV charges'!$A:$O,9,FALSE)=0,"",VLOOKUP($A337,'Annex 2 Designated EHV charges'!$A:$O,9,FALSE)),"")</f>
        <v/>
      </c>
      <c r="F337" s="58" t="str">
        <f>IFERROR(IF(VLOOKUP($A337,'Annex 2 Designated EHV charges'!$A:$O,10,FALSE)=0,"",VLOOKUP($A337,'Annex 2 Designated EHV charges'!$A:$O,10,FALSE)),"")</f>
        <v/>
      </c>
      <c r="G337" s="58" t="str">
        <f>IFERROR(IF(VLOOKUP($A337,'Annex 2 Designated EHV charges'!$A:$O,11,FALSE)=0,"",VLOOKUP($A337,'Annex 2 Designated EHV charges'!$A:$O,11,FALSE)),"")</f>
        <v/>
      </c>
      <c r="H337" s="48" t="str">
        <f>IFERROR(IF(VLOOKUP($A337,'Annex 2 Designated EHV charges'!$A:$O,12,FALSE)=0,"",VLOOKUP($A337,'Annex 2 Designated EHV charges'!$A:$O,12,FALSE)),"")</f>
        <v/>
      </c>
    </row>
    <row r="338" spans="1:8" x14ac:dyDescent="0.25">
      <c r="A338" s="48" t="str" cm="1">
        <f t="array" ref="A338">IFERROR(INDEX('Annex 2 Designated EHV charges'!$A$10:$A$95, MATCH(0, IF(ISBLANK('Annex 2 Designated EHV charges'!$A$10:$A$95),1, COUNTIF(A$4:$A337, 'Annex 2 Designated EHV charges'!$A$10:$A$95)), 0)),"")</f>
        <v/>
      </c>
      <c r="B338" s="48" t="str">
        <f>IF($A338="","",VLOOKUP($A338,'Annex 2 Designated EHV charges'!$A:$O,2,0))</f>
        <v/>
      </c>
      <c r="C338" s="56" t="str">
        <f>IF($A338="","",VLOOKUP($A338,'Annex 2 Designated EHV charges'!$A:$O,3,0))</f>
        <v/>
      </c>
      <c r="D338" s="56" t="str">
        <f>IF($A338="","",VLOOKUP($A338,'Annex 2 Designated EHV charges'!$A:$O,7,0))</f>
        <v/>
      </c>
      <c r="E338" s="57" t="str">
        <f>IFERROR(IF(VLOOKUP($A338,'Annex 2 Designated EHV charges'!$A:$O,9,FALSE)=0,"",VLOOKUP($A338,'Annex 2 Designated EHV charges'!$A:$O,9,FALSE)),"")</f>
        <v/>
      </c>
      <c r="F338" s="58" t="str">
        <f>IFERROR(IF(VLOOKUP($A338,'Annex 2 Designated EHV charges'!$A:$O,10,FALSE)=0,"",VLOOKUP($A338,'Annex 2 Designated EHV charges'!$A:$O,10,FALSE)),"")</f>
        <v/>
      </c>
      <c r="G338" s="58" t="str">
        <f>IFERROR(IF(VLOOKUP($A338,'Annex 2 Designated EHV charges'!$A:$O,11,FALSE)=0,"",VLOOKUP($A338,'Annex 2 Designated EHV charges'!$A:$O,11,FALSE)),"")</f>
        <v/>
      </c>
      <c r="H338" s="48" t="str">
        <f>IFERROR(IF(VLOOKUP($A338,'Annex 2 Designated EHV charges'!$A:$O,12,FALSE)=0,"",VLOOKUP($A338,'Annex 2 Designated EHV charges'!$A:$O,12,FALSE)),"")</f>
        <v/>
      </c>
    </row>
    <row r="339" spans="1:8" x14ac:dyDescent="0.25">
      <c r="A339" s="48" t="str" cm="1">
        <f t="array" ref="A339">IFERROR(INDEX('Annex 2 Designated EHV charges'!$A$10:$A$95, MATCH(0, IF(ISBLANK('Annex 2 Designated EHV charges'!$A$10:$A$95),1, COUNTIF(A$4:$A338, 'Annex 2 Designated EHV charges'!$A$10:$A$95)), 0)),"")</f>
        <v/>
      </c>
      <c r="B339" s="48" t="str">
        <f>IF($A339="","",VLOOKUP($A339,'Annex 2 Designated EHV charges'!$A:$O,2,0))</f>
        <v/>
      </c>
      <c r="C339" s="56" t="str">
        <f>IF($A339="","",VLOOKUP($A339,'Annex 2 Designated EHV charges'!$A:$O,3,0))</f>
        <v/>
      </c>
      <c r="D339" s="56" t="str">
        <f>IF($A339="","",VLOOKUP($A339,'Annex 2 Designated EHV charges'!$A:$O,7,0))</f>
        <v/>
      </c>
      <c r="E339" s="57" t="str">
        <f>IFERROR(IF(VLOOKUP($A339,'Annex 2 Designated EHV charges'!$A:$O,9,FALSE)=0,"",VLOOKUP($A339,'Annex 2 Designated EHV charges'!$A:$O,9,FALSE)),"")</f>
        <v/>
      </c>
      <c r="F339" s="58" t="str">
        <f>IFERROR(IF(VLOOKUP($A339,'Annex 2 Designated EHV charges'!$A:$O,10,FALSE)=0,"",VLOOKUP($A339,'Annex 2 Designated EHV charges'!$A:$O,10,FALSE)),"")</f>
        <v/>
      </c>
      <c r="G339" s="58" t="str">
        <f>IFERROR(IF(VLOOKUP($A339,'Annex 2 Designated EHV charges'!$A:$O,11,FALSE)=0,"",VLOOKUP($A339,'Annex 2 Designated EHV charges'!$A:$O,11,FALSE)),"")</f>
        <v/>
      </c>
      <c r="H339" s="48" t="str">
        <f>IFERROR(IF(VLOOKUP($A339,'Annex 2 Designated EHV charges'!$A:$O,12,FALSE)=0,"",VLOOKUP($A339,'Annex 2 Designated EHV charges'!$A:$O,12,FALSE)),"")</f>
        <v/>
      </c>
    </row>
    <row r="340" spans="1:8" x14ac:dyDescent="0.25">
      <c r="A340" s="48" t="str" cm="1">
        <f t="array" ref="A340">IFERROR(INDEX('Annex 2 Designated EHV charges'!$A$10:$A$95, MATCH(0, IF(ISBLANK('Annex 2 Designated EHV charges'!$A$10:$A$95),1, COUNTIF(A$4:$A339, 'Annex 2 Designated EHV charges'!$A$10:$A$95)), 0)),"")</f>
        <v/>
      </c>
      <c r="B340" s="48" t="str">
        <f>IF($A340="","",VLOOKUP($A340,'Annex 2 Designated EHV charges'!$A:$O,2,0))</f>
        <v/>
      </c>
      <c r="C340" s="56" t="str">
        <f>IF($A340="","",VLOOKUP($A340,'Annex 2 Designated EHV charges'!$A:$O,3,0))</f>
        <v/>
      </c>
      <c r="D340" s="56" t="str">
        <f>IF($A340="","",VLOOKUP($A340,'Annex 2 Designated EHV charges'!$A:$O,7,0))</f>
        <v/>
      </c>
      <c r="E340" s="57" t="str">
        <f>IFERROR(IF(VLOOKUP($A340,'Annex 2 Designated EHV charges'!$A:$O,9,FALSE)=0,"",VLOOKUP($A340,'Annex 2 Designated EHV charges'!$A:$O,9,FALSE)),"")</f>
        <v/>
      </c>
      <c r="F340" s="58" t="str">
        <f>IFERROR(IF(VLOOKUP($A340,'Annex 2 Designated EHV charges'!$A:$O,10,FALSE)=0,"",VLOOKUP($A340,'Annex 2 Designated EHV charges'!$A:$O,10,FALSE)),"")</f>
        <v/>
      </c>
      <c r="G340" s="58" t="str">
        <f>IFERROR(IF(VLOOKUP($A340,'Annex 2 Designated EHV charges'!$A:$O,11,FALSE)=0,"",VLOOKUP($A340,'Annex 2 Designated EHV charges'!$A:$O,11,FALSE)),"")</f>
        <v/>
      </c>
      <c r="H340" s="48" t="str">
        <f>IFERROR(IF(VLOOKUP($A340,'Annex 2 Designated EHV charges'!$A:$O,12,FALSE)=0,"",VLOOKUP($A340,'Annex 2 Designated EHV charges'!$A:$O,12,FALSE)),"")</f>
        <v/>
      </c>
    </row>
    <row r="341" spans="1:8" x14ac:dyDescent="0.25">
      <c r="A341" s="48" t="str" cm="1">
        <f t="array" ref="A341">IFERROR(INDEX('Annex 2 Designated EHV charges'!$A$10:$A$95, MATCH(0, IF(ISBLANK('Annex 2 Designated EHV charges'!$A$10:$A$95),1, COUNTIF(A$4:$A340, 'Annex 2 Designated EHV charges'!$A$10:$A$95)), 0)),"")</f>
        <v/>
      </c>
      <c r="B341" s="48" t="str">
        <f>IF($A341="","",VLOOKUP($A341,'Annex 2 Designated EHV charges'!$A:$O,2,0))</f>
        <v/>
      </c>
      <c r="C341" s="56" t="str">
        <f>IF($A341="","",VLOOKUP($A341,'Annex 2 Designated EHV charges'!$A:$O,3,0))</f>
        <v/>
      </c>
      <c r="D341" s="56" t="str">
        <f>IF($A341="","",VLOOKUP($A341,'Annex 2 Designated EHV charges'!$A:$O,7,0))</f>
        <v/>
      </c>
      <c r="E341" s="57" t="str">
        <f>IFERROR(IF(VLOOKUP($A341,'Annex 2 Designated EHV charges'!$A:$O,9,FALSE)=0,"",VLOOKUP($A341,'Annex 2 Designated EHV charges'!$A:$O,9,FALSE)),"")</f>
        <v/>
      </c>
      <c r="F341" s="58" t="str">
        <f>IFERROR(IF(VLOOKUP($A341,'Annex 2 Designated EHV charges'!$A:$O,10,FALSE)=0,"",VLOOKUP($A341,'Annex 2 Designated EHV charges'!$A:$O,10,FALSE)),"")</f>
        <v/>
      </c>
      <c r="G341" s="58" t="str">
        <f>IFERROR(IF(VLOOKUP($A341,'Annex 2 Designated EHV charges'!$A:$O,11,FALSE)=0,"",VLOOKUP($A341,'Annex 2 Designated EHV charges'!$A:$O,11,FALSE)),"")</f>
        <v/>
      </c>
      <c r="H341" s="48" t="str">
        <f>IFERROR(IF(VLOOKUP($A341,'Annex 2 Designated EHV charges'!$A:$O,12,FALSE)=0,"",VLOOKUP($A341,'Annex 2 Designated EHV charges'!$A:$O,12,FALSE)),"")</f>
        <v/>
      </c>
    </row>
    <row r="342" spans="1:8" x14ac:dyDescent="0.25">
      <c r="A342" s="48" t="str" cm="1">
        <f t="array" ref="A342">IFERROR(INDEX('Annex 2 Designated EHV charges'!$A$10:$A$95, MATCH(0, IF(ISBLANK('Annex 2 Designated EHV charges'!$A$10:$A$95),1, COUNTIF(A$4:$A341, 'Annex 2 Designated EHV charges'!$A$10:$A$95)), 0)),"")</f>
        <v/>
      </c>
      <c r="B342" s="48" t="str">
        <f>IF($A342="","",VLOOKUP($A342,'Annex 2 Designated EHV charges'!$A:$O,2,0))</f>
        <v/>
      </c>
      <c r="C342" s="56" t="str">
        <f>IF($A342="","",VLOOKUP($A342,'Annex 2 Designated EHV charges'!$A:$O,3,0))</f>
        <v/>
      </c>
      <c r="D342" s="56" t="str">
        <f>IF($A342="","",VLOOKUP($A342,'Annex 2 Designated EHV charges'!$A:$O,7,0))</f>
        <v/>
      </c>
      <c r="E342" s="57" t="str">
        <f>IFERROR(IF(VLOOKUP($A342,'Annex 2 Designated EHV charges'!$A:$O,9,FALSE)=0,"",VLOOKUP($A342,'Annex 2 Designated EHV charges'!$A:$O,9,FALSE)),"")</f>
        <v/>
      </c>
      <c r="F342" s="58" t="str">
        <f>IFERROR(IF(VLOOKUP($A342,'Annex 2 Designated EHV charges'!$A:$O,10,FALSE)=0,"",VLOOKUP($A342,'Annex 2 Designated EHV charges'!$A:$O,10,FALSE)),"")</f>
        <v/>
      </c>
      <c r="G342" s="58" t="str">
        <f>IFERROR(IF(VLOOKUP($A342,'Annex 2 Designated EHV charges'!$A:$O,11,FALSE)=0,"",VLOOKUP($A342,'Annex 2 Designated EHV charges'!$A:$O,11,FALSE)),"")</f>
        <v/>
      </c>
      <c r="H342" s="48" t="str">
        <f>IFERROR(IF(VLOOKUP($A342,'Annex 2 Designated EHV charges'!$A:$O,12,FALSE)=0,"",VLOOKUP($A342,'Annex 2 Designated EHV charges'!$A:$O,12,FALSE)),"")</f>
        <v/>
      </c>
    </row>
    <row r="343" spans="1:8" x14ac:dyDescent="0.25">
      <c r="A343" s="48" t="str" cm="1">
        <f t="array" ref="A343">IFERROR(INDEX('Annex 2 Designated EHV charges'!$A$10:$A$95, MATCH(0, IF(ISBLANK('Annex 2 Designated EHV charges'!$A$10:$A$95),1, COUNTIF(A$4:$A342, 'Annex 2 Designated EHV charges'!$A$10:$A$95)), 0)),"")</f>
        <v/>
      </c>
      <c r="B343" s="48" t="str">
        <f>IF($A343="","",VLOOKUP($A343,'Annex 2 Designated EHV charges'!$A:$O,2,0))</f>
        <v/>
      </c>
      <c r="C343" s="56" t="str">
        <f>IF($A343="","",VLOOKUP($A343,'Annex 2 Designated EHV charges'!$A:$O,3,0))</f>
        <v/>
      </c>
      <c r="D343" s="56" t="str">
        <f>IF($A343="","",VLOOKUP($A343,'Annex 2 Designated EHV charges'!$A:$O,7,0))</f>
        <v/>
      </c>
      <c r="E343" s="57" t="str">
        <f>IFERROR(IF(VLOOKUP($A343,'Annex 2 Designated EHV charges'!$A:$O,9,FALSE)=0,"",VLOOKUP($A343,'Annex 2 Designated EHV charges'!$A:$O,9,FALSE)),"")</f>
        <v/>
      </c>
      <c r="F343" s="58" t="str">
        <f>IFERROR(IF(VLOOKUP($A343,'Annex 2 Designated EHV charges'!$A:$O,10,FALSE)=0,"",VLOOKUP($A343,'Annex 2 Designated EHV charges'!$A:$O,10,FALSE)),"")</f>
        <v/>
      </c>
      <c r="G343" s="58" t="str">
        <f>IFERROR(IF(VLOOKUP($A343,'Annex 2 Designated EHV charges'!$A:$O,11,FALSE)=0,"",VLOOKUP($A343,'Annex 2 Designated EHV charges'!$A:$O,11,FALSE)),"")</f>
        <v/>
      </c>
      <c r="H343" s="48" t="str">
        <f>IFERROR(IF(VLOOKUP($A343,'Annex 2 Designated EHV charges'!$A:$O,12,FALSE)=0,"",VLOOKUP($A343,'Annex 2 Designated EHV charges'!$A:$O,12,FALSE)),"")</f>
        <v/>
      </c>
    </row>
    <row r="344" spans="1:8" x14ac:dyDescent="0.25">
      <c r="A344" s="48" t="str" cm="1">
        <f t="array" ref="A344">IFERROR(INDEX('Annex 2 Designated EHV charges'!$A$10:$A$95, MATCH(0, IF(ISBLANK('Annex 2 Designated EHV charges'!$A$10:$A$95),1, COUNTIF(A$4:$A343, 'Annex 2 Designated EHV charges'!$A$10:$A$95)), 0)),"")</f>
        <v/>
      </c>
      <c r="B344" s="48" t="str">
        <f>IF($A344="","",VLOOKUP($A344,'Annex 2 Designated EHV charges'!$A:$O,2,0))</f>
        <v/>
      </c>
      <c r="C344" s="56" t="str">
        <f>IF($A344="","",VLOOKUP($A344,'Annex 2 Designated EHV charges'!$A:$O,3,0))</f>
        <v/>
      </c>
      <c r="D344" s="56" t="str">
        <f>IF($A344="","",VLOOKUP($A344,'Annex 2 Designated EHV charges'!$A:$O,7,0))</f>
        <v/>
      </c>
      <c r="E344" s="57" t="str">
        <f>IFERROR(IF(VLOOKUP($A344,'Annex 2 Designated EHV charges'!$A:$O,9,FALSE)=0,"",VLOOKUP($A344,'Annex 2 Designated EHV charges'!$A:$O,9,FALSE)),"")</f>
        <v/>
      </c>
      <c r="F344" s="58" t="str">
        <f>IFERROR(IF(VLOOKUP($A344,'Annex 2 Designated EHV charges'!$A:$O,10,FALSE)=0,"",VLOOKUP($A344,'Annex 2 Designated EHV charges'!$A:$O,10,FALSE)),"")</f>
        <v/>
      </c>
      <c r="G344" s="58" t="str">
        <f>IFERROR(IF(VLOOKUP($A344,'Annex 2 Designated EHV charges'!$A:$O,11,FALSE)=0,"",VLOOKUP($A344,'Annex 2 Designated EHV charges'!$A:$O,11,FALSE)),"")</f>
        <v/>
      </c>
      <c r="H344" s="48" t="str">
        <f>IFERROR(IF(VLOOKUP($A344,'Annex 2 Designated EHV charges'!$A:$O,12,FALSE)=0,"",VLOOKUP($A344,'Annex 2 Designated EHV charges'!$A:$O,12,FALSE)),"")</f>
        <v/>
      </c>
    </row>
    <row r="345" spans="1:8" x14ac:dyDescent="0.25">
      <c r="A345" s="48" t="str" cm="1">
        <f t="array" ref="A345">IFERROR(INDEX('Annex 2 Designated EHV charges'!$A$10:$A$95, MATCH(0, IF(ISBLANK('Annex 2 Designated EHV charges'!$A$10:$A$95),1, COUNTIF(A$4:$A344, 'Annex 2 Designated EHV charges'!$A$10:$A$95)), 0)),"")</f>
        <v/>
      </c>
      <c r="B345" s="48" t="str">
        <f>IF($A345="","",VLOOKUP($A345,'Annex 2 Designated EHV charges'!$A:$O,2,0))</f>
        <v/>
      </c>
      <c r="C345" s="56" t="str">
        <f>IF($A345="","",VLOOKUP($A345,'Annex 2 Designated EHV charges'!$A:$O,3,0))</f>
        <v/>
      </c>
      <c r="D345" s="56" t="str">
        <f>IF($A345="","",VLOOKUP($A345,'Annex 2 Designated EHV charges'!$A:$O,7,0))</f>
        <v/>
      </c>
      <c r="E345" s="57" t="str">
        <f>IFERROR(IF(VLOOKUP($A345,'Annex 2 Designated EHV charges'!$A:$O,9,FALSE)=0,"",VLOOKUP($A345,'Annex 2 Designated EHV charges'!$A:$O,9,FALSE)),"")</f>
        <v/>
      </c>
      <c r="F345" s="58" t="str">
        <f>IFERROR(IF(VLOOKUP($A345,'Annex 2 Designated EHV charges'!$A:$O,10,FALSE)=0,"",VLOOKUP($A345,'Annex 2 Designated EHV charges'!$A:$O,10,FALSE)),"")</f>
        <v/>
      </c>
      <c r="G345" s="58" t="str">
        <f>IFERROR(IF(VLOOKUP($A345,'Annex 2 Designated EHV charges'!$A:$O,11,FALSE)=0,"",VLOOKUP($A345,'Annex 2 Designated EHV charges'!$A:$O,11,FALSE)),"")</f>
        <v/>
      </c>
      <c r="H345" s="48" t="str">
        <f>IFERROR(IF(VLOOKUP($A345,'Annex 2 Designated EHV charges'!$A:$O,12,FALSE)=0,"",VLOOKUP($A345,'Annex 2 Designated EHV charges'!$A:$O,12,FALSE)),"")</f>
        <v/>
      </c>
    </row>
    <row r="346" spans="1:8" x14ac:dyDescent="0.25">
      <c r="A346" s="48" t="str" cm="1">
        <f t="array" ref="A346">IFERROR(INDEX('Annex 2 Designated EHV charges'!$A$10:$A$95, MATCH(0, IF(ISBLANK('Annex 2 Designated EHV charges'!$A$10:$A$95),1, COUNTIF(A$4:$A345, 'Annex 2 Designated EHV charges'!$A$10:$A$95)), 0)),"")</f>
        <v/>
      </c>
      <c r="B346" s="48" t="str">
        <f>IF($A346="","",VLOOKUP($A346,'Annex 2 Designated EHV charges'!$A:$O,2,0))</f>
        <v/>
      </c>
      <c r="C346" s="56" t="str">
        <f>IF($A346="","",VLOOKUP($A346,'Annex 2 Designated EHV charges'!$A:$O,3,0))</f>
        <v/>
      </c>
      <c r="D346" s="56" t="str">
        <f>IF($A346="","",VLOOKUP($A346,'Annex 2 Designated EHV charges'!$A:$O,7,0))</f>
        <v/>
      </c>
      <c r="E346" s="57" t="str">
        <f>IFERROR(IF(VLOOKUP($A346,'Annex 2 Designated EHV charges'!$A:$O,9,FALSE)=0,"",VLOOKUP($A346,'Annex 2 Designated EHV charges'!$A:$O,9,FALSE)),"")</f>
        <v/>
      </c>
      <c r="F346" s="58" t="str">
        <f>IFERROR(IF(VLOOKUP($A346,'Annex 2 Designated EHV charges'!$A:$O,10,FALSE)=0,"",VLOOKUP($A346,'Annex 2 Designated EHV charges'!$A:$O,10,FALSE)),"")</f>
        <v/>
      </c>
      <c r="G346" s="58" t="str">
        <f>IFERROR(IF(VLOOKUP($A346,'Annex 2 Designated EHV charges'!$A:$O,11,FALSE)=0,"",VLOOKUP($A346,'Annex 2 Designated EHV charges'!$A:$O,11,FALSE)),"")</f>
        <v/>
      </c>
      <c r="H346" s="48" t="str">
        <f>IFERROR(IF(VLOOKUP($A346,'Annex 2 Designated EHV charges'!$A:$O,12,FALSE)=0,"",VLOOKUP($A346,'Annex 2 Designated EHV charges'!$A:$O,12,FALSE)),"")</f>
        <v/>
      </c>
    </row>
    <row r="347" spans="1:8" x14ac:dyDescent="0.25">
      <c r="A347" s="48" t="str" cm="1">
        <f t="array" ref="A347">IFERROR(INDEX('Annex 2 Designated EHV charges'!$A$10:$A$95, MATCH(0, IF(ISBLANK('Annex 2 Designated EHV charges'!$A$10:$A$95),1, COUNTIF(A$4:$A346, 'Annex 2 Designated EHV charges'!$A$10:$A$95)), 0)),"")</f>
        <v/>
      </c>
      <c r="B347" s="48" t="str">
        <f>IF($A347="","",VLOOKUP($A347,'Annex 2 Designated EHV charges'!$A:$O,2,0))</f>
        <v/>
      </c>
      <c r="C347" s="56" t="str">
        <f>IF($A347="","",VLOOKUP($A347,'Annex 2 Designated EHV charges'!$A:$O,3,0))</f>
        <v/>
      </c>
      <c r="D347" s="56" t="str">
        <f>IF($A347="","",VLOOKUP($A347,'Annex 2 Designated EHV charges'!$A:$O,7,0))</f>
        <v/>
      </c>
      <c r="E347" s="57" t="str">
        <f>IFERROR(IF(VLOOKUP($A347,'Annex 2 Designated EHV charges'!$A:$O,9,FALSE)=0,"",VLOOKUP($A347,'Annex 2 Designated EHV charges'!$A:$O,9,FALSE)),"")</f>
        <v/>
      </c>
      <c r="F347" s="58" t="str">
        <f>IFERROR(IF(VLOOKUP($A347,'Annex 2 Designated EHV charges'!$A:$O,10,FALSE)=0,"",VLOOKUP($A347,'Annex 2 Designated EHV charges'!$A:$O,10,FALSE)),"")</f>
        <v/>
      </c>
      <c r="G347" s="58" t="str">
        <f>IFERROR(IF(VLOOKUP($A347,'Annex 2 Designated EHV charges'!$A:$O,11,FALSE)=0,"",VLOOKUP($A347,'Annex 2 Designated EHV charges'!$A:$O,11,FALSE)),"")</f>
        <v/>
      </c>
      <c r="H347" s="48" t="str">
        <f>IFERROR(IF(VLOOKUP($A347,'Annex 2 Designated EHV charges'!$A:$O,12,FALSE)=0,"",VLOOKUP($A347,'Annex 2 Designated EHV charges'!$A:$O,12,FALSE)),"")</f>
        <v/>
      </c>
    </row>
    <row r="348" spans="1:8" x14ac:dyDescent="0.25">
      <c r="A348" s="48" t="str" cm="1">
        <f t="array" ref="A348">IFERROR(INDEX('Annex 2 Designated EHV charges'!$A$10:$A$95, MATCH(0, IF(ISBLANK('Annex 2 Designated EHV charges'!$A$10:$A$95),1, COUNTIF(A$4:$A347, 'Annex 2 Designated EHV charges'!$A$10:$A$95)), 0)),"")</f>
        <v/>
      </c>
      <c r="B348" s="48" t="str">
        <f>IF($A348="","",VLOOKUP($A348,'Annex 2 Designated EHV charges'!$A:$O,2,0))</f>
        <v/>
      </c>
      <c r="C348" s="56" t="str">
        <f>IF($A348="","",VLOOKUP($A348,'Annex 2 Designated EHV charges'!$A:$O,3,0))</f>
        <v/>
      </c>
      <c r="D348" s="56" t="str">
        <f>IF($A348="","",VLOOKUP($A348,'Annex 2 Designated EHV charges'!$A:$O,7,0))</f>
        <v/>
      </c>
      <c r="E348" s="57" t="str">
        <f>IFERROR(IF(VLOOKUP($A348,'Annex 2 Designated EHV charges'!$A:$O,9,FALSE)=0,"",VLOOKUP($A348,'Annex 2 Designated EHV charges'!$A:$O,9,FALSE)),"")</f>
        <v/>
      </c>
      <c r="F348" s="58" t="str">
        <f>IFERROR(IF(VLOOKUP($A348,'Annex 2 Designated EHV charges'!$A:$O,10,FALSE)=0,"",VLOOKUP($A348,'Annex 2 Designated EHV charges'!$A:$O,10,FALSE)),"")</f>
        <v/>
      </c>
      <c r="G348" s="58" t="str">
        <f>IFERROR(IF(VLOOKUP($A348,'Annex 2 Designated EHV charges'!$A:$O,11,FALSE)=0,"",VLOOKUP($A348,'Annex 2 Designated EHV charges'!$A:$O,11,FALSE)),"")</f>
        <v/>
      </c>
      <c r="H348" s="48" t="str">
        <f>IFERROR(IF(VLOOKUP($A348,'Annex 2 Designated EHV charges'!$A:$O,12,FALSE)=0,"",VLOOKUP($A348,'Annex 2 Designated EHV charges'!$A:$O,12,FALSE)),"")</f>
        <v/>
      </c>
    </row>
    <row r="349" spans="1:8" x14ac:dyDescent="0.25">
      <c r="A349" s="48" t="str" cm="1">
        <f t="array" ref="A349">IFERROR(INDEX('Annex 2 Designated EHV charges'!$A$10:$A$95, MATCH(0, IF(ISBLANK('Annex 2 Designated EHV charges'!$A$10:$A$95),1, COUNTIF(A$4:$A348, 'Annex 2 Designated EHV charges'!$A$10:$A$95)), 0)),"")</f>
        <v/>
      </c>
      <c r="B349" s="48" t="str">
        <f>IF($A349="","",VLOOKUP($A349,'Annex 2 Designated EHV charges'!$A:$O,2,0))</f>
        <v/>
      </c>
      <c r="C349" s="56" t="str">
        <f>IF($A349="","",VLOOKUP($A349,'Annex 2 Designated EHV charges'!$A:$O,3,0))</f>
        <v/>
      </c>
      <c r="D349" s="56" t="str">
        <f>IF($A349="","",VLOOKUP($A349,'Annex 2 Designated EHV charges'!$A:$O,7,0))</f>
        <v/>
      </c>
      <c r="E349" s="57" t="str">
        <f>IFERROR(IF(VLOOKUP($A349,'Annex 2 Designated EHV charges'!$A:$O,9,FALSE)=0,"",VLOOKUP($A349,'Annex 2 Designated EHV charges'!$A:$O,9,FALSE)),"")</f>
        <v/>
      </c>
      <c r="F349" s="58" t="str">
        <f>IFERROR(IF(VLOOKUP($A349,'Annex 2 Designated EHV charges'!$A:$O,10,FALSE)=0,"",VLOOKUP($A349,'Annex 2 Designated EHV charges'!$A:$O,10,FALSE)),"")</f>
        <v/>
      </c>
      <c r="G349" s="58" t="str">
        <f>IFERROR(IF(VLOOKUP($A349,'Annex 2 Designated EHV charges'!$A:$O,11,FALSE)=0,"",VLOOKUP($A349,'Annex 2 Designated EHV charges'!$A:$O,11,FALSE)),"")</f>
        <v/>
      </c>
      <c r="H349" s="48" t="str">
        <f>IFERROR(IF(VLOOKUP($A349,'Annex 2 Designated EHV charges'!$A:$O,12,FALSE)=0,"",VLOOKUP($A349,'Annex 2 Designated EHV charges'!$A:$O,12,FALSE)),"")</f>
        <v/>
      </c>
    </row>
    <row r="350" spans="1:8" x14ac:dyDescent="0.25">
      <c r="A350" s="48" t="str" cm="1">
        <f t="array" ref="A350">IFERROR(INDEX('Annex 2 Designated EHV charges'!$A$10:$A$95, MATCH(0, IF(ISBLANK('Annex 2 Designated EHV charges'!$A$10:$A$95),1, COUNTIF(A$4:$A349, 'Annex 2 Designated EHV charges'!$A$10:$A$95)), 0)),"")</f>
        <v/>
      </c>
      <c r="B350" s="48" t="str">
        <f>IF($A350="","",VLOOKUP($A350,'Annex 2 Designated EHV charges'!$A:$O,2,0))</f>
        <v/>
      </c>
      <c r="C350" s="56" t="str">
        <f>IF($A350="","",VLOOKUP($A350,'Annex 2 Designated EHV charges'!$A:$O,3,0))</f>
        <v/>
      </c>
      <c r="D350" s="56" t="str">
        <f>IF($A350="","",VLOOKUP($A350,'Annex 2 Designated EHV charges'!$A:$O,7,0))</f>
        <v/>
      </c>
      <c r="E350" s="57" t="str">
        <f>IFERROR(IF(VLOOKUP($A350,'Annex 2 Designated EHV charges'!$A:$O,9,FALSE)=0,"",VLOOKUP($A350,'Annex 2 Designated EHV charges'!$A:$O,9,FALSE)),"")</f>
        <v/>
      </c>
      <c r="F350" s="58" t="str">
        <f>IFERROR(IF(VLOOKUP($A350,'Annex 2 Designated EHV charges'!$A:$O,10,FALSE)=0,"",VLOOKUP($A350,'Annex 2 Designated EHV charges'!$A:$O,10,FALSE)),"")</f>
        <v/>
      </c>
      <c r="G350" s="58" t="str">
        <f>IFERROR(IF(VLOOKUP($A350,'Annex 2 Designated EHV charges'!$A:$O,11,FALSE)=0,"",VLOOKUP($A350,'Annex 2 Designated EHV charges'!$A:$O,11,FALSE)),"")</f>
        <v/>
      </c>
      <c r="H350" s="48" t="str">
        <f>IFERROR(IF(VLOOKUP($A350,'Annex 2 Designated EHV charges'!$A:$O,12,FALSE)=0,"",VLOOKUP($A350,'Annex 2 Designated EHV charges'!$A:$O,12,FALSE)),"")</f>
        <v/>
      </c>
    </row>
    <row r="351" spans="1:8" x14ac:dyDescent="0.25">
      <c r="A351" s="48" t="str" cm="1">
        <f t="array" ref="A351">IFERROR(INDEX('Annex 2 Designated EHV charges'!$A$10:$A$95, MATCH(0, IF(ISBLANK('Annex 2 Designated EHV charges'!$A$10:$A$95),1, COUNTIF(A$4:$A350, 'Annex 2 Designated EHV charges'!$A$10:$A$95)), 0)),"")</f>
        <v/>
      </c>
      <c r="B351" s="48" t="str">
        <f>IF($A351="","",VLOOKUP($A351,'Annex 2 Designated EHV charges'!$A:$O,2,0))</f>
        <v/>
      </c>
      <c r="C351" s="56" t="str">
        <f>IF($A351="","",VLOOKUP($A351,'Annex 2 Designated EHV charges'!$A:$O,3,0))</f>
        <v/>
      </c>
      <c r="D351" s="56" t="str">
        <f>IF($A351="","",VLOOKUP($A351,'Annex 2 Designated EHV charges'!$A:$O,7,0))</f>
        <v/>
      </c>
      <c r="E351" s="57" t="str">
        <f>IFERROR(IF(VLOOKUP($A351,'Annex 2 Designated EHV charges'!$A:$O,9,FALSE)=0,"",VLOOKUP($A351,'Annex 2 Designated EHV charges'!$A:$O,9,FALSE)),"")</f>
        <v/>
      </c>
      <c r="F351" s="58" t="str">
        <f>IFERROR(IF(VLOOKUP($A351,'Annex 2 Designated EHV charges'!$A:$O,10,FALSE)=0,"",VLOOKUP($A351,'Annex 2 Designated EHV charges'!$A:$O,10,FALSE)),"")</f>
        <v/>
      </c>
      <c r="G351" s="58" t="str">
        <f>IFERROR(IF(VLOOKUP($A351,'Annex 2 Designated EHV charges'!$A:$O,11,FALSE)=0,"",VLOOKUP($A351,'Annex 2 Designated EHV charges'!$A:$O,11,FALSE)),"")</f>
        <v/>
      </c>
      <c r="H351" s="48" t="str">
        <f>IFERROR(IF(VLOOKUP($A351,'Annex 2 Designated EHV charges'!$A:$O,12,FALSE)=0,"",VLOOKUP($A351,'Annex 2 Designated EHV charges'!$A:$O,12,FALSE)),"")</f>
        <v/>
      </c>
    </row>
    <row r="352" spans="1:8" x14ac:dyDescent="0.25">
      <c r="A352" s="48" t="str" cm="1">
        <f t="array" ref="A352">IFERROR(INDEX('Annex 2 Designated EHV charges'!$A$10:$A$95, MATCH(0, IF(ISBLANK('Annex 2 Designated EHV charges'!$A$10:$A$95),1, COUNTIF(A$4:$A351, 'Annex 2 Designated EHV charges'!$A$10:$A$95)), 0)),"")</f>
        <v/>
      </c>
      <c r="B352" s="48" t="str">
        <f>IF($A352="","",VLOOKUP($A352,'Annex 2 Designated EHV charges'!$A:$O,2,0))</f>
        <v/>
      </c>
      <c r="C352" s="56" t="str">
        <f>IF($A352="","",VLOOKUP($A352,'Annex 2 Designated EHV charges'!$A:$O,3,0))</f>
        <v/>
      </c>
      <c r="D352" s="56" t="str">
        <f>IF($A352="","",VLOOKUP($A352,'Annex 2 Designated EHV charges'!$A:$O,7,0))</f>
        <v/>
      </c>
      <c r="E352" s="57" t="str">
        <f>IFERROR(IF(VLOOKUP($A352,'Annex 2 Designated EHV charges'!$A:$O,9,FALSE)=0,"",VLOOKUP($A352,'Annex 2 Designated EHV charges'!$A:$O,9,FALSE)),"")</f>
        <v/>
      </c>
      <c r="F352" s="58" t="str">
        <f>IFERROR(IF(VLOOKUP($A352,'Annex 2 Designated EHV charges'!$A:$O,10,FALSE)=0,"",VLOOKUP($A352,'Annex 2 Designated EHV charges'!$A:$O,10,FALSE)),"")</f>
        <v/>
      </c>
      <c r="G352" s="58" t="str">
        <f>IFERROR(IF(VLOOKUP($A352,'Annex 2 Designated EHV charges'!$A:$O,11,FALSE)=0,"",VLOOKUP($A352,'Annex 2 Designated EHV charges'!$A:$O,11,FALSE)),"")</f>
        <v/>
      </c>
      <c r="H352" s="48" t="str">
        <f>IFERROR(IF(VLOOKUP($A352,'Annex 2 Designated EHV charges'!$A:$O,12,FALSE)=0,"",VLOOKUP($A352,'Annex 2 Designated EHV charges'!$A:$O,12,FALSE)),"")</f>
        <v/>
      </c>
    </row>
    <row r="353" spans="1:8" x14ac:dyDescent="0.25">
      <c r="A353" s="48" t="str" cm="1">
        <f t="array" ref="A353">IFERROR(INDEX('Annex 2 Designated EHV charges'!$A$10:$A$95, MATCH(0, IF(ISBLANK('Annex 2 Designated EHV charges'!$A$10:$A$95),1, COUNTIF(A$4:$A352, 'Annex 2 Designated EHV charges'!$A$10:$A$95)), 0)),"")</f>
        <v/>
      </c>
      <c r="B353" s="48" t="str">
        <f>IF($A353="","",VLOOKUP($A353,'Annex 2 Designated EHV charges'!$A:$O,2,0))</f>
        <v/>
      </c>
      <c r="C353" s="56" t="str">
        <f>IF($A353="","",VLOOKUP($A353,'Annex 2 Designated EHV charges'!$A:$O,3,0))</f>
        <v/>
      </c>
      <c r="D353" s="56" t="str">
        <f>IF($A353="","",VLOOKUP($A353,'Annex 2 Designated EHV charges'!$A:$O,7,0))</f>
        <v/>
      </c>
      <c r="E353" s="57" t="str">
        <f>IFERROR(IF(VLOOKUP($A353,'Annex 2 Designated EHV charges'!$A:$O,9,FALSE)=0,"",VLOOKUP($A353,'Annex 2 Designated EHV charges'!$A:$O,9,FALSE)),"")</f>
        <v/>
      </c>
      <c r="F353" s="58" t="str">
        <f>IFERROR(IF(VLOOKUP($A353,'Annex 2 Designated EHV charges'!$A:$O,10,FALSE)=0,"",VLOOKUP($A353,'Annex 2 Designated EHV charges'!$A:$O,10,FALSE)),"")</f>
        <v/>
      </c>
      <c r="G353" s="58" t="str">
        <f>IFERROR(IF(VLOOKUP($A353,'Annex 2 Designated EHV charges'!$A:$O,11,FALSE)=0,"",VLOOKUP($A353,'Annex 2 Designated EHV charges'!$A:$O,11,FALSE)),"")</f>
        <v/>
      </c>
      <c r="H353" s="48" t="str">
        <f>IFERROR(IF(VLOOKUP($A353,'Annex 2 Designated EHV charges'!$A:$O,12,FALSE)=0,"",VLOOKUP($A353,'Annex 2 Designated EHV charges'!$A:$O,12,FALSE)),"")</f>
        <v/>
      </c>
    </row>
    <row r="354" spans="1:8" x14ac:dyDescent="0.25">
      <c r="A354" s="48" t="str" cm="1">
        <f t="array" ref="A354">IFERROR(INDEX('Annex 2 Designated EHV charges'!$A$10:$A$95, MATCH(0, IF(ISBLANK('Annex 2 Designated EHV charges'!$A$10:$A$95),1, COUNTIF(A$4:$A353, 'Annex 2 Designated EHV charges'!$A$10:$A$95)), 0)),"")</f>
        <v/>
      </c>
      <c r="B354" s="48" t="str">
        <f>IF($A354="","",VLOOKUP($A354,'Annex 2 Designated EHV charges'!$A:$O,2,0))</f>
        <v/>
      </c>
      <c r="C354" s="56" t="str">
        <f>IF($A354="","",VLOOKUP($A354,'Annex 2 Designated EHV charges'!$A:$O,3,0))</f>
        <v/>
      </c>
      <c r="D354" s="56" t="str">
        <f>IF($A354="","",VLOOKUP($A354,'Annex 2 Designated EHV charges'!$A:$O,7,0))</f>
        <v/>
      </c>
      <c r="E354" s="57" t="str">
        <f>IFERROR(IF(VLOOKUP($A354,'Annex 2 Designated EHV charges'!$A:$O,9,FALSE)=0,"",VLOOKUP($A354,'Annex 2 Designated EHV charges'!$A:$O,9,FALSE)),"")</f>
        <v/>
      </c>
      <c r="F354" s="58" t="str">
        <f>IFERROR(IF(VLOOKUP($A354,'Annex 2 Designated EHV charges'!$A:$O,10,FALSE)=0,"",VLOOKUP($A354,'Annex 2 Designated EHV charges'!$A:$O,10,FALSE)),"")</f>
        <v/>
      </c>
      <c r="G354" s="58" t="str">
        <f>IFERROR(IF(VLOOKUP($A354,'Annex 2 Designated EHV charges'!$A:$O,11,FALSE)=0,"",VLOOKUP($A354,'Annex 2 Designated EHV charges'!$A:$O,11,FALSE)),"")</f>
        <v/>
      </c>
      <c r="H354" s="48" t="str">
        <f>IFERROR(IF(VLOOKUP($A354,'Annex 2 Designated EHV charges'!$A:$O,12,FALSE)=0,"",VLOOKUP($A354,'Annex 2 Designated EHV charges'!$A:$O,12,FALSE)),"")</f>
        <v/>
      </c>
    </row>
    <row r="355" spans="1:8" x14ac:dyDescent="0.25">
      <c r="A355" s="48" t="str" cm="1">
        <f t="array" ref="A355">IFERROR(INDEX('Annex 2 Designated EHV charges'!$A$10:$A$95, MATCH(0, IF(ISBLANK('Annex 2 Designated EHV charges'!$A$10:$A$95),1, COUNTIF(A$4:$A354, 'Annex 2 Designated EHV charges'!$A$10:$A$95)), 0)),"")</f>
        <v/>
      </c>
      <c r="B355" s="48" t="str">
        <f>IF($A355="","",VLOOKUP($A355,'Annex 2 Designated EHV charges'!$A:$O,2,0))</f>
        <v/>
      </c>
      <c r="C355" s="56" t="str">
        <f>IF($A355="","",VLOOKUP($A355,'Annex 2 Designated EHV charges'!$A:$O,3,0))</f>
        <v/>
      </c>
      <c r="D355" s="56" t="str">
        <f>IF($A355="","",VLOOKUP($A355,'Annex 2 Designated EHV charges'!$A:$O,7,0))</f>
        <v/>
      </c>
      <c r="E355" s="57" t="str">
        <f>IFERROR(IF(VLOOKUP($A355,'Annex 2 Designated EHV charges'!$A:$O,9,FALSE)=0,"",VLOOKUP($A355,'Annex 2 Designated EHV charges'!$A:$O,9,FALSE)),"")</f>
        <v/>
      </c>
      <c r="F355" s="58" t="str">
        <f>IFERROR(IF(VLOOKUP($A355,'Annex 2 Designated EHV charges'!$A:$O,10,FALSE)=0,"",VLOOKUP($A355,'Annex 2 Designated EHV charges'!$A:$O,10,FALSE)),"")</f>
        <v/>
      </c>
      <c r="G355" s="58" t="str">
        <f>IFERROR(IF(VLOOKUP($A355,'Annex 2 Designated EHV charges'!$A:$O,11,FALSE)=0,"",VLOOKUP($A355,'Annex 2 Designated EHV charges'!$A:$O,11,FALSE)),"")</f>
        <v/>
      </c>
      <c r="H355" s="48" t="str">
        <f>IFERROR(IF(VLOOKUP($A355,'Annex 2 Designated EHV charges'!$A:$O,12,FALSE)=0,"",VLOOKUP($A355,'Annex 2 Designated EHV charges'!$A:$O,12,FALSE)),"")</f>
        <v/>
      </c>
    </row>
    <row r="356" spans="1:8" x14ac:dyDescent="0.25">
      <c r="A356" s="48" t="str" cm="1">
        <f t="array" ref="A356">IFERROR(INDEX('Annex 2 Designated EHV charges'!$A$10:$A$95, MATCH(0, IF(ISBLANK('Annex 2 Designated EHV charges'!$A$10:$A$95),1, COUNTIF(A$4:$A355, 'Annex 2 Designated EHV charges'!$A$10:$A$95)), 0)),"")</f>
        <v/>
      </c>
      <c r="B356" s="48" t="str">
        <f>IF($A356="","",VLOOKUP($A356,'Annex 2 Designated EHV charges'!$A:$O,2,0))</f>
        <v/>
      </c>
      <c r="C356" s="56" t="str">
        <f>IF($A356="","",VLOOKUP($A356,'Annex 2 Designated EHV charges'!$A:$O,3,0))</f>
        <v/>
      </c>
      <c r="D356" s="56" t="str">
        <f>IF($A356="","",VLOOKUP($A356,'Annex 2 Designated EHV charges'!$A:$O,7,0))</f>
        <v/>
      </c>
      <c r="E356" s="57" t="str">
        <f>IFERROR(IF(VLOOKUP($A356,'Annex 2 Designated EHV charges'!$A:$O,9,FALSE)=0,"",VLOOKUP($A356,'Annex 2 Designated EHV charges'!$A:$O,9,FALSE)),"")</f>
        <v/>
      </c>
      <c r="F356" s="58" t="str">
        <f>IFERROR(IF(VLOOKUP($A356,'Annex 2 Designated EHV charges'!$A:$O,10,FALSE)=0,"",VLOOKUP($A356,'Annex 2 Designated EHV charges'!$A:$O,10,FALSE)),"")</f>
        <v/>
      </c>
      <c r="G356" s="58" t="str">
        <f>IFERROR(IF(VLOOKUP($A356,'Annex 2 Designated EHV charges'!$A:$O,11,FALSE)=0,"",VLOOKUP($A356,'Annex 2 Designated EHV charges'!$A:$O,11,FALSE)),"")</f>
        <v/>
      </c>
      <c r="H356" s="48" t="str">
        <f>IFERROR(IF(VLOOKUP($A356,'Annex 2 Designated EHV charges'!$A:$O,12,FALSE)=0,"",VLOOKUP($A356,'Annex 2 Designated EHV charges'!$A:$O,12,FALSE)),"")</f>
        <v/>
      </c>
    </row>
    <row r="357" spans="1:8" x14ac:dyDescent="0.25">
      <c r="A357" s="48" t="str" cm="1">
        <f t="array" ref="A357">IFERROR(INDEX('Annex 2 Designated EHV charges'!$A$10:$A$95, MATCH(0, IF(ISBLANK('Annex 2 Designated EHV charges'!$A$10:$A$95),1, COUNTIF(A$4:$A356, 'Annex 2 Designated EHV charges'!$A$10:$A$95)), 0)),"")</f>
        <v/>
      </c>
      <c r="B357" s="48" t="str">
        <f>IF($A357="","",VLOOKUP($A357,'Annex 2 Designated EHV charges'!$A:$O,2,0))</f>
        <v/>
      </c>
      <c r="C357" s="56" t="str">
        <f>IF($A357="","",VLOOKUP($A357,'Annex 2 Designated EHV charges'!$A:$O,3,0))</f>
        <v/>
      </c>
      <c r="D357" s="56" t="str">
        <f>IF($A357="","",VLOOKUP($A357,'Annex 2 Designated EHV charges'!$A:$O,7,0))</f>
        <v/>
      </c>
      <c r="E357" s="57" t="str">
        <f>IFERROR(IF(VLOOKUP($A357,'Annex 2 Designated EHV charges'!$A:$O,9,FALSE)=0,"",VLOOKUP($A357,'Annex 2 Designated EHV charges'!$A:$O,9,FALSE)),"")</f>
        <v/>
      </c>
      <c r="F357" s="58" t="str">
        <f>IFERROR(IF(VLOOKUP($A357,'Annex 2 Designated EHV charges'!$A:$O,10,FALSE)=0,"",VLOOKUP($A357,'Annex 2 Designated EHV charges'!$A:$O,10,FALSE)),"")</f>
        <v/>
      </c>
      <c r="G357" s="58" t="str">
        <f>IFERROR(IF(VLOOKUP($A357,'Annex 2 Designated EHV charges'!$A:$O,11,FALSE)=0,"",VLOOKUP($A357,'Annex 2 Designated EHV charges'!$A:$O,11,FALSE)),"")</f>
        <v/>
      </c>
      <c r="H357" s="48" t="str">
        <f>IFERROR(IF(VLOOKUP($A357,'Annex 2 Designated EHV charges'!$A:$O,12,FALSE)=0,"",VLOOKUP($A357,'Annex 2 Designated EHV charges'!$A:$O,12,FALSE)),"")</f>
        <v/>
      </c>
    </row>
    <row r="358" spans="1:8" x14ac:dyDescent="0.25">
      <c r="A358" s="48" t="str" cm="1">
        <f t="array" ref="A358">IFERROR(INDEX('Annex 2 Designated EHV charges'!$A$10:$A$95, MATCH(0, IF(ISBLANK('Annex 2 Designated EHV charges'!$A$10:$A$95),1, COUNTIF(A$4:$A357, 'Annex 2 Designated EHV charges'!$A$10:$A$95)), 0)),"")</f>
        <v/>
      </c>
      <c r="B358" s="48" t="str">
        <f>IF($A358="","",VLOOKUP($A358,'Annex 2 Designated EHV charges'!$A:$O,2,0))</f>
        <v/>
      </c>
      <c r="C358" s="56" t="str">
        <f>IF($A358="","",VLOOKUP($A358,'Annex 2 Designated EHV charges'!$A:$O,3,0))</f>
        <v/>
      </c>
      <c r="D358" s="56" t="str">
        <f>IF($A358="","",VLOOKUP($A358,'Annex 2 Designated EHV charges'!$A:$O,7,0))</f>
        <v/>
      </c>
      <c r="E358" s="57" t="str">
        <f>IFERROR(IF(VLOOKUP($A358,'Annex 2 Designated EHV charges'!$A:$O,9,FALSE)=0,"",VLOOKUP($A358,'Annex 2 Designated EHV charges'!$A:$O,9,FALSE)),"")</f>
        <v/>
      </c>
      <c r="F358" s="58" t="str">
        <f>IFERROR(IF(VLOOKUP($A358,'Annex 2 Designated EHV charges'!$A:$O,10,FALSE)=0,"",VLOOKUP($A358,'Annex 2 Designated EHV charges'!$A:$O,10,FALSE)),"")</f>
        <v/>
      </c>
      <c r="G358" s="58" t="str">
        <f>IFERROR(IF(VLOOKUP($A358,'Annex 2 Designated EHV charges'!$A:$O,11,FALSE)=0,"",VLOOKUP($A358,'Annex 2 Designated EHV charges'!$A:$O,11,FALSE)),"")</f>
        <v/>
      </c>
      <c r="H358" s="48" t="str">
        <f>IFERROR(IF(VLOOKUP($A358,'Annex 2 Designated EHV charges'!$A:$O,12,FALSE)=0,"",VLOOKUP($A358,'Annex 2 Designated EHV charges'!$A:$O,12,FALSE)),"")</f>
        <v/>
      </c>
    </row>
    <row r="359" spans="1:8" x14ac:dyDescent="0.25">
      <c r="A359" s="48" t="str" cm="1">
        <f t="array" ref="A359">IFERROR(INDEX('Annex 2 Designated EHV charges'!$A$10:$A$95, MATCH(0, IF(ISBLANK('Annex 2 Designated EHV charges'!$A$10:$A$95),1, COUNTIF(A$4:$A358, 'Annex 2 Designated EHV charges'!$A$10:$A$95)), 0)),"")</f>
        <v/>
      </c>
      <c r="B359" s="48" t="str">
        <f>IF($A359="","",VLOOKUP($A359,'Annex 2 Designated EHV charges'!$A:$O,2,0))</f>
        <v/>
      </c>
      <c r="C359" s="56" t="str">
        <f>IF($A359="","",VLOOKUP($A359,'Annex 2 Designated EHV charges'!$A:$O,3,0))</f>
        <v/>
      </c>
      <c r="D359" s="56" t="str">
        <f>IF($A359="","",VLOOKUP($A359,'Annex 2 Designated EHV charges'!$A:$O,7,0))</f>
        <v/>
      </c>
      <c r="E359" s="57" t="str">
        <f>IFERROR(IF(VLOOKUP($A359,'Annex 2 Designated EHV charges'!$A:$O,9,FALSE)=0,"",VLOOKUP($A359,'Annex 2 Designated EHV charges'!$A:$O,9,FALSE)),"")</f>
        <v/>
      </c>
      <c r="F359" s="58" t="str">
        <f>IFERROR(IF(VLOOKUP($A359,'Annex 2 Designated EHV charges'!$A:$O,10,FALSE)=0,"",VLOOKUP($A359,'Annex 2 Designated EHV charges'!$A:$O,10,FALSE)),"")</f>
        <v/>
      </c>
      <c r="G359" s="58" t="str">
        <f>IFERROR(IF(VLOOKUP($A359,'Annex 2 Designated EHV charges'!$A:$O,11,FALSE)=0,"",VLOOKUP($A359,'Annex 2 Designated EHV charges'!$A:$O,11,FALSE)),"")</f>
        <v/>
      </c>
      <c r="H359" s="48" t="str">
        <f>IFERROR(IF(VLOOKUP($A359,'Annex 2 Designated EHV charges'!$A:$O,12,FALSE)=0,"",VLOOKUP($A359,'Annex 2 Designated EHV charges'!$A:$O,12,FALSE)),"")</f>
        <v/>
      </c>
    </row>
    <row r="360" spans="1:8" x14ac:dyDescent="0.25">
      <c r="A360" s="48" t="str" cm="1">
        <f t="array" ref="A360">IFERROR(INDEX('Annex 2 Designated EHV charges'!$A$10:$A$95, MATCH(0, IF(ISBLANK('Annex 2 Designated EHV charges'!$A$10:$A$95),1, COUNTIF(A$4:$A359, 'Annex 2 Designated EHV charges'!$A$10:$A$95)), 0)),"")</f>
        <v/>
      </c>
      <c r="B360" s="48" t="str">
        <f>IF($A360="","",VLOOKUP($A360,'Annex 2 Designated EHV charges'!$A:$O,2,0))</f>
        <v/>
      </c>
      <c r="C360" s="56" t="str">
        <f>IF($A360="","",VLOOKUP($A360,'Annex 2 Designated EHV charges'!$A:$O,3,0))</f>
        <v/>
      </c>
      <c r="D360" s="56" t="str">
        <f>IF($A360="","",VLOOKUP($A360,'Annex 2 Designated EHV charges'!$A:$O,7,0))</f>
        <v/>
      </c>
      <c r="E360" s="57" t="str">
        <f>IFERROR(IF(VLOOKUP($A360,'Annex 2 Designated EHV charges'!$A:$O,9,FALSE)=0,"",VLOOKUP($A360,'Annex 2 Designated EHV charges'!$A:$O,9,FALSE)),"")</f>
        <v/>
      </c>
      <c r="F360" s="58" t="str">
        <f>IFERROR(IF(VLOOKUP($A360,'Annex 2 Designated EHV charges'!$A:$O,10,FALSE)=0,"",VLOOKUP($A360,'Annex 2 Designated EHV charges'!$A:$O,10,FALSE)),"")</f>
        <v/>
      </c>
      <c r="G360" s="58" t="str">
        <f>IFERROR(IF(VLOOKUP($A360,'Annex 2 Designated EHV charges'!$A:$O,11,FALSE)=0,"",VLOOKUP($A360,'Annex 2 Designated EHV charges'!$A:$O,11,FALSE)),"")</f>
        <v/>
      </c>
      <c r="H360" s="48" t="str">
        <f>IFERROR(IF(VLOOKUP($A360,'Annex 2 Designated EHV charges'!$A:$O,12,FALSE)=0,"",VLOOKUP($A360,'Annex 2 Designated EHV charges'!$A:$O,12,FALSE)),"")</f>
        <v/>
      </c>
    </row>
    <row r="361" spans="1:8" x14ac:dyDescent="0.25">
      <c r="A361" s="48" t="str" cm="1">
        <f t="array" ref="A361">IFERROR(INDEX('Annex 2 Designated EHV charges'!$A$10:$A$95, MATCH(0, IF(ISBLANK('Annex 2 Designated EHV charges'!$A$10:$A$95),1, COUNTIF(A$4:$A360, 'Annex 2 Designated EHV charges'!$A$10:$A$95)), 0)),"")</f>
        <v/>
      </c>
      <c r="B361" s="48" t="str">
        <f>IF($A361="","",VLOOKUP($A361,'Annex 2 Designated EHV charges'!$A:$O,2,0))</f>
        <v/>
      </c>
      <c r="C361" s="56" t="str">
        <f>IF($A361="","",VLOOKUP($A361,'Annex 2 Designated EHV charges'!$A:$O,3,0))</f>
        <v/>
      </c>
      <c r="D361" s="56" t="str">
        <f>IF($A361="","",VLOOKUP($A361,'Annex 2 Designated EHV charges'!$A:$O,7,0))</f>
        <v/>
      </c>
      <c r="E361" s="57" t="str">
        <f>IFERROR(IF(VLOOKUP($A361,'Annex 2 Designated EHV charges'!$A:$O,9,FALSE)=0,"",VLOOKUP($A361,'Annex 2 Designated EHV charges'!$A:$O,9,FALSE)),"")</f>
        <v/>
      </c>
      <c r="F361" s="58" t="str">
        <f>IFERROR(IF(VLOOKUP($A361,'Annex 2 Designated EHV charges'!$A:$O,10,FALSE)=0,"",VLOOKUP($A361,'Annex 2 Designated EHV charges'!$A:$O,10,FALSE)),"")</f>
        <v/>
      </c>
      <c r="G361" s="58" t="str">
        <f>IFERROR(IF(VLOOKUP($A361,'Annex 2 Designated EHV charges'!$A:$O,11,FALSE)=0,"",VLOOKUP($A361,'Annex 2 Designated EHV charges'!$A:$O,11,FALSE)),"")</f>
        <v/>
      </c>
      <c r="H361" s="48" t="str">
        <f>IFERROR(IF(VLOOKUP($A361,'Annex 2 Designated EHV charges'!$A:$O,12,FALSE)=0,"",VLOOKUP($A361,'Annex 2 Designated EHV charges'!$A:$O,12,FALSE)),"")</f>
        <v/>
      </c>
    </row>
    <row r="362" spans="1:8" x14ac:dyDescent="0.25">
      <c r="A362" s="48" t="str" cm="1">
        <f t="array" ref="A362">IFERROR(INDEX('Annex 2 Designated EHV charges'!$A$10:$A$95, MATCH(0, IF(ISBLANK('Annex 2 Designated EHV charges'!$A$10:$A$95),1, COUNTIF(A$4:$A361, 'Annex 2 Designated EHV charges'!$A$10:$A$95)), 0)),"")</f>
        <v/>
      </c>
      <c r="B362" s="48" t="str">
        <f>IF($A362="","",VLOOKUP($A362,'Annex 2 Designated EHV charges'!$A:$O,2,0))</f>
        <v/>
      </c>
      <c r="C362" s="56" t="str">
        <f>IF($A362="","",VLOOKUP($A362,'Annex 2 Designated EHV charges'!$A:$O,3,0))</f>
        <v/>
      </c>
      <c r="D362" s="56" t="str">
        <f>IF($A362="","",VLOOKUP($A362,'Annex 2 Designated EHV charges'!$A:$O,7,0))</f>
        <v/>
      </c>
      <c r="E362" s="57" t="str">
        <f>IFERROR(IF(VLOOKUP($A362,'Annex 2 Designated EHV charges'!$A:$O,9,FALSE)=0,"",VLOOKUP($A362,'Annex 2 Designated EHV charges'!$A:$O,9,FALSE)),"")</f>
        <v/>
      </c>
      <c r="F362" s="58" t="str">
        <f>IFERROR(IF(VLOOKUP($A362,'Annex 2 Designated EHV charges'!$A:$O,10,FALSE)=0,"",VLOOKUP($A362,'Annex 2 Designated EHV charges'!$A:$O,10,FALSE)),"")</f>
        <v/>
      </c>
      <c r="G362" s="58" t="str">
        <f>IFERROR(IF(VLOOKUP($A362,'Annex 2 Designated EHV charges'!$A:$O,11,FALSE)=0,"",VLOOKUP($A362,'Annex 2 Designated EHV charges'!$A:$O,11,FALSE)),"")</f>
        <v/>
      </c>
      <c r="H362" s="48" t="str">
        <f>IFERROR(IF(VLOOKUP($A362,'Annex 2 Designated EHV charges'!$A:$O,12,FALSE)=0,"",VLOOKUP($A362,'Annex 2 Designated EHV charges'!$A:$O,12,FALSE)),"")</f>
        <v/>
      </c>
    </row>
    <row r="363" spans="1:8" x14ac:dyDescent="0.25">
      <c r="A363" s="48" t="str" cm="1">
        <f t="array" ref="A363">IFERROR(INDEX('Annex 2 Designated EHV charges'!$A$10:$A$95, MATCH(0, IF(ISBLANK('Annex 2 Designated EHV charges'!$A$10:$A$95),1, COUNTIF(A$4:$A362, 'Annex 2 Designated EHV charges'!$A$10:$A$95)), 0)),"")</f>
        <v/>
      </c>
      <c r="B363" s="48" t="str">
        <f>IF($A363="","",VLOOKUP($A363,'Annex 2 Designated EHV charges'!$A:$O,2,0))</f>
        <v/>
      </c>
      <c r="C363" s="56" t="str">
        <f>IF($A363="","",VLOOKUP($A363,'Annex 2 Designated EHV charges'!$A:$O,3,0))</f>
        <v/>
      </c>
      <c r="D363" s="56" t="str">
        <f>IF($A363="","",VLOOKUP($A363,'Annex 2 Designated EHV charges'!$A:$O,7,0))</f>
        <v/>
      </c>
      <c r="E363" s="57" t="str">
        <f>IFERROR(IF(VLOOKUP($A363,'Annex 2 Designated EHV charges'!$A:$O,9,FALSE)=0,"",VLOOKUP($A363,'Annex 2 Designated EHV charges'!$A:$O,9,FALSE)),"")</f>
        <v/>
      </c>
      <c r="F363" s="58" t="str">
        <f>IFERROR(IF(VLOOKUP($A363,'Annex 2 Designated EHV charges'!$A:$O,10,FALSE)=0,"",VLOOKUP($A363,'Annex 2 Designated EHV charges'!$A:$O,10,FALSE)),"")</f>
        <v/>
      </c>
      <c r="G363" s="58" t="str">
        <f>IFERROR(IF(VLOOKUP($A363,'Annex 2 Designated EHV charges'!$A:$O,11,FALSE)=0,"",VLOOKUP($A363,'Annex 2 Designated EHV charges'!$A:$O,11,FALSE)),"")</f>
        <v/>
      </c>
      <c r="H363" s="48" t="str">
        <f>IFERROR(IF(VLOOKUP($A363,'Annex 2 Designated EHV charges'!$A:$O,12,FALSE)=0,"",VLOOKUP($A363,'Annex 2 Designated EHV charges'!$A:$O,12,FALSE)),"")</f>
        <v/>
      </c>
    </row>
    <row r="364" spans="1:8" x14ac:dyDescent="0.25">
      <c r="A364" s="48" t="str" cm="1">
        <f t="array" ref="A364">IFERROR(INDEX('Annex 2 Designated EHV charges'!$A$10:$A$95, MATCH(0, IF(ISBLANK('Annex 2 Designated EHV charges'!$A$10:$A$95),1, COUNTIF(A$4:$A363, 'Annex 2 Designated EHV charges'!$A$10:$A$95)), 0)),"")</f>
        <v/>
      </c>
      <c r="B364" s="48" t="str">
        <f>IF($A364="","",VLOOKUP($A364,'Annex 2 Designated EHV charges'!$A:$O,2,0))</f>
        <v/>
      </c>
      <c r="C364" s="56" t="str">
        <f>IF($A364="","",VLOOKUP($A364,'Annex 2 Designated EHV charges'!$A:$O,3,0))</f>
        <v/>
      </c>
      <c r="D364" s="56" t="str">
        <f>IF($A364="","",VLOOKUP($A364,'Annex 2 Designated EHV charges'!$A:$O,7,0))</f>
        <v/>
      </c>
      <c r="E364" s="57" t="str">
        <f>IFERROR(IF(VLOOKUP($A364,'Annex 2 Designated EHV charges'!$A:$O,9,FALSE)=0,"",VLOOKUP($A364,'Annex 2 Designated EHV charges'!$A:$O,9,FALSE)),"")</f>
        <v/>
      </c>
      <c r="F364" s="58" t="str">
        <f>IFERROR(IF(VLOOKUP($A364,'Annex 2 Designated EHV charges'!$A:$O,10,FALSE)=0,"",VLOOKUP($A364,'Annex 2 Designated EHV charges'!$A:$O,10,FALSE)),"")</f>
        <v/>
      </c>
      <c r="G364" s="58" t="str">
        <f>IFERROR(IF(VLOOKUP($A364,'Annex 2 Designated EHV charges'!$A:$O,11,FALSE)=0,"",VLOOKUP($A364,'Annex 2 Designated EHV charges'!$A:$O,11,FALSE)),"")</f>
        <v/>
      </c>
      <c r="H364" s="48" t="str">
        <f>IFERROR(IF(VLOOKUP($A364,'Annex 2 Designated EHV charges'!$A:$O,12,FALSE)=0,"",VLOOKUP($A364,'Annex 2 Designated EHV charges'!$A:$O,12,FALSE)),"")</f>
        <v/>
      </c>
    </row>
    <row r="365" spans="1:8" x14ac:dyDescent="0.25">
      <c r="A365" s="48" t="str" cm="1">
        <f t="array" ref="A365">IFERROR(INDEX('Annex 2 Designated EHV charges'!$A$10:$A$95, MATCH(0, IF(ISBLANK('Annex 2 Designated EHV charges'!$A$10:$A$95),1, COUNTIF(A$4:$A364, 'Annex 2 Designated EHV charges'!$A$10:$A$95)), 0)),"")</f>
        <v/>
      </c>
      <c r="B365" s="48" t="str">
        <f>IF($A365="","",VLOOKUP($A365,'Annex 2 Designated EHV charges'!$A:$O,2,0))</f>
        <v/>
      </c>
      <c r="C365" s="56" t="str">
        <f>IF($A365="","",VLOOKUP($A365,'Annex 2 Designated EHV charges'!$A:$O,3,0))</f>
        <v/>
      </c>
      <c r="D365" s="56" t="str">
        <f>IF($A365="","",VLOOKUP($A365,'Annex 2 Designated EHV charges'!$A:$O,7,0))</f>
        <v/>
      </c>
      <c r="E365" s="57" t="str">
        <f>IFERROR(IF(VLOOKUP($A365,'Annex 2 Designated EHV charges'!$A:$O,9,FALSE)=0,"",VLOOKUP($A365,'Annex 2 Designated EHV charges'!$A:$O,9,FALSE)),"")</f>
        <v/>
      </c>
      <c r="F365" s="58" t="str">
        <f>IFERROR(IF(VLOOKUP($A365,'Annex 2 Designated EHV charges'!$A:$O,10,FALSE)=0,"",VLOOKUP($A365,'Annex 2 Designated EHV charges'!$A:$O,10,FALSE)),"")</f>
        <v/>
      </c>
      <c r="G365" s="58" t="str">
        <f>IFERROR(IF(VLOOKUP($A365,'Annex 2 Designated EHV charges'!$A:$O,11,FALSE)=0,"",VLOOKUP($A365,'Annex 2 Designated EHV charges'!$A:$O,11,FALSE)),"")</f>
        <v/>
      </c>
      <c r="H365" s="48" t="str">
        <f>IFERROR(IF(VLOOKUP($A365,'Annex 2 Designated EHV charges'!$A:$O,12,FALSE)=0,"",VLOOKUP($A365,'Annex 2 Designated EHV charges'!$A:$O,12,FALSE)),"")</f>
        <v/>
      </c>
    </row>
    <row r="366" spans="1:8" x14ac:dyDescent="0.25">
      <c r="A366" s="48" t="str" cm="1">
        <f t="array" ref="A366">IFERROR(INDEX('Annex 2 Designated EHV charges'!$A$10:$A$95, MATCH(0, IF(ISBLANK('Annex 2 Designated EHV charges'!$A$10:$A$95),1, COUNTIF(A$4:$A365, 'Annex 2 Designated EHV charges'!$A$10:$A$95)), 0)),"")</f>
        <v/>
      </c>
      <c r="B366" s="48" t="str">
        <f>IF($A366="","",VLOOKUP($A366,'Annex 2 Designated EHV charges'!$A:$O,2,0))</f>
        <v/>
      </c>
      <c r="C366" s="56" t="str">
        <f>IF($A366="","",VLOOKUP($A366,'Annex 2 Designated EHV charges'!$A:$O,3,0))</f>
        <v/>
      </c>
      <c r="D366" s="56" t="str">
        <f>IF($A366="","",VLOOKUP($A366,'Annex 2 Designated EHV charges'!$A:$O,7,0))</f>
        <v/>
      </c>
      <c r="E366" s="57" t="str">
        <f>IFERROR(IF(VLOOKUP($A366,'Annex 2 Designated EHV charges'!$A:$O,9,FALSE)=0,"",VLOOKUP($A366,'Annex 2 Designated EHV charges'!$A:$O,9,FALSE)),"")</f>
        <v/>
      </c>
      <c r="F366" s="58" t="str">
        <f>IFERROR(IF(VLOOKUP($A366,'Annex 2 Designated EHV charges'!$A:$O,10,FALSE)=0,"",VLOOKUP($A366,'Annex 2 Designated EHV charges'!$A:$O,10,FALSE)),"")</f>
        <v/>
      </c>
      <c r="G366" s="58" t="str">
        <f>IFERROR(IF(VLOOKUP($A366,'Annex 2 Designated EHV charges'!$A:$O,11,FALSE)=0,"",VLOOKUP($A366,'Annex 2 Designated EHV charges'!$A:$O,11,FALSE)),"")</f>
        <v/>
      </c>
      <c r="H366" s="48" t="str">
        <f>IFERROR(IF(VLOOKUP($A366,'Annex 2 Designated EHV charges'!$A:$O,12,FALSE)=0,"",VLOOKUP($A366,'Annex 2 Designated EHV charges'!$A:$O,12,FALSE)),"")</f>
        <v/>
      </c>
    </row>
    <row r="367" spans="1:8" x14ac:dyDescent="0.25">
      <c r="A367" s="48" t="str" cm="1">
        <f t="array" ref="A367">IFERROR(INDEX('Annex 2 Designated EHV charges'!$A$10:$A$95, MATCH(0, IF(ISBLANK('Annex 2 Designated EHV charges'!$A$10:$A$95),1, COUNTIF(A$4:$A366, 'Annex 2 Designated EHV charges'!$A$10:$A$95)), 0)),"")</f>
        <v/>
      </c>
      <c r="B367" s="48" t="str">
        <f>IF($A367="","",VLOOKUP($A367,'Annex 2 Designated EHV charges'!$A:$O,2,0))</f>
        <v/>
      </c>
      <c r="C367" s="56" t="str">
        <f>IF($A367="","",VLOOKUP($A367,'Annex 2 Designated EHV charges'!$A:$O,3,0))</f>
        <v/>
      </c>
      <c r="D367" s="56" t="str">
        <f>IF($A367="","",VLOOKUP($A367,'Annex 2 Designated EHV charges'!$A:$O,7,0))</f>
        <v/>
      </c>
      <c r="E367" s="57" t="str">
        <f>IFERROR(IF(VLOOKUP($A367,'Annex 2 Designated EHV charges'!$A:$O,9,FALSE)=0,"",VLOOKUP($A367,'Annex 2 Designated EHV charges'!$A:$O,9,FALSE)),"")</f>
        <v/>
      </c>
      <c r="F367" s="58" t="str">
        <f>IFERROR(IF(VLOOKUP($A367,'Annex 2 Designated EHV charges'!$A:$O,10,FALSE)=0,"",VLOOKUP($A367,'Annex 2 Designated EHV charges'!$A:$O,10,FALSE)),"")</f>
        <v/>
      </c>
      <c r="G367" s="58" t="str">
        <f>IFERROR(IF(VLOOKUP($A367,'Annex 2 Designated EHV charges'!$A:$O,11,FALSE)=0,"",VLOOKUP($A367,'Annex 2 Designated EHV charges'!$A:$O,11,FALSE)),"")</f>
        <v/>
      </c>
      <c r="H367" s="48" t="str">
        <f>IFERROR(IF(VLOOKUP($A367,'Annex 2 Designated EHV charges'!$A:$O,12,FALSE)=0,"",VLOOKUP($A367,'Annex 2 Designated EHV charges'!$A:$O,12,FALSE)),"")</f>
        <v/>
      </c>
    </row>
    <row r="368" spans="1:8" x14ac:dyDescent="0.25">
      <c r="A368" s="48" t="str" cm="1">
        <f t="array" ref="A368">IFERROR(INDEX('Annex 2 Designated EHV charges'!$A$10:$A$95, MATCH(0, IF(ISBLANK('Annex 2 Designated EHV charges'!$A$10:$A$95),1, COUNTIF(A$4:$A367, 'Annex 2 Designated EHV charges'!$A$10:$A$95)), 0)),"")</f>
        <v/>
      </c>
      <c r="B368" s="48" t="str">
        <f>IF($A368="","",VLOOKUP($A368,'Annex 2 Designated EHV charges'!$A:$O,2,0))</f>
        <v/>
      </c>
      <c r="C368" s="56" t="str">
        <f>IF($A368="","",VLOOKUP($A368,'Annex 2 Designated EHV charges'!$A:$O,3,0))</f>
        <v/>
      </c>
      <c r="D368" s="56" t="str">
        <f>IF($A368="","",VLOOKUP($A368,'Annex 2 Designated EHV charges'!$A:$O,7,0))</f>
        <v/>
      </c>
      <c r="E368" s="57" t="str">
        <f>IFERROR(IF(VLOOKUP($A368,'Annex 2 Designated EHV charges'!$A:$O,9,FALSE)=0,"",VLOOKUP($A368,'Annex 2 Designated EHV charges'!$A:$O,9,FALSE)),"")</f>
        <v/>
      </c>
      <c r="F368" s="58" t="str">
        <f>IFERROR(IF(VLOOKUP($A368,'Annex 2 Designated EHV charges'!$A:$O,10,FALSE)=0,"",VLOOKUP($A368,'Annex 2 Designated EHV charges'!$A:$O,10,FALSE)),"")</f>
        <v/>
      </c>
      <c r="G368" s="58" t="str">
        <f>IFERROR(IF(VLOOKUP($A368,'Annex 2 Designated EHV charges'!$A:$O,11,FALSE)=0,"",VLOOKUP($A368,'Annex 2 Designated EHV charges'!$A:$O,11,FALSE)),"")</f>
        <v/>
      </c>
      <c r="H368" s="48" t="str">
        <f>IFERROR(IF(VLOOKUP($A368,'Annex 2 Designated EHV charges'!$A:$O,12,FALSE)=0,"",VLOOKUP($A368,'Annex 2 Designated EHV charges'!$A:$O,12,FALSE)),"")</f>
        <v/>
      </c>
    </row>
    <row r="369" spans="1:8" x14ac:dyDescent="0.25">
      <c r="A369" s="48" t="str" cm="1">
        <f t="array" ref="A369">IFERROR(INDEX('Annex 2 Designated EHV charges'!$A$10:$A$95, MATCH(0, IF(ISBLANK('Annex 2 Designated EHV charges'!$A$10:$A$95),1, COUNTIF(A$4:$A368, 'Annex 2 Designated EHV charges'!$A$10:$A$95)), 0)),"")</f>
        <v/>
      </c>
      <c r="B369" s="48" t="str">
        <f>IF($A369="","",VLOOKUP($A369,'Annex 2 Designated EHV charges'!$A:$O,2,0))</f>
        <v/>
      </c>
      <c r="C369" s="56" t="str">
        <f>IF($A369="","",VLOOKUP($A369,'Annex 2 Designated EHV charges'!$A:$O,3,0))</f>
        <v/>
      </c>
      <c r="D369" s="56" t="str">
        <f>IF($A369="","",VLOOKUP($A369,'Annex 2 Designated EHV charges'!$A:$O,7,0))</f>
        <v/>
      </c>
      <c r="E369" s="57" t="str">
        <f>IFERROR(IF(VLOOKUP($A369,'Annex 2 Designated EHV charges'!$A:$O,9,FALSE)=0,"",VLOOKUP($A369,'Annex 2 Designated EHV charges'!$A:$O,9,FALSE)),"")</f>
        <v/>
      </c>
      <c r="F369" s="58" t="str">
        <f>IFERROR(IF(VLOOKUP($A369,'Annex 2 Designated EHV charges'!$A:$O,10,FALSE)=0,"",VLOOKUP($A369,'Annex 2 Designated EHV charges'!$A:$O,10,FALSE)),"")</f>
        <v/>
      </c>
      <c r="G369" s="58" t="str">
        <f>IFERROR(IF(VLOOKUP($A369,'Annex 2 Designated EHV charges'!$A:$O,11,FALSE)=0,"",VLOOKUP($A369,'Annex 2 Designated EHV charges'!$A:$O,11,FALSE)),"")</f>
        <v/>
      </c>
      <c r="H369" s="48" t="str">
        <f>IFERROR(IF(VLOOKUP($A369,'Annex 2 Designated EHV charges'!$A:$O,12,FALSE)=0,"",VLOOKUP($A369,'Annex 2 Designated EHV charges'!$A:$O,12,FALSE)),"")</f>
        <v/>
      </c>
    </row>
    <row r="370" spans="1:8" x14ac:dyDescent="0.25">
      <c r="A370" s="48" t="str" cm="1">
        <f t="array" ref="A370">IFERROR(INDEX('Annex 2 Designated EHV charges'!$A$10:$A$95, MATCH(0, IF(ISBLANK('Annex 2 Designated EHV charges'!$A$10:$A$95),1, COUNTIF(A$4:$A369, 'Annex 2 Designated EHV charges'!$A$10:$A$95)), 0)),"")</f>
        <v/>
      </c>
      <c r="B370" s="48" t="str">
        <f>IF($A370="","",VLOOKUP($A370,'Annex 2 Designated EHV charges'!$A:$O,2,0))</f>
        <v/>
      </c>
      <c r="C370" s="56" t="str">
        <f>IF($A370="","",VLOOKUP($A370,'Annex 2 Designated EHV charges'!$A:$O,3,0))</f>
        <v/>
      </c>
      <c r="D370" s="56" t="str">
        <f>IF($A370="","",VLOOKUP($A370,'Annex 2 Designated EHV charges'!$A:$O,7,0))</f>
        <v/>
      </c>
      <c r="E370" s="57" t="str">
        <f>IFERROR(IF(VLOOKUP($A370,'Annex 2 Designated EHV charges'!$A:$O,9,FALSE)=0,"",VLOOKUP($A370,'Annex 2 Designated EHV charges'!$A:$O,9,FALSE)),"")</f>
        <v/>
      </c>
      <c r="F370" s="58" t="str">
        <f>IFERROR(IF(VLOOKUP($A370,'Annex 2 Designated EHV charges'!$A:$O,10,FALSE)=0,"",VLOOKUP($A370,'Annex 2 Designated EHV charges'!$A:$O,10,FALSE)),"")</f>
        <v/>
      </c>
      <c r="G370" s="58" t="str">
        <f>IFERROR(IF(VLOOKUP($A370,'Annex 2 Designated EHV charges'!$A:$O,11,FALSE)=0,"",VLOOKUP($A370,'Annex 2 Designated EHV charges'!$A:$O,11,FALSE)),"")</f>
        <v/>
      </c>
      <c r="H370" s="48" t="str">
        <f>IFERROR(IF(VLOOKUP($A370,'Annex 2 Designated EHV charges'!$A:$O,12,FALSE)=0,"",VLOOKUP($A370,'Annex 2 Designated EHV charges'!$A:$O,12,FALSE)),"")</f>
        <v/>
      </c>
    </row>
    <row r="371" spans="1:8" x14ac:dyDescent="0.25">
      <c r="A371" s="48" t="str" cm="1">
        <f t="array" ref="A371">IFERROR(INDEX('Annex 2 Designated EHV charges'!$A$10:$A$95, MATCH(0, IF(ISBLANK('Annex 2 Designated EHV charges'!$A$10:$A$95),1, COUNTIF(A$4:$A370, 'Annex 2 Designated EHV charges'!$A$10:$A$95)), 0)),"")</f>
        <v/>
      </c>
      <c r="B371" s="48" t="str">
        <f>IF($A371="","",VLOOKUP($A371,'Annex 2 Designated EHV charges'!$A:$O,2,0))</f>
        <v/>
      </c>
      <c r="C371" s="56" t="str">
        <f>IF($A371="","",VLOOKUP($A371,'Annex 2 Designated EHV charges'!$A:$O,3,0))</f>
        <v/>
      </c>
      <c r="D371" s="56" t="str">
        <f>IF($A371="","",VLOOKUP($A371,'Annex 2 Designated EHV charges'!$A:$O,7,0))</f>
        <v/>
      </c>
      <c r="E371" s="57" t="str">
        <f>IFERROR(IF(VLOOKUP($A371,'Annex 2 Designated EHV charges'!$A:$O,9,FALSE)=0,"",VLOOKUP($A371,'Annex 2 Designated EHV charges'!$A:$O,9,FALSE)),"")</f>
        <v/>
      </c>
      <c r="F371" s="58" t="str">
        <f>IFERROR(IF(VLOOKUP($A371,'Annex 2 Designated EHV charges'!$A:$O,10,FALSE)=0,"",VLOOKUP($A371,'Annex 2 Designated EHV charges'!$A:$O,10,FALSE)),"")</f>
        <v/>
      </c>
      <c r="G371" s="58" t="str">
        <f>IFERROR(IF(VLOOKUP($A371,'Annex 2 Designated EHV charges'!$A:$O,11,FALSE)=0,"",VLOOKUP($A371,'Annex 2 Designated EHV charges'!$A:$O,11,FALSE)),"")</f>
        <v/>
      </c>
      <c r="H371" s="48" t="str">
        <f>IFERROR(IF(VLOOKUP($A371,'Annex 2 Designated EHV charges'!$A:$O,12,FALSE)=0,"",VLOOKUP($A371,'Annex 2 Designated EHV charges'!$A:$O,12,FALSE)),"")</f>
        <v/>
      </c>
    </row>
    <row r="372" spans="1:8" x14ac:dyDescent="0.25">
      <c r="A372" s="48" t="str" cm="1">
        <f t="array" ref="A372">IFERROR(INDEX('Annex 2 Designated EHV charges'!$A$10:$A$95, MATCH(0, IF(ISBLANK('Annex 2 Designated EHV charges'!$A$10:$A$95),1, COUNTIF(A$4:$A371, 'Annex 2 Designated EHV charges'!$A$10:$A$95)), 0)),"")</f>
        <v/>
      </c>
      <c r="B372" s="48" t="str">
        <f>IF($A372="","",VLOOKUP($A372,'Annex 2 Designated EHV charges'!$A:$O,2,0))</f>
        <v/>
      </c>
      <c r="C372" s="56" t="str">
        <f>IF($A372="","",VLOOKUP($A372,'Annex 2 Designated EHV charges'!$A:$O,3,0))</f>
        <v/>
      </c>
      <c r="D372" s="56" t="str">
        <f>IF($A372="","",VLOOKUP($A372,'Annex 2 Designated EHV charges'!$A:$O,7,0))</f>
        <v/>
      </c>
      <c r="E372" s="57" t="str">
        <f>IFERROR(IF(VLOOKUP($A372,'Annex 2 Designated EHV charges'!$A:$O,9,FALSE)=0,"",VLOOKUP($A372,'Annex 2 Designated EHV charges'!$A:$O,9,FALSE)),"")</f>
        <v/>
      </c>
      <c r="F372" s="58" t="str">
        <f>IFERROR(IF(VLOOKUP($A372,'Annex 2 Designated EHV charges'!$A:$O,10,FALSE)=0,"",VLOOKUP($A372,'Annex 2 Designated EHV charges'!$A:$O,10,FALSE)),"")</f>
        <v/>
      </c>
      <c r="G372" s="58" t="str">
        <f>IFERROR(IF(VLOOKUP($A372,'Annex 2 Designated EHV charges'!$A:$O,11,FALSE)=0,"",VLOOKUP($A372,'Annex 2 Designated EHV charges'!$A:$O,11,FALSE)),"")</f>
        <v/>
      </c>
      <c r="H372" s="48" t="str">
        <f>IFERROR(IF(VLOOKUP($A372,'Annex 2 Designated EHV charges'!$A:$O,12,FALSE)=0,"",VLOOKUP($A372,'Annex 2 Designated EHV charges'!$A:$O,12,FALSE)),"")</f>
        <v/>
      </c>
    </row>
    <row r="373" spans="1:8" x14ac:dyDescent="0.25">
      <c r="A373" s="48" t="str" cm="1">
        <f t="array" ref="A373">IFERROR(INDEX('Annex 2 Designated EHV charges'!$A$10:$A$95, MATCH(0, IF(ISBLANK('Annex 2 Designated EHV charges'!$A$10:$A$95),1, COUNTIF(A$4:$A372, 'Annex 2 Designated EHV charges'!$A$10:$A$95)), 0)),"")</f>
        <v/>
      </c>
      <c r="B373" s="48" t="str">
        <f>IF($A373="","",VLOOKUP($A373,'Annex 2 Designated EHV charges'!$A:$O,2,0))</f>
        <v/>
      </c>
      <c r="C373" s="56" t="str">
        <f>IF($A373="","",VLOOKUP($A373,'Annex 2 Designated EHV charges'!$A:$O,3,0))</f>
        <v/>
      </c>
      <c r="D373" s="56" t="str">
        <f>IF($A373="","",VLOOKUP($A373,'Annex 2 Designated EHV charges'!$A:$O,7,0))</f>
        <v/>
      </c>
      <c r="E373" s="57" t="str">
        <f>IFERROR(IF(VLOOKUP($A373,'Annex 2 Designated EHV charges'!$A:$O,9,FALSE)=0,"",VLOOKUP($A373,'Annex 2 Designated EHV charges'!$A:$O,9,FALSE)),"")</f>
        <v/>
      </c>
      <c r="F373" s="58" t="str">
        <f>IFERROR(IF(VLOOKUP($A373,'Annex 2 Designated EHV charges'!$A:$O,10,FALSE)=0,"",VLOOKUP($A373,'Annex 2 Designated EHV charges'!$A:$O,10,FALSE)),"")</f>
        <v/>
      </c>
      <c r="G373" s="58" t="str">
        <f>IFERROR(IF(VLOOKUP($A373,'Annex 2 Designated EHV charges'!$A:$O,11,FALSE)=0,"",VLOOKUP($A373,'Annex 2 Designated EHV charges'!$A:$O,11,FALSE)),"")</f>
        <v/>
      </c>
      <c r="H373" s="48" t="str">
        <f>IFERROR(IF(VLOOKUP($A373,'Annex 2 Designated EHV charges'!$A:$O,12,FALSE)=0,"",VLOOKUP($A373,'Annex 2 Designated EHV charges'!$A:$O,12,FALSE)),"")</f>
        <v/>
      </c>
    </row>
    <row r="374" spans="1:8" x14ac:dyDescent="0.25">
      <c r="A374" s="48" t="str" cm="1">
        <f t="array" ref="A374">IFERROR(INDEX('Annex 2 Designated EHV charges'!$A$10:$A$95, MATCH(0, IF(ISBLANK('Annex 2 Designated EHV charges'!$A$10:$A$95),1, COUNTIF(A$4:$A373, 'Annex 2 Designated EHV charges'!$A$10:$A$95)), 0)),"")</f>
        <v/>
      </c>
      <c r="B374" s="48" t="str">
        <f>IF($A374="","",VLOOKUP($A374,'Annex 2 Designated EHV charges'!$A:$O,2,0))</f>
        <v/>
      </c>
      <c r="C374" s="56" t="str">
        <f>IF($A374="","",VLOOKUP($A374,'Annex 2 Designated EHV charges'!$A:$O,3,0))</f>
        <v/>
      </c>
      <c r="D374" s="56" t="str">
        <f>IF($A374="","",VLOOKUP($A374,'Annex 2 Designated EHV charges'!$A:$O,7,0))</f>
        <v/>
      </c>
      <c r="E374" s="57" t="str">
        <f>IFERROR(IF(VLOOKUP($A374,'Annex 2 Designated EHV charges'!$A:$O,9,FALSE)=0,"",VLOOKUP($A374,'Annex 2 Designated EHV charges'!$A:$O,9,FALSE)),"")</f>
        <v/>
      </c>
      <c r="F374" s="58" t="str">
        <f>IFERROR(IF(VLOOKUP($A374,'Annex 2 Designated EHV charges'!$A:$O,10,FALSE)=0,"",VLOOKUP($A374,'Annex 2 Designated EHV charges'!$A:$O,10,FALSE)),"")</f>
        <v/>
      </c>
      <c r="G374" s="58" t="str">
        <f>IFERROR(IF(VLOOKUP($A374,'Annex 2 Designated EHV charges'!$A:$O,11,FALSE)=0,"",VLOOKUP($A374,'Annex 2 Designated EHV charges'!$A:$O,11,FALSE)),"")</f>
        <v/>
      </c>
      <c r="H374" s="48" t="str">
        <f>IFERROR(IF(VLOOKUP($A374,'Annex 2 Designated EHV charges'!$A:$O,12,FALSE)=0,"",VLOOKUP($A374,'Annex 2 Designated EHV charges'!$A:$O,12,FALSE)),"")</f>
        <v/>
      </c>
    </row>
    <row r="375" spans="1:8" x14ac:dyDescent="0.25">
      <c r="A375" s="48" t="str" cm="1">
        <f t="array" ref="A375">IFERROR(INDEX('Annex 2 Designated EHV charges'!$A$10:$A$95, MATCH(0, IF(ISBLANK('Annex 2 Designated EHV charges'!$A$10:$A$95),1, COUNTIF(A$4:$A374, 'Annex 2 Designated EHV charges'!$A$10:$A$95)), 0)),"")</f>
        <v/>
      </c>
      <c r="B375" s="48" t="str">
        <f>IF($A375="","",VLOOKUP($A375,'Annex 2 Designated EHV charges'!$A:$O,2,0))</f>
        <v/>
      </c>
      <c r="C375" s="56" t="str">
        <f>IF($A375="","",VLOOKUP($A375,'Annex 2 Designated EHV charges'!$A:$O,3,0))</f>
        <v/>
      </c>
      <c r="D375" s="56" t="str">
        <f>IF($A375="","",VLOOKUP($A375,'Annex 2 Designated EHV charges'!$A:$O,7,0))</f>
        <v/>
      </c>
      <c r="E375" s="57" t="str">
        <f>IFERROR(IF(VLOOKUP($A375,'Annex 2 Designated EHV charges'!$A:$O,9,FALSE)=0,"",VLOOKUP($A375,'Annex 2 Designated EHV charges'!$A:$O,9,FALSE)),"")</f>
        <v/>
      </c>
      <c r="F375" s="58" t="str">
        <f>IFERROR(IF(VLOOKUP($A375,'Annex 2 Designated EHV charges'!$A:$O,10,FALSE)=0,"",VLOOKUP($A375,'Annex 2 Designated EHV charges'!$A:$O,10,FALSE)),"")</f>
        <v/>
      </c>
      <c r="G375" s="58" t="str">
        <f>IFERROR(IF(VLOOKUP($A375,'Annex 2 Designated EHV charges'!$A:$O,11,FALSE)=0,"",VLOOKUP($A375,'Annex 2 Designated EHV charges'!$A:$O,11,FALSE)),"")</f>
        <v/>
      </c>
      <c r="H375" s="48" t="str">
        <f>IFERROR(IF(VLOOKUP($A375,'Annex 2 Designated EHV charges'!$A:$O,12,FALSE)=0,"",VLOOKUP($A375,'Annex 2 Designated EHV charges'!$A:$O,12,FALSE)),"")</f>
        <v/>
      </c>
    </row>
    <row r="376" spans="1:8" x14ac:dyDescent="0.25">
      <c r="A376" s="48" t="str" cm="1">
        <f t="array" ref="A376">IFERROR(INDEX('Annex 2 Designated EHV charges'!$A$10:$A$95, MATCH(0, IF(ISBLANK('Annex 2 Designated EHV charges'!$A$10:$A$95),1, COUNTIF(A$4:$A375, 'Annex 2 Designated EHV charges'!$A$10:$A$95)), 0)),"")</f>
        <v/>
      </c>
      <c r="B376" s="48" t="str">
        <f>IF($A376="","",VLOOKUP($A376,'Annex 2 Designated EHV charges'!$A:$O,2,0))</f>
        <v/>
      </c>
      <c r="C376" s="56" t="str">
        <f>IF($A376="","",VLOOKUP($A376,'Annex 2 Designated EHV charges'!$A:$O,3,0))</f>
        <v/>
      </c>
      <c r="D376" s="56" t="str">
        <f>IF($A376="","",VLOOKUP($A376,'Annex 2 Designated EHV charges'!$A:$O,7,0))</f>
        <v/>
      </c>
      <c r="E376" s="57" t="str">
        <f>IFERROR(IF(VLOOKUP($A376,'Annex 2 Designated EHV charges'!$A:$O,9,FALSE)=0,"",VLOOKUP($A376,'Annex 2 Designated EHV charges'!$A:$O,9,FALSE)),"")</f>
        <v/>
      </c>
      <c r="F376" s="58" t="str">
        <f>IFERROR(IF(VLOOKUP($A376,'Annex 2 Designated EHV charges'!$A:$O,10,FALSE)=0,"",VLOOKUP($A376,'Annex 2 Designated EHV charges'!$A:$O,10,FALSE)),"")</f>
        <v/>
      </c>
      <c r="G376" s="58" t="str">
        <f>IFERROR(IF(VLOOKUP($A376,'Annex 2 Designated EHV charges'!$A:$O,11,FALSE)=0,"",VLOOKUP($A376,'Annex 2 Designated EHV charges'!$A:$O,11,FALSE)),"")</f>
        <v/>
      </c>
      <c r="H376" s="48" t="str">
        <f>IFERROR(IF(VLOOKUP($A376,'Annex 2 Designated EHV charges'!$A:$O,12,FALSE)=0,"",VLOOKUP($A376,'Annex 2 Designated EHV charges'!$A:$O,12,FALSE)),"")</f>
        <v/>
      </c>
    </row>
    <row r="377" spans="1:8" x14ac:dyDescent="0.25">
      <c r="A377" s="48" t="str" cm="1">
        <f t="array" ref="A377">IFERROR(INDEX('Annex 2 Designated EHV charges'!$A$10:$A$95, MATCH(0, IF(ISBLANK('Annex 2 Designated EHV charges'!$A$10:$A$95),1, COUNTIF(A$4:$A376, 'Annex 2 Designated EHV charges'!$A$10:$A$95)), 0)),"")</f>
        <v/>
      </c>
      <c r="B377" s="48" t="str">
        <f>IF($A377="","",VLOOKUP($A377,'Annex 2 Designated EHV charges'!$A:$O,2,0))</f>
        <v/>
      </c>
      <c r="C377" s="56" t="str">
        <f>IF($A377="","",VLOOKUP($A377,'Annex 2 Designated EHV charges'!$A:$O,3,0))</f>
        <v/>
      </c>
      <c r="D377" s="56" t="str">
        <f>IF($A377="","",VLOOKUP($A377,'Annex 2 Designated EHV charges'!$A:$O,7,0))</f>
        <v/>
      </c>
      <c r="E377" s="57" t="str">
        <f>IFERROR(IF(VLOOKUP($A377,'Annex 2 Designated EHV charges'!$A:$O,9,FALSE)=0,"",VLOOKUP($A377,'Annex 2 Designated EHV charges'!$A:$O,9,FALSE)),"")</f>
        <v/>
      </c>
      <c r="F377" s="58" t="str">
        <f>IFERROR(IF(VLOOKUP($A377,'Annex 2 Designated EHV charges'!$A:$O,10,FALSE)=0,"",VLOOKUP($A377,'Annex 2 Designated EHV charges'!$A:$O,10,FALSE)),"")</f>
        <v/>
      </c>
      <c r="G377" s="58" t="str">
        <f>IFERROR(IF(VLOOKUP($A377,'Annex 2 Designated EHV charges'!$A:$O,11,FALSE)=0,"",VLOOKUP($A377,'Annex 2 Designated EHV charges'!$A:$O,11,FALSE)),"")</f>
        <v/>
      </c>
      <c r="H377" s="48" t="str">
        <f>IFERROR(IF(VLOOKUP($A377,'Annex 2 Designated EHV charges'!$A:$O,12,FALSE)=0,"",VLOOKUP($A377,'Annex 2 Designated EHV charges'!$A:$O,12,FALSE)),"")</f>
        <v/>
      </c>
    </row>
    <row r="378" spans="1:8" x14ac:dyDescent="0.25">
      <c r="A378" s="48" t="str" cm="1">
        <f t="array" ref="A378">IFERROR(INDEX('Annex 2 Designated EHV charges'!$A$10:$A$95, MATCH(0, IF(ISBLANK('Annex 2 Designated EHV charges'!$A$10:$A$95),1, COUNTIF(A$4:$A377, 'Annex 2 Designated EHV charges'!$A$10:$A$95)), 0)),"")</f>
        <v/>
      </c>
      <c r="B378" s="48" t="str">
        <f>IF($A378="","",VLOOKUP($A378,'Annex 2 Designated EHV charges'!$A:$O,2,0))</f>
        <v/>
      </c>
      <c r="C378" s="56" t="str">
        <f>IF($A378="","",VLOOKUP($A378,'Annex 2 Designated EHV charges'!$A:$O,3,0))</f>
        <v/>
      </c>
      <c r="D378" s="56" t="str">
        <f>IF($A378="","",VLOOKUP($A378,'Annex 2 Designated EHV charges'!$A:$O,7,0))</f>
        <v/>
      </c>
      <c r="E378" s="57" t="str">
        <f>IFERROR(IF(VLOOKUP($A378,'Annex 2 Designated EHV charges'!$A:$O,9,FALSE)=0,"",VLOOKUP($A378,'Annex 2 Designated EHV charges'!$A:$O,9,FALSE)),"")</f>
        <v/>
      </c>
      <c r="F378" s="58" t="str">
        <f>IFERROR(IF(VLOOKUP($A378,'Annex 2 Designated EHV charges'!$A:$O,10,FALSE)=0,"",VLOOKUP($A378,'Annex 2 Designated EHV charges'!$A:$O,10,FALSE)),"")</f>
        <v/>
      </c>
      <c r="G378" s="58" t="str">
        <f>IFERROR(IF(VLOOKUP($A378,'Annex 2 Designated EHV charges'!$A:$O,11,FALSE)=0,"",VLOOKUP($A378,'Annex 2 Designated EHV charges'!$A:$O,11,FALSE)),"")</f>
        <v/>
      </c>
      <c r="H378" s="48" t="str">
        <f>IFERROR(IF(VLOOKUP($A378,'Annex 2 Designated EHV charges'!$A:$O,12,FALSE)=0,"",VLOOKUP($A378,'Annex 2 Designated EHV charges'!$A:$O,12,FALSE)),"")</f>
        <v/>
      </c>
    </row>
    <row r="379" spans="1:8" x14ac:dyDescent="0.25">
      <c r="A379" s="48" t="str" cm="1">
        <f t="array" ref="A379">IFERROR(INDEX('Annex 2 Designated EHV charges'!$A$10:$A$95, MATCH(0, IF(ISBLANK('Annex 2 Designated EHV charges'!$A$10:$A$95),1, COUNTIF(A$4:$A378, 'Annex 2 Designated EHV charges'!$A$10:$A$95)), 0)),"")</f>
        <v/>
      </c>
      <c r="B379" s="48" t="str">
        <f>IF($A379="","",VLOOKUP($A379,'Annex 2 Designated EHV charges'!$A:$O,2,0))</f>
        <v/>
      </c>
      <c r="C379" s="56" t="str">
        <f>IF($A379="","",VLOOKUP($A379,'Annex 2 Designated EHV charges'!$A:$O,3,0))</f>
        <v/>
      </c>
      <c r="D379" s="56" t="str">
        <f>IF($A379="","",VLOOKUP($A379,'Annex 2 Designated EHV charges'!$A:$O,7,0))</f>
        <v/>
      </c>
      <c r="E379" s="57" t="str">
        <f>IFERROR(IF(VLOOKUP($A379,'Annex 2 Designated EHV charges'!$A:$O,9,FALSE)=0,"",VLOOKUP($A379,'Annex 2 Designated EHV charges'!$A:$O,9,FALSE)),"")</f>
        <v/>
      </c>
      <c r="F379" s="58" t="str">
        <f>IFERROR(IF(VLOOKUP($A379,'Annex 2 Designated EHV charges'!$A:$O,10,FALSE)=0,"",VLOOKUP($A379,'Annex 2 Designated EHV charges'!$A:$O,10,FALSE)),"")</f>
        <v/>
      </c>
      <c r="G379" s="58" t="str">
        <f>IFERROR(IF(VLOOKUP($A379,'Annex 2 Designated EHV charges'!$A:$O,11,FALSE)=0,"",VLOOKUP($A379,'Annex 2 Designated EHV charges'!$A:$O,11,FALSE)),"")</f>
        <v/>
      </c>
      <c r="H379" s="48" t="str">
        <f>IFERROR(IF(VLOOKUP($A379,'Annex 2 Designated EHV charges'!$A:$O,12,FALSE)=0,"",VLOOKUP($A379,'Annex 2 Designated EHV charges'!$A:$O,12,FALSE)),"")</f>
        <v/>
      </c>
    </row>
    <row r="380" spans="1:8" x14ac:dyDescent="0.25">
      <c r="A380" s="48" t="str" cm="1">
        <f t="array" ref="A380">IFERROR(INDEX('Annex 2 Designated EHV charges'!$A$10:$A$95, MATCH(0, IF(ISBLANK('Annex 2 Designated EHV charges'!$A$10:$A$95),1, COUNTIF(A$4:$A379, 'Annex 2 Designated EHV charges'!$A$10:$A$95)), 0)),"")</f>
        <v/>
      </c>
      <c r="B380" s="48" t="str">
        <f>IF($A380="","",VLOOKUP($A380,'Annex 2 Designated EHV charges'!$A:$O,2,0))</f>
        <v/>
      </c>
      <c r="C380" s="56" t="str">
        <f>IF($A380="","",VLOOKUP($A380,'Annex 2 Designated EHV charges'!$A:$O,3,0))</f>
        <v/>
      </c>
      <c r="D380" s="56" t="str">
        <f>IF($A380="","",VLOOKUP($A380,'Annex 2 Designated EHV charges'!$A:$O,7,0))</f>
        <v/>
      </c>
      <c r="E380" s="57" t="str">
        <f>IFERROR(IF(VLOOKUP($A380,'Annex 2 Designated EHV charges'!$A:$O,9,FALSE)=0,"",VLOOKUP($A380,'Annex 2 Designated EHV charges'!$A:$O,9,FALSE)),"")</f>
        <v/>
      </c>
      <c r="F380" s="58" t="str">
        <f>IFERROR(IF(VLOOKUP($A380,'Annex 2 Designated EHV charges'!$A:$O,10,FALSE)=0,"",VLOOKUP($A380,'Annex 2 Designated EHV charges'!$A:$O,10,FALSE)),"")</f>
        <v/>
      </c>
      <c r="G380" s="58" t="str">
        <f>IFERROR(IF(VLOOKUP($A380,'Annex 2 Designated EHV charges'!$A:$O,11,FALSE)=0,"",VLOOKUP($A380,'Annex 2 Designated EHV charges'!$A:$O,11,FALSE)),"")</f>
        <v/>
      </c>
      <c r="H380" s="48" t="str">
        <f>IFERROR(IF(VLOOKUP($A380,'Annex 2 Designated EHV charges'!$A:$O,12,FALSE)=0,"",VLOOKUP($A380,'Annex 2 Designated EHV charges'!$A:$O,12,FALSE)),"")</f>
        <v/>
      </c>
    </row>
    <row r="381" spans="1:8" x14ac:dyDescent="0.25">
      <c r="A381" s="48" t="str" cm="1">
        <f t="array" ref="A381">IFERROR(INDEX('Annex 2 Designated EHV charges'!$A$10:$A$95, MATCH(0, IF(ISBLANK('Annex 2 Designated EHV charges'!$A$10:$A$95),1, COUNTIF(A$4:$A380, 'Annex 2 Designated EHV charges'!$A$10:$A$95)), 0)),"")</f>
        <v/>
      </c>
      <c r="B381" s="48" t="str">
        <f>IF($A381="","",VLOOKUP($A381,'Annex 2 Designated EHV charges'!$A:$O,2,0))</f>
        <v/>
      </c>
      <c r="C381" s="56" t="str">
        <f>IF($A381="","",VLOOKUP($A381,'Annex 2 Designated EHV charges'!$A:$O,3,0))</f>
        <v/>
      </c>
      <c r="D381" s="56" t="str">
        <f>IF($A381="","",VLOOKUP($A381,'Annex 2 Designated EHV charges'!$A:$O,7,0))</f>
        <v/>
      </c>
      <c r="E381" s="57" t="str">
        <f>IFERROR(IF(VLOOKUP($A381,'Annex 2 Designated EHV charges'!$A:$O,9,FALSE)=0,"",VLOOKUP($A381,'Annex 2 Designated EHV charges'!$A:$O,9,FALSE)),"")</f>
        <v/>
      </c>
      <c r="F381" s="58" t="str">
        <f>IFERROR(IF(VLOOKUP($A381,'Annex 2 Designated EHV charges'!$A:$O,10,FALSE)=0,"",VLOOKUP($A381,'Annex 2 Designated EHV charges'!$A:$O,10,FALSE)),"")</f>
        <v/>
      </c>
      <c r="G381" s="58" t="str">
        <f>IFERROR(IF(VLOOKUP($A381,'Annex 2 Designated EHV charges'!$A:$O,11,FALSE)=0,"",VLOOKUP($A381,'Annex 2 Designated EHV charges'!$A:$O,11,FALSE)),"")</f>
        <v/>
      </c>
      <c r="H381" s="48" t="str">
        <f>IFERROR(IF(VLOOKUP($A381,'Annex 2 Designated EHV charges'!$A:$O,12,FALSE)=0,"",VLOOKUP($A381,'Annex 2 Designated EHV charges'!$A:$O,12,FALSE)),"")</f>
        <v/>
      </c>
    </row>
    <row r="382" spans="1:8" x14ac:dyDescent="0.25">
      <c r="A382" s="48" t="str" cm="1">
        <f t="array" ref="A382">IFERROR(INDEX('Annex 2 Designated EHV charges'!$A$10:$A$95, MATCH(0, IF(ISBLANK('Annex 2 Designated EHV charges'!$A$10:$A$95),1, COUNTIF(A$4:$A381, 'Annex 2 Designated EHV charges'!$A$10:$A$95)), 0)),"")</f>
        <v/>
      </c>
      <c r="B382" s="48" t="str">
        <f>IF($A382="","",VLOOKUP($A382,'Annex 2 Designated EHV charges'!$A:$O,2,0))</f>
        <v/>
      </c>
      <c r="C382" s="56" t="str">
        <f>IF($A382="","",VLOOKUP($A382,'Annex 2 Designated EHV charges'!$A:$O,3,0))</f>
        <v/>
      </c>
      <c r="D382" s="56" t="str">
        <f>IF($A382="","",VLOOKUP($A382,'Annex 2 Designated EHV charges'!$A:$O,7,0))</f>
        <v/>
      </c>
      <c r="E382" s="57" t="str">
        <f>IFERROR(IF(VLOOKUP($A382,'Annex 2 Designated EHV charges'!$A:$O,9,FALSE)=0,"",VLOOKUP($A382,'Annex 2 Designated EHV charges'!$A:$O,9,FALSE)),"")</f>
        <v/>
      </c>
      <c r="F382" s="58" t="str">
        <f>IFERROR(IF(VLOOKUP($A382,'Annex 2 Designated EHV charges'!$A:$O,10,FALSE)=0,"",VLOOKUP($A382,'Annex 2 Designated EHV charges'!$A:$O,10,FALSE)),"")</f>
        <v/>
      </c>
      <c r="G382" s="58" t="str">
        <f>IFERROR(IF(VLOOKUP($A382,'Annex 2 Designated EHV charges'!$A:$O,11,FALSE)=0,"",VLOOKUP($A382,'Annex 2 Designated EHV charges'!$A:$O,11,FALSE)),"")</f>
        <v/>
      </c>
      <c r="H382" s="48" t="str">
        <f>IFERROR(IF(VLOOKUP($A382,'Annex 2 Designated EHV charges'!$A:$O,12,FALSE)=0,"",VLOOKUP($A382,'Annex 2 Designated EHV charges'!$A:$O,12,FALSE)),"")</f>
        <v/>
      </c>
    </row>
    <row r="383" spans="1:8" x14ac:dyDescent="0.25">
      <c r="A383" s="48" t="str" cm="1">
        <f t="array" ref="A383">IFERROR(INDEX('Annex 2 Designated EHV charges'!$A$10:$A$95, MATCH(0, IF(ISBLANK('Annex 2 Designated EHV charges'!$A$10:$A$95),1, COUNTIF(A$4:$A382, 'Annex 2 Designated EHV charges'!$A$10:$A$95)), 0)),"")</f>
        <v/>
      </c>
      <c r="B383" s="48" t="str">
        <f>IF($A383="","",VLOOKUP($A383,'Annex 2 Designated EHV charges'!$A:$O,2,0))</f>
        <v/>
      </c>
      <c r="C383" s="56" t="str">
        <f>IF($A383="","",VLOOKUP($A383,'Annex 2 Designated EHV charges'!$A:$O,3,0))</f>
        <v/>
      </c>
      <c r="D383" s="56" t="str">
        <f>IF($A383="","",VLOOKUP($A383,'Annex 2 Designated EHV charges'!$A:$O,7,0))</f>
        <v/>
      </c>
      <c r="E383" s="57" t="str">
        <f>IFERROR(IF(VLOOKUP($A383,'Annex 2 Designated EHV charges'!$A:$O,9,FALSE)=0,"",VLOOKUP($A383,'Annex 2 Designated EHV charges'!$A:$O,9,FALSE)),"")</f>
        <v/>
      </c>
      <c r="F383" s="58" t="str">
        <f>IFERROR(IF(VLOOKUP($A383,'Annex 2 Designated EHV charges'!$A:$O,10,FALSE)=0,"",VLOOKUP($A383,'Annex 2 Designated EHV charges'!$A:$O,10,FALSE)),"")</f>
        <v/>
      </c>
      <c r="G383" s="58" t="str">
        <f>IFERROR(IF(VLOOKUP($A383,'Annex 2 Designated EHV charges'!$A:$O,11,FALSE)=0,"",VLOOKUP($A383,'Annex 2 Designated EHV charges'!$A:$O,11,FALSE)),"")</f>
        <v/>
      </c>
      <c r="H383" s="48" t="str">
        <f>IFERROR(IF(VLOOKUP($A383,'Annex 2 Designated EHV charges'!$A:$O,12,FALSE)=0,"",VLOOKUP($A383,'Annex 2 Designated EHV charges'!$A:$O,12,FALSE)),"")</f>
        <v/>
      </c>
    </row>
    <row r="384" spans="1:8" x14ac:dyDescent="0.25">
      <c r="A384" s="48" t="str" cm="1">
        <f t="array" ref="A384">IFERROR(INDEX('Annex 2 Designated EHV charges'!$A$10:$A$95, MATCH(0, IF(ISBLANK('Annex 2 Designated EHV charges'!$A$10:$A$95),1, COUNTIF(A$4:$A383, 'Annex 2 Designated EHV charges'!$A$10:$A$95)), 0)),"")</f>
        <v/>
      </c>
      <c r="B384" s="48" t="str">
        <f>IF($A384="","",VLOOKUP($A384,'Annex 2 Designated EHV charges'!$A:$O,2,0))</f>
        <v/>
      </c>
      <c r="C384" s="56" t="str">
        <f>IF($A384="","",VLOOKUP($A384,'Annex 2 Designated EHV charges'!$A:$O,3,0))</f>
        <v/>
      </c>
      <c r="D384" s="56" t="str">
        <f>IF($A384="","",VLOOKUP($A384,'Annex 2 Designated EHV charges'!$A:$O,7,0))</f>
        <v/>
      </c>
      <c r="E384" s="57" t="str">
        <f>IFERROR(IF(VLOOKUP($A384,'Annex 2 Designated EHV charges'!$A:$O,9,FALSE)=0,"",VLOOKUP($A384,'Annex 2 Designated EHV charges'!$A:$O,9,FALSE)),"")</f>
        <v/>
      </c>
      <c r="F384" s="58" t="str">
        <f>IFERROR(IF(VLOOKUP($A384,'Annex 2 Designated EHV charges'!$A:$O,10,FALSE)=0,"",VLOOKUP($A384,'Annex 2 Designated EHV charges'!$A:$O,10,FALSE)),"")</f>
        <v/>
      </c>
      <c r="G384" s="58" t="str">
        <f>IFERROR(IF(VLOOKUP($A384,'Annex 2 Designated EHV charges'!$A:$O,11,FALSE)=0,"",VLOOKUP($A384,'Annex 2 Designated EHV charges'!$A:$O,11,FALSE)),"")</f>
        <v/>
      </c>
      <c r="H384" s="48" t="str">
        <f>IFERROR(IF(VLOOKUP($A384,'Annex 2 Designated EHV charges'!$A:$O,12,FALSE)=0,"",VLOOKUP($A384,'Annex 2 Designated EHV charges'!$A:$O,12,FALSE)),"")</f>
        <v/>
      </c>
    </row>
    <row r="385" spans="1:8" x14ac:dyDescent="0.25">
      <c r="A385" s="48" t="str" cm="1">
        <f t="array" ref="A385">IFERROR(INDEX('Annex 2 Designated EHV charges'!$A$10:$A$95, MATCH(0, IF(ISBLANK('Annex 2 Designated EHV charges'!$A$10:$A$95),1, COUNTIF(A$4:$A384, 'Annex 2 Designated EHV charges'!$A$10:$A$95)), 0)),"")</f>
        <v/>
      </c>
      <c r="B385" s="48" t="str">
        <f>IF($A385="","",VLOOKUP($A385,'Annex 2 Designated EHV charges'!$A:$O,2,0))</f>
        <v/>
      </c>
      <c r="C385" s="56" t="str">
        <f>IF($A385="","",VLOOKUP($A385,'Annex 2 Designated EHV charges'!$A:$O,3,0))</f>
        <v/>
      </c>
      <c r="D385" s="56" t="str">
        <f>IF($A385="","",VLOOKUP($A385,'Annex 2 Designated EHV charges'!$A:$O,7,0))</f>
        <v/>
      </c>
      <c r="E385" s="57" t="str">
        <f>IFERROR(IF(VLOOKUP($A385,'Annex 2 Designated EHV charges'!$A:$O,9,FALSE)=0,"",VLOOKUP($A385,'Annex 2 Designated EHV charges'!$A:$O,9,FALSE)),"")</f>
        <v/>
      </c>
      <c r="F385" s="58" t="str">
        <f>IFERROR(IF(VLOOKUP($A385,'Annex 2 Designated EHV charges'!$A:$O,10,FALSE)=0,"",VLOOKUP($A385,'Annex 2 Designated EHV charges'!$A:$O,10,FALSE)),"")</f>
        <v/>
      </c>
      <c r="G385" s="58" t="str">
        <f>IFERROR(IF(VLOOKUP($A385,'Annex 2 Designated EHV charges'!$A:$O,11,FALSE)=0,"",VLOOKUP($A385,'Annex 2 Designated EHV charges'!$A:$O,11,FALSE)),"")</f>
        <v/>
      </c>
      <c r="H385" s="48" t="str">
        <f>IFERROR(IF(VLOOKUP($A385,'Annex 2 Designated EHV charges'!$A:$O,12,FALSE)=0,"",VLOOKUP($A385,'Annex 2 Designated EHV charges'!$A:$O,12,FALSE)),"")</f>
        <v/>
      </c>
    </row>
    <row r="386" spans="1:8" x14ac:dyDescent="0.25">
      <c r="A386" s="48" t="str" cm="1">
        <f t="array" ref="A386">IFERROR(INDEX('Annex 2 Designated EHV charges'!$A$10:$A$95, MATCH(0, IF(ISBLANK('Annex 2 Designated EHV charges'!$A$10:$A$95),1, COUNTIF(A$4:$A385, 'Annex 2 Designated EHV charges'!$A$10:$A$95)), 0)),"")</f>
        <v/>
      </c>
      <c r="B386" s="48" t="str">
        <f>IF($A386="","",VLOOKUP($A386,'Annex 2 Designated EHV charges'!$A:$O,2,0))</f>
        <v/>
      </c>
      <c r="C386" s="56" t="str">
        <f>IF($A386="","",VLOOKUP($A386,'Annex 2 Designated EHV charges'!$A:$O,3,0))</f>
        <v/>
      </c>
      <c r="D386" s="56" t="str">
        <f>IF($A386="","",VLOOKUP($A386,'Annex 2 Designated EHV charges'!$A:$O,7,0))</f>
        <v/>
      </c>
      <c r="E386" s="57" t="str">
        <f>IFERROR(IF(VLOOKUP($A386,'Annex 2 Designated EHV charges'!$A:$O,9,FALSE)=0,"",VLOOKUP($A386,'Annex 2 Designated EHV charges'!$A:$O,9,FALSE)),"")</f>
        <v/>
      </c>
      <c r="F386" s="58" t="str">
        <f>IFERROR(IF(VLOOKUP($A386,'Annex 2 Designated EHV charges'!$A:$O,10,FALSE)=0,"",VLOOKUP($A386,'Annex 2 Designated EHV charges'!$A:$O,10,FALSE)),"")</f>
        <v/>
      </c>
      <c r="G386" s="58" t="str">
        <f>IFERROR(IF(VLOOKUP($A386,'Annex 2 Designated EHV charges'!$A:$O,11,FALSE)=0,"",VLOOKUP($A386,'Annex 2 Designated EHV charges'!$A:$O,11,FALSE)),"")</f>
        <v/>
      </c>
      <c r="H386" s="48" t="str">
        <f>IFERROR(IF(VLOOKUP($A386,'Annex 2 Designated EHV charges'!$A:$O,12,FALSE)=0,"",VLOOKUP($A386,'Annex 2 Designated EHV charges'!$A:$O,12,FALSE)),"")</f>
        <v/>
      </c>
    </row>
    <row r="387" spans="1:8" x14ac:dyDescent="0.25">
      <c r="A387" s="48" t="str" cm="1">
        <f t="array" ref="A387">IFERROR(INDEX('Annex 2 Designated EHV charges'!$A$10:$A$95, MATCH(0, IF(ISBLANK('Annex 2 Designated EHV charges'!$A$10:$A$95),1, COUNTIF(A$4:$A386, 'Annex 2 Designated EHV charges'!$A$10:$A$95)), 0)),"")</f>
        <v/>
      </c>
      <c r="B387" s="48" t="str">
        <f>IF($A387="","",VLOOKUP($A387,'Annex 2 Designated EHV charges'!$A:$O,2,0))</f>
        <v/>
      </c>
      <c r="C387" s="56" t="str">
        <f>IF($A387="","",VLOOKUP($A387,'Annex 2 Designated EHV charges'!$A:$O,3,0))</f>
        <v/>
      </c>
      <c r="D387" s="56" t="str">
        <f>IF($A387="","",VLOOKUP($A387,'Annex 2 Designated EHV charges'!$A:$O,7,0))</f>
        <v/>
      </c>
      <c r="E387" s="57" t="str">
        <f>IFERROR(IF(VLOOKUP($A387,'Annex 2 Designated EHV charges'!$A:$O,9,FALSE)=0,"",VLOOKUP($A387,'Annex 2 Designated EHV charges'!$A:$O,9,FALSE)),"")</f>
        <v/>
      </c>
      <c r="F387" s="58" t="str">
        <f>IFERROR(IF(VLOOKUP($A387,'Annex 2 Designated EHV charges'!$A:$O,10,FALSE)=0,"",VLOOKUP($A387,'Annex 2 Designated EHV charges'!$A:$O,10,FALSE)),"")</f>
        <v/>
      </c>
      <c r="G387" s="58" t="str">
        <f>IFERROR(IF(VLOOKUP($A387,'Annex 2 Designated EHV charges'!$A:$O,11,FALSE)=0,"",VLOOKUP($A387,'Annex 2 Designated EHV charges'!$A:$O,11,FALSE)),"")</f>
        <v/>
      </c>
      <c r="H387" s="48" t="str">
        <f>IFERROR(IF(VLOOKUP($A387,'Annex 2 Designated EHV charges'!$A:$O,12,FALSE)=0,"",VLOOKUP($A387,'Annex 2 Designated EHV charges'!$A:$O,12,FALSE)),"")</f>
        <v/>
      </c>
    </row>
    <row r="388" spans="1:8" x14ac:dyDescent="0.25">
      <c r="A388" s="48" t="str" cm="1">
        <f t="array" ref="A388">IFERROR(INDEX('Annex 2 Designated EHV charges'!$A$10:$A$95, MATCH(0, IF(ISBLANK('Annex 2 Designated EHV charges'!$A$10:$A$95),1, COUNTIF(A$4:$A387, 'Annex 2 Designated EHV charges'!$A$10:$A$95)), 0)),"")</f>
        <v/>
      </c>
      <c r="B388" s="48" t="str">
        <f>IF($A388="","",VLOOKUP($A388,'Annex 2 Designated EHV charges'!$A:$O,2,0))</f>
        <v/>
      </c>
      <c r="C388" s="56" t="str">
        <f>IF($A388="","",VLOOKUP($A388,'Annex 2 Designated EHV charges'!$A:$O,3,0))</f>
        <v/>
      </c>
      <c r="D388" s="56" t="str">
        <f>IF($A388="","",VLOOKUP($A388,'Annex 2 Designated EHV charges'!$A:$O,7,0))</f>
        <v/>
      </c>
      <c r="E388" s="57" t="str">
        <f>IFERROR(IF(VLOOKUP($A388,'Annex 2 Designated EHV charges'!$A:$O,9,FALSE)=0,"",VLOOKUP($A388,'Annex 2 Designated EHV charges'!$A:$O,9,FALSE)),"")</f>
        <v/>
      </c>
      <c r="F388" s="58" t="str">
        <f>IFERROR(IF(VLOOKUP($A388,'Annex 2 Designated EHV charges'!$A:$O,10,FALSE)=0,"",VLOOKUP($A388,'Annex 2 Designated EHV charges'!$A:$O,10,FALSE)),"")</f>
        <v/>
      </c>
      <c r="G388" s="58" t="str">
        <f>IFERROR(IF(VLOOKUP($A388,'Annex 2 Designated EHV charges'!$A:$O,11,FALSE)=0,"",VLOOKUP($A388,'Annex 2 Designated EHV charges'!$A:$O,11,FALSE)),"")</f>
        <v/>
      </c>
      <c r="H388" s="48" t="str">
        <f>IFERROR(IF(VLOOKUP($A388,'Annex 2 Designated EHV charges'!$A:$O,12,FALSE)=0,"",VLOOKUP($A388,'Annex 2 Designated EHV charges'!$A:$O,12,FALSE)),"")</f>
        <v/>
      </c>
    </row>
    <row r="389" spans="1:8" x14ac:dyDescent="0.25">
      <c r="A389" s="48" t="str" cm="1">
        <f t="array" ref="A389">IFERROR(INDEX('Annex 2 Designated EHV charges'!$A$10:$A$95, MATCH(0, IF(ISBLANK('Annex 2 Designated EHV charges'!$A$10:$A$95),1, COUNTIF(A$4:$A388, 'Annex 2 Designated EHV charges'!$A$10:$A$95)), 0)),"")</f>
        <v/>
      </c>
      <c r="B389" s="48" t="str">
        <f>IF($A389="","",VLOOKUP($A389,'Annex 2 Designated EHV charges'!$A:$O,2,0))</f>
        <v/>
      </c>
      <c r="C389" s="56" t="str">
        <f>IF($A389="","",VLOOKUP($A389,'Annex 2 Designated EHV charges'!$A:$O,3,0))</f>
        <v/>
      </c>
      <c r="D389" s="56" t="str">
        <f>IF($A389="","",VLOOKUP($A389,'Annex 2 Designated EHV charges'!$A:$O,7,0))</f>
        <v/>
      </c>
      <c r="E389" s="57" t="str">
        <f>IFERROR(IF(VLOOKUP($A389,'Annex 2 Designated EHV charges'!$A:$O,9,FALSE)=0,"",VLOOKUP($A389,'Annex 2 Designated EHV charges'!$A:$O,9,FALSE)),"")</f>
        <v/>
      </c>
      <c r="F389" s="58" t="str">
        <f>IFERROR(IF(VLOOKUP($A389,'Annex 2 Designated EHV charges'!$A:$O,10,FALSE)=0,"",VLOOKUP($A389,'Annex 2 Designated EHV charges'!$A:$O,10,FALSE)),"")</f>
        <v/>
      </c>
      <c r="G389" s="58" t="str">
        <f>IFERROR(IF(VLOOKUP($A389,'Annex 2 Designated EHV charges'!$A:$O,11,FALSE)=0,"",VLOOKUP($A389,'Annex 2 Designated EHV charges'!$A:$O,11,FALSE)),"")</f>
        <v/>
      </c>
      <c r="H389" s="48" t="str">
        <f>IFERROR(IF(VLOOKUP($A389,'Annex 2 Designated EHV charges'!$A:$O,12,FALSE)=0,"",VLOOKUP($A389,'Annex 2 Designated EHV charges'!$A:$O,12,FALSE)),"")</f>
        <v/>
      </c>
    </row>
    <row r="390" spans="1:8" x14ac:dyDescent="0.25">
      <c r="A390" s="48" t="str" cm="1">
        <f t="array" ref="A390">IFERROR(INDEX('Annex 2 Designated EHV charges'!$A$10:$A$95, MATCH(0, IF(ISBLANK('Annex 2 Designated EHV charges'!$A$10:$A$95),1, COUNTIF(A$4:$A389, 'Annex 2 Designated EHV charges'!$A$10:$A$95)), 0)),"")</f>
        <v/>
      </c>
      <c r="B390" s="48" t="str">
        <f>IF($A390="","",VLOOKUP($A390,'Annex 2 Designated EHV charges'!$A:$O,2,0))</f>
        <v/>
      </c>
      <c r="C390" s="56" t="str">
        <f>IF($A390="","",VLOOKUP($A390,'Annex 2 Designated EHV charges'!$A:$O,3,0))</f>
        <v/>
      </c>
      <c r="D390" s="56" t="str">
        <f>IF($A390="","",VLOOKUP($A390,'Annex 2 Designated EHV charges'!$A:$O,7,0))</f>
        <v/>
      </c>
      <c r="E390" s="57" t="str">
        <f>IFERROR(IF(VLOOKUP($A390,'Annex 2 Designated EHV charges'!$A:$O,9,FALSE)=0,"",VLOOKUP($A390,'Annex 2 Designated EHV charges'!$A:$O,9,FALSE)),"")</f>
        <v/>
      </c>
      <c r="F390" s="58" t="str">
        <f>IFERROR(IF(VLOOKUP($A390,'Annex 2 Designated EHV charges'!$A:$O,10,FALSE)=0,"",VLOOKUP($A390,'Annex 2 Designated EHV charges'!$A:$O,10,FALSE)),"")</f>
        <v/>
      </c>
      <c r="G390" s="58" t="str">
        <f>IFERROR(IF(VLOOKUP($A390,'Annex 2 Designated EHV charges'!$A:$O,11,FALSE)=0,"",VLOOKUP($A390,'Annex 2 Designated EHV charges'!$A:$O,11,FALSE)),"")</f>
        <v/>
      </c>
      <c r="H390" s="48" t="str">
        <f>IFERROR(IF(VLOOKUP($A390,'Annex 2 Designated EHV charges'!$A:$O,12,FALSE)=0,"",VLOOKUP($A390,'Annex 2 Designated EHV charges'!$A:$O,12,FALSE)),"")</f>
        <v/>
      </c>
    </row>
    <row r="391" spans="1:8" x14ac:dyDescent="0.25">
      <c r="A391" s="48" t="str" cm="1">
        <f t="array" ref="A391">IFERROR(INDEX('Annex 2 Designated EHV charges'!$A$10:$A$95, MATCH(0, IF(ISBLANK('Annex 2 Designated EHV charges'!$A$10:$A$95),1, COUNTIF(A$4:$A390, 'Annex 2 Designated EHV charges'!$A$10:$A$95)), 0)),"")</f>
        <v/>
      </c>
      <c r="B391" s="48" t="str">
        <f>IF($A391="","",VLOOKUP($A391,'Annex 2 Designated EHV charges'!$A:$O,2,0))</f>
        <v/>
      </c>
      <c r="C391" s="56" t="str">
        <f>IF($A391="","",VLOOKUP($A391,'Annex 2 Designated EHV charges'!$A:$O,3,0))</f>
        <v/>
      </c>
      <c r="D391" s="56" t="str">
        <f>IF($A391="","",VLOOKUP($A391,'Annex 2 Designated EHV charges'!$A:$O,7,0))</f>
        <v/>
      </c>
      <c r="E391" s="57" t="str">
        <f>IFERROR(IF(VLOOKUP($A391,'Annex 2 Designated EHV charges'!$A:$O,9,FALSE)=0,"",VLOOKUP($A391,'Annex 2 Designated EHV charges'!$A:$O,9,FALSE)),"")</f>
        <v/>
      </c>
      <c r="F391" s="58" t="str">
        <f>IFERROR(IF(VLOOKUP($A391,'Annex 2 Designated EHV charges'!$A:$O,10,FALSE)=0,"",VLOOKUP($A391,'Annex 2 Designated EHV charges'!$A:$O,10,FALSE)),"")</f>
        <v/>
      </c>
      <c r="G391" s="58" t="str">
        <f>IFERROR(IF(VLOOKUP($A391,'Annex 2 Designated EHV charges'!$A:$O,11,FALSE)=0,"",VLOOKUP($A391,'Annex 2 Designated EHV charges'!$A:$O,11,FALSE)),"")</f>
        <v/>
      </c>
      <c r="H391" s="48" t="str">
        <f>IFERROR(IF(VLOOKUP($A391,'Annex 2 Designated EHV charges'!$A:$O,12,FALSE)=0,"",VLOOKUP($A391,'Annex 2 Designated EHV charges'!$A:$O,12,FALSE)),"")</f>
        <v/>
      </c>
    </row>
    <row r="392" spans="1:8" x14ac:dyDescent="0.25">
      <c r="A392" s="48" t="str" cm="1">
        <f t="array" ref="A392">IFERROR(INDEX('Annex 2 Designated EHV charges'!$A$10:$A$95, MATCH(0, IF(ISBLANK('Annex 2 Designated EHV charges'!$A$10:$A$95),1, COUNTIF(A$4:$A391, 'Annex 2 Designated EHV charges'!$A$10:$A$95)), 0)),"")</f>
        <v/>
      </c>
      <c r="B392" s="48" t="str">
        <f>IF($A392="","",VLOOKUP($A392,'Annex 2 Designated EHV charges'!$A:$O,2,0))</f>
        <v/>
      </c>
      <c r="C392" s="56" t="str">
        <f>IF($A392="","",VLOOKUP($A392,'Annex 2 Designated EHV charges'!$A:$O,3,0))</f>
        <v/>
      </c>
      <c r="D392" s="56" t="str">
        <f>IF($A392="","",VLOOKUP($A392,'Annex 2 Designated EHV charges'!$A:$O,7,0))</f>
        <v/>
      </c>
      <c r="E392" s="57" t="str">
        <f>IFERROR(IF(VLOOKUP($A392,'Annex 2 Designated EHV charges'!$A:$O,9,FALSE)=0,"",VLOOKUP($A392,'Annex 2 Designated EHV charges'!$A:$O,9,FALSE)),"")</f>
        <v/>
      </c>
      <c r="F392" s="58" t="str">
        <f>IFERROR(IF(VLOOKUP($A392,'Annex 2 Designated EHV charges'!$A:$O,10,FALSE)=0,"",VLOOKUP($A392,'Annex 2 Designated EHV charges'!$A:$O,10,FALSE)),"")</f>
        <v/>
      </c>
      <c r="G392" s="58" t="str">
        <f>IFERROR(IF(VLOOKUP($A392,'Annex 2 Designated EHV charges'!$A:$O,11,FALSE)=0,"",VLOOKUP($A392,'Annex 2 Designated EHV charges'!$A:$O,11,FALSE)),"")</f>
        <v/>
      </c>
      <c r="H392" s="48" t="str">
        <f>IFERROR(IF(VLOOKUP($A392,'Annex 2 Designated EHV charges'!$A:$O,12,FALSE)=0,"",VLOOKUP($A392,'Annex 2 Designated EHV charges'!$A:$O,12,FALSE)),"")</f>
        <v/>
      </c>
    </row>
    <row r="393" spans="1:8" x14ac:dyDescent="0.25">
      <c r="A393" s="48" t="str" cm="1">
        <f t="array" ref="A393">IFERROR(INDEX('Annex 2 Designated EHV charges'!$A$10:$A$95, MATCH(0, IF(ISBLANK('Annex 2 Designated EHV charges'!$A$10:$A$95),1, COUNTIF(A$4:$A392, 'Annex 2 Designated EHV charges'!$A$10:$A$95)), 0)),"")</f>
        <v/>
      </c>
      <c r="B393" s="48" t="str">
        <f>IF($A393="","",VLOOKUP($A393,'Annex 2 Designated EHV charges'!$A:$O,2,0))</f>
        <v/>
      </c>
      <c r="C393" s="56" t="str">
        <f>IF($A393="","",VLOOKUP($A393,'Annex 2 Designated EHV charges'!$A:$O,3,0))</f>
        <v/>
      </c>
      <c r="D393" s="56" t="str">
        <f>IF($A393="","",VLOOKUP($A393,'Annex 2 Designated EHV charges'!$A:$O,7,0))</f>
        <v/>
      </c>
      <c r="E393" s="57" t="str">
        <f>IFERROR(IF(VLOOKUP($A393,'Annex 2 Designated EHV charges'!$A:$O,9,FALSE)=0,"",VLOOKUP($A393,'Annex 2 Designated EHV charges'!$A:$O,9,FALSE)),"")</f>
        <v/>
      </c>
      <c r="F393" s="58" t="str">
        <f>IFERROR(IF(VLOOKUP($A393,'Annex 2 Designated EHV charges'!$A:$O,10,FALSE)=0,"",VLOOKUP($A393,'Annex 2 Designated EHV charges'!$A:$O,10,FALSE)),"")</f>
        <v/>
      </c>
      <c r="G393" s="58" t="str">
        <f>IFERROR(IF(VLOOKUP($A393,'Annex 2 Designated EHV charges'!$A:$O,11,FALSE)=0,"",VLOOKUP($A393,'Annex 2 Designated EHV charges'!$A:$O,11,FALSE)),"")</f>
        <v/>
      </c>
      <c r="H393" s="48" t="str">
        <f>IFERROR(IF(VLOOKUP($A393,'Annex 2 Designated EHV charges'!$A:$O,12,FALSE)=0,"",VLOOKUP($A393,'Annex 2 Designated EHV charges'!$A:$O,12,FALSE)),"")</f>
        <v/>
      </c>
    </row>
    <row r="394" spans="1:8" x14ac:dyDescent="0.25">
      <c r="A394" s="48" t="str" cm="1">
        <f t="array" ref="A394">IFERROR(INDEX('Annex 2 Designated EHV charges'!$A$10:$A$95, MATCH(0, IF(ISBLANK('Annex 2 Designated EHV charges'!$A$10:$A$95),1, COUNTIF(A$4:$A393, 'Annex 2 Designated EHV charges'!$A$10:$A$95)), 0)),"")</f>
        <v/>
      </c>
      <c r="B394" s="48" t="str">
        <f>IF($A394="","",VLOOKUP($A394,'Annex 2 Designated EHV charges'!$A:$O,2,0))</f>
        <v/>
      </c>
      <c r="C394" s="56" t="str">
        <f>IF($A394="","",VLOOKUP($A394,'Annex 2 Designated EHV charges'!$A:$O,3,0))</f>
        <v/>
      </c>
      <c r="D394" s="56" t="str">
        <f>IF($A394="","",VLOOKUP($A394,'Annex 2 Designated EHV charges'!$A:$O,7,0))</f>
        <v/>
      </c>
      <c r="E394" s="57" t="str">
        <f>IFERROR(IF(VLOOKUP($A394,'Annex 2 Designated EHV charges'!$A:$O,9,FALSE)=0,"",VLOOKUP($A394,'Annex 2 Designated EHV charges'!$A:$O,9,FALSE)),"")</f>
        <v/>
      </c>
      <c r="F394" s="58" t="str">
        <f>IFERROR(IF(VLOOKUP($A394,'Annex 2 Designated EHV charges'!$A:$O,10,FALSE)=0,"",VLOOKUP($A394,'Annex 2 Designated EHV charges'!$A:$O,10,FALSE)),"")</f>
        <v/>
      </c>
      <c r="G394" s="58" t="str">
        <f>IFERROR(IF(VLOOKUP($A394,'Annex 2 Designated EHV charges'!$A:$O,11,FALSE)=0,"",VLOOKUP($A394,'Annex 2 Designated EHV charges'!$A:$O,11,FALSE)),"")</f>
        <v/>
      </c>
      <c r="H394" s="48" t="str">
        <f>IFERROR(IF(VLOOKUP($A394,'Annex 2 Designated EHV charges'!$A:$O,12,FALSE)=0,"",VLOOKUP($A394,'Annex 2 Designated EHV charges'!$A:$O,12,FALSE)),"")</f>
        <v/>
      </c>
    </row>
    <row r="395" spans="1:8" x14ac:dyDescent="0.25">
      <c r="A395" s="48" t="str" cm="1">
        <f t="array" ref="A395">IFERROR(INDEX('Annex 2 Designated EHV charges'!$A$10:$A$95, MATCH(0, IF(ISBLANK('Annex 2 Designated EHV charges'!$A$10:$A$95),1, COUNTIF(A$4:$A394, 'Annex 2 Designated EHV charges'!$A$10:$A$95)), 0)),"")</f>
        <v/>
      </c>
      <c r="B395" s="48" t="str">
        <f>IF($A395="","",VLOOKUP($A395,'Annex 2 Designated EHV charges'!$A:$O,2,0))</f>
        <v/>
      </c>
      <c r="C395" s="56" t="str">
        <f>IF($A395="","",VLOOKUP($A395,'Annex 2 Designated EHV charges'!$A:$O,3,0))</f>
        <v/>
      </c>
      <c r="D395" s="56" t="str">
        <f>IF($A395="","",VLOOKUP($A395,'Annex 2 Designated EHV charges'!$A:$O,7,0))</f>
        <v/>
      </c>
      <c r="E395" s="57" t="str">
        <f>IFERROR(IF(VLOOKUP($A395,'Annex 2 Designated EHV charges'!$A:$O,9,FALSE)=0,"",VLOOKUP($A395,'Annex 2 Designated EHV charges'!$A:$O,9,FALSE)),"")</f>
        <v/>
      </c>
      <c r="F395" s="58" t="str">
        <f>IFERROR(IF(VLOOKUP($A395,'Annex 2 Designated EHV charges'!$A:$O,10,FALSE)=0,"",VLOOKUP($A395,'Annex 2 Designated EHV charges'!$A:$O,10,FALSE)),"")</f>
        <v/>
      </c>
      <c r="G395" s="58" t="str">
        <f>IFERROR(IF(VLOOKUP($A395,'Annex 2 Designated EHV charges'!$A:$O,11,FALSE)=0,"",VLOOKUP($A395,'Annex 2 Designated EHV charges'!$A:$O,11,FALSE)),"")</f>
        <v/>
      </c>
      <c r="H395" s="48" t="str">
        <f>IFERROR(IF(VLOOKUP($A395,'Annex 2 Designated EHV charges'!$A:$O,12,FALSE)=0,"",VLOOKUP($A395,'Annex 2 Designated EHV charges'!$A:$O,12,FALSE)),"")</f>
        <v/>
      </c>
    </row>
    <row r="396" spans="1:8" x14ac:dyDescent="0.25">
      <c r="A396" s="48" t="str" cm="1">
        <f t="array" ref="A396">IFERROR(INDEX('Annex 2 Designated EHV charges'!$A$10:$A$95, MATCH(0, IF(ISBLANK('Annex 2 Designated EHV charges'!$A$10:$A$95),1, COUNTIF(A$4:$A395, 'Annex 2 Designated EHV charges'!$A$10:$A$95)), 0)),"")</f>
        <v/>
      </c>
      <c r="B396" s="48" t="str">
        <f>IF($A396="","",VLOOKUP($A396,'Annex 2 Designated EHV charges'!$A:$O,2,0))</f>
        <v/>
      </c>
      <c r="C396" s="56" t="str">
        <f>IF($A396="","",VLOOKUP($A396,'Annex 2 Designated EHV charges'!$A:$O,3,0))</f>
        <v/>
      </c>
      <c r="D396" s="56" t="str">
        <f>IF($A396="","",VLOOKUP($A396,'Annex 2 Designated EHV charges'!$A:$O,7,0))</f>
        <v/>
      </c>
      <c r="E396" s="57" t="str">
        <f>IFERROR(IF(VLOOKUP($A396,'Annex 2 Designated EHV charges'!$A:$O,9,FALSE)=0,"",VLOOKUP($A396,'Annex 2 Designated EHV charges'!$A:$O,9,FALSE)),"")</f>
        <v/>
      </c>
      <c r="F396" s="58" t="str">
        <f>IFERROR(IF(VLOOKUP($A396,'Annex 2 Designated EHV charges'!$A:$O,10,FALSE)=0,"",VLOOKUP($A396,'Annex 2 Designated EHV charges'!$A:$O,10,FALSE)),"")</f>
        <v/>
      </c>
      <c r="G396" s="58" t="str">
        <f>IFERROR(IF(VLOOKUP($A396,'Annex 2 Designated EHV charges'!$A:$O,11,FALSE)=0,"",VLOOKUP($A396,'Annex 2 Designated EHV charges'!$A:$O,11,FALSE)),"")</f>
        <v/>
      </c>
      <c r="H396" s="48" t="str">
        <f>IFERROR(IF(VLOOKUP($A396,'Annex 2 Designated EHV charges'!$A:$O,12,FALSE)=0,"",VLOOKUP($A396,'Annex 2 Designated EHV charges'!$A:$O,12,FALSE)),"")</f>
        <v/>
      </c>
    </row>
    <row r="397" spans="1:8" x14ac:dyDescent="0.25">
      <c r="A397" s="48" t="str" cm="1">
        <f t="array" ref="A397">IFERROR(INDEX('Annex 2 Designated EHV charges'!$A$10:$A$95, MATCH(0, IF(ISBLANK('Annex 2 Designated EHV charges'!$A$10:$A$95),1, COUNTIF(A$4:$A396, 'Annex 2 Designated EHV charges'!$A$10:$A$95)), 0)),"")</f>
        <v/>
      </c>
      <c r="B397" s="48" t="str">
        <f>IF($A397="","",VLOOKUP($A397,'Annex 2 Designated EHV charges'!$A:$O,2,0))</f>
        <v/>
      </c>
      <c r="C397" s="56" t="str">
        <f>IF($A397="","",VLOOKUP($A397,'Annex 2 Designated EHV charges'!$A:$O,3,0))</f>
        <v/>
      </c>
      <c r="D397" s="56" t="str">
        <f>IF($A397="","",VLOOKUP($A397,'Annex 2 Designated EHV charges'!$A:$O,7,0))</f>
        <v/>
      </c>
      <c r="E397" s="57" t="str">
        <f>IFERROR(IF(VLOOKUP($A397,'Annex 2 Designated EHV charges'!$A:$O,9,FALSE)=0,"",VLOOKUP($A397,'Annex 2 Designated EHV charges'!$A:$O,9,FALSE)),"")</f>
        <v/>
      </c>
      <c r="F397" s="58" t="str">
        <f>IFERROR(IF(VLOOKUP($A397,'Annex 2 Designated EHV charges'!$A:$O,10,FALSE)=0,"",VLOOKUP($A397,'Annex 2 Designated EHV charges'!$A:$O,10,FALSE)),"")</f>
        <v/>
      </c>
      <c r="G397" s="58" t="str">
        <f>IFERROR(IF(VLOOKUP($A397,'Annex 2 Designated EHV charges'!$A:$O,11,FALSE)=0,"",VLOOKUP($A397,'Annex 2 Designated EHV charges'!$A:$O,11,FALSE)),"")</f>
        <v/>
      </c>
      <c r="H397" s="48" t="str">
        <f>IFERROR(IF(VLOOKUP($A397,'Annex 2 Designated EHV charges'!$A:$O,12,FALSE)=0,"",VLOOKUP($A397,'Annex 2 Designated EHV charges'!$A:$O,12,FALSE)),"")</f>
        <v/>
      </c>
    </row>
    <row r="398" spans="1:8" x14ac:dyDescent="0.25">
      <c r="A398" s="48" t="str" cm="1">
        <f t="array" ref="A398">IFERROR(INDEX('Annex 2 Designated EHV charges'!$A$10:$A$95, MATCH(0, IF(ISBLANK('Annex 2 Designated EHV charges'!$A$10:$A$95),1, COUNTIF(A$4:$A397, 'Annex 2 Designated EHV charges'!$A$10:$A$95)), 0)),"")</f>
        <v/>
      </c>
      <c r="B398" s="48" t="str">
        <f>IF($A398="","",VLOOKUP($A398,'Annex 2 Designated EHV charges'!$A:$O,2,0))</f>
        <v/>
      </c>
      <c r="C398" s="56" t="str">
        <f>IF($A398="","",VLOOKUP($A398,'Annex 2 Designated EHV charges'!$A:$O,3,0))</f>
        <v/>
      </c>
      <c r="D398" s="56" t="str">
        <f>IF($A398="","",VLOOKUP($A398,'Annex 2 Designated EHV charges'!$A:$O,7,0))</f>
        <v/>
      </c>
      <c r="E398" s="57" t="str">
        <f>IFERROR(IF(VLOOKUP($A398,'Annex 2 Designated EHV charges'!$A:$O,9,FALSE)=0,"",VLOOKUP($A398,'Annex 2 Designated EHV charges'!$A:$O,9,FALSE)),"")</f>
        <v/>
      </c>
      <c r="F398" s="58" t="str">
        <f>IFERROR(IF(VLOOKUP($A398,'Annex 2 Designated EHV charges'!$A:$O,10,FALSE)=0,"",VLOOKUP($A398,'Annex 2 Designated EHV charges'!$A:$O,10,FALSE)),"")</f>
        <v/>
      </c>
      <c r="G398" s="58" t="str">
        <f>IFERROR(IF(VLOOKUP($A398,'Annex 2 Designated EHV charges'!$A:$O,11,FALSE)=0,"",VLOOKUP($A398,'Annex 2 Designated EHV charges'!$A:$O,11,FALSE)),"")</f>
        <v/>
      </c>
      <c r="H398" s="48" t="str">
        <f>IFERROR(IF(VLOOKUP($A398,'Annex 2 Designated EHV charges'!$A:$O,12,FALSE)=0,"",VLOOKUP($A398,'Annex 2 Designated EHV charges'!$A:$O,12,FALSE)),"")</f>
        <v/>
      </c>
    </row>
    <row r="399" spans="1:8" x14ac:dyDescent="0.25">
      <c r="A399" s="48" t="str" cm="1">
        <f t="array" ref="A399">IFERROR(INDEX('Annex 2 Designated EHV charges'!$A$10:$A$95, MATCH(0, IF(ISBLANK('Annex 2 Designated EHV charges'!$A$10:$A$95),1, COUNTIF(A$4:$A398, 'Annex 2 Designated EHV charges'!$A$10:$A$95)), 0)),"")</f>
        <v/>
      </c>
      <c r="B399" s="48" t="str">
        <f>IF($A399="","",VLOOKUP($A399,'Annex 2 Designated EHV charges'!$A:$O,2,0))</f>
        <v/>
      </c>
      <c r="C399" s="56" t="str">
        <f>IF($A399="","",VLOOKUP($A399,'Annex 2 Designated EHV charges'!$A:$O,3,0))</f>
        <v/>
      </c>
      <c r="D399" s="56" t="str">
        <f>IF($A399="","",VLOOKUP($A399,'Annex 2 Designated EHV charges'!$A:$O,7,0))</f>
        <v/>
      </c>
      <c r="E399" s="57" t="str">
        <f>IFERROR(IF(VLOOKUP($A399,'Annex 2 Designated EHV charges'!$A:$O,9,FALSE)=0,"",VLOOKUP($A399,'Annex 2 Designated EHV charges'!$A:$O,9,FALSE)),"")</f>
        <v/>
      </c>
      <c r="F399" s="58" t="str">
        <f>IFERROR(IF(VLOOKUP($A399,'Annex 2 Designated EHV charges'!$A:$O,10,FALSE)=0,"",VLOOKUP($A399,'Annex 2 Designated EHV charges'!$A:$O,10,FALSE)),"")</f>
        <v/>
      </c>
      <c r="G399" s="58" t="str">
        <f>IFERROR(IF(VLOOKUP($A399,'Annex 2 Designated EHV charges'!$A:$O,11,FALSE)=0,"",VLOOKUP($A399,'Annex 2 Designated EHV charges'!$A:$O,11,FALSE)),"")</f>
        <v/>
      </c>
      <c r="H399" s="48" t="str">
        <f>IFERROR(IF(VLOOKUP($A399,'Annex 2 Designated EHV charges'!$A:$O,12,FALSE)=0,"",VLOOKUP($A399,'Annex 2 Designated EHV charges'!$A:$O,12,FALSE)),"")</f>
        <v/>
      </c>
    </row>
    <row r="400" spans="1:8" x14ac:dyDescent="0.25">
      <c r="A400" s="48" t="str" cm="1">
        <f t="array" ref="A400">IFERROR(INDEX('Annex 2 Designated EHV charges'!$A$10:$A$95, MATCH(0, IF(ISBLANK('Annex 2 Designated EHV charges'!$A$10:$A$95),1, COUNTIF(A$4:$A399, 'Annex 2 Designated EHV charges'!$A$10:$A$95)), 0)),"")</f>
        <v/>
      </c>
      <c r="B400" s="48" t="str">
        <f>IF($A400="","",VLOOKUP($A400,'Annex 2 Designated EHV charges'!$A:$O,2,0))</f>
        <v/>
      </c>
      <c r="C400" s="56" t="str">
        <f>IF($A400="","",VLOOKUP($A400,'Annex 2 Designated EHV charges'!$A:$O,3,0))</f>
        <v/>
      </c>
      <c r="D400" s="56" t="str">
        <f>IF($A400="","",VLOOKUP($A400,'Annex 2 Designated EHV charges'!$A:$O,7,0))</f>
        <v/>
      </c>
      <c r="E400" s="57" t="str">
        <f>IFERROR(IF(VLOOKUP($A400,'Annex 2 Designated EHV charges'!$A:$O,9,FALSE)=0,"",VLOOKUP($A400,'Annex 2 Designated EHV charges'!$A:$O,9,FALSE)),"")</f>
        <v/>
      </c>
      <c r="F400" s="58" t="str">
        <f>IFERROR(IF(VLOOKUP($A400,'Annex 2 Designated EHV charges'!$A:$O,10,FALSE)=0,"",VLOOKUP($A400,'Annex 2 Designated EHV charges'!$A:$O,10,FALSE)),"")</f>
        <v/>
      </c>
      <c r="G400" s="58" t="str">
        <f>IFERROR(IF(VLOOKUP($A400,'Annex 2 Designated EHV charges'!$A:$O,11,FALSE)=0,"",VLOOKUP($A400,'Annex 2 Designated EHV charges'!$A:$O,11,FALSE)),"")</f>
        <v/>
      </c>
      <c r="H400" s="48" t="str">
        <f>IFERROR(IF(VLOOKUP($A400,'Annex 2 Designated EHV charges'!$A:$O,12,FALSE)=0,"",VLOOKUP($A400,'Annex 2 Designated EHV charges'!$A:$O,12,FALSE)),"")</f>
        <v/>
      </c>
    </row>
    <row r="401" spans="1:8" x14ac:dyDescent="0.25">
      <c r="A401" s="48" t="str" cm="1">
        <f t="array" ref="A401">IFERROR(INDEX('Annex 2 Designated EHV charges'!$A$10:$A$95, MATCH(0, IF(ISBLANK('Annex 2 Designated EHV charges'!$A$10:$A$95),1, COUNTIF(A$4:$A400, 'Annex 2 Designated EHV charges'!$A$10:$A$95)), 0)),"")</f>
        <v/>
      </c>
      <c r="B401" s="48" t="str">
        <f>IF($A401="","",VLOOKUP($A401,'Annex 2 Designated EHV charges'!$A:$O,2,0))</f>
        <v/>
      </c>
      <c r="C401" s="56" t="str">
        <f>IF($A401="","",VLOOKUP($A401,'Annex 2 Designated EHV charges'!$A:$O,3,0))</f>
        <v/>
      </c>
      <c r="D401" s="56" t="str">
        <f>IF($A401="","",VLOOKUP($A401,'Annex 2 Designated EHV charges'!$A:$O,7,0))</f>
        <v/>
      </c>
      <c r="E401" s="57" t="str">
        <f>IFERROR(IF(VLOOKUP($A401,'Annex 2 Designated EHV charges'!$A:$O,9,FALSE)=0,"",VLOOKUP($A401,'Annex 2 Designated EHV charges'!$A:$O,9,FALSE)),"")</f>
        <v/>
      </c>
      <c r="F401" s="58" t="str">
        <f>IFERROR(IF(VLOOKUP($A401,'Annex 2 Designated EHV charges'!$A:$O,10,FALSE)=0,"",VLOOKUP($A401,'Annex 2 Designated EHV charges'!$A:$O,10,FALSE)),"")</f>
        <v/>
      </c>
      <c r="G401" s="58" t="str">
        <f>IFERROR(IF(VLOOKUP($A401,'Annex 2 Designated EHV charges'!$A:$O,11,FALSE)=0,"",VLOOKUP($A401,'Annex 2 Designated EHV charges'!$A:$O,11,FALSE)),"")</f>
        <v/>
      </c>
      <c r="H401" s="48" t="str">
        <f>IFERROR(IF(VLOOKUP($A401,'Annex 2 Designated EHV charges'!$A:$O,12,FALSE)=0,"",VLOOKUP($A401,'Annex 2 Designated EHV charges'!$A:$O,12,FALSE)),"")</f>
        <v/>
      </c>
    </row>
    <row r="402" spans="1:8" x14ac:dyDescent="0.25">
      <c r="A402" s="48" t="str" cm="1">
        <f t="array" ref="A402">IFERROR(INDEX('Annex 2 Designated EHV charges'!$A$10:$A$95, MATCH(0, IF(ISBLANK('Annex 2 Designated EHV charges'!$A$10:$A$95),1, COUNTIF(A$4:$A401, 'Annex 2 Designated EHV charges'!$A$10:$A$95)), 0)),"")</f>
        <v/>
      </c>
      <c r="B402" s="48" t="str">
        <f>IF($A402="","",VLOOKUP($A402,'Annex 2 Designated EHV charges'!$A:$O,2,0))</f>
        <v/>
      </c>
      <c r="C402" s="56" t="str">
        <f>IF($A402="","",VLOOKUP($A402,'Annex 2 Designated EHV charges'!$A:$O,3,0))</f>
        <v/>
      </c>
      <c r="D402" s="56" t="str">
        <f>IF($A402="","",VLOOKUP($A402,'Annex 2 Designated EHV charges'!$A:$O,7,0))</f>
        <v/>
      </c>
      <c r="E402" s="57" t="str">
        <f>IFERROR(IF(VLOOKUP($A402,'Annex 2 Designated EHV charges'!$A:$O,9,FALSE)=0,"",VLOOKUP($A402,'Annex 2 Designated EHV charges'!$A:$O,9,FALSE)),"")</f>
        <v/>
      </c>
      <c r="F402" s="58" t="str">
        <f>IFERROR(IF(VLOOKUP($A402,'Annex 2 Designated EHV charges'!$A:$O,10,FALSE)=0,"",VLOOKUP($A402,'Annex 2 Designated EHV charges'!$A:$O,10,FALSE)),"")</f>
        <v/>
      </c>
      <c r="G402" s="58" t="str">
        <f>IFERROR(IF(VLOOKUP($A402,'Annex 2 Designated EHV charges'!$A:$O,11,FALSE)=0,"",VLOOKUP($A402,'Annex 2 Designated EHV charges'!$A:$O,11,FALSE)),"")</f>
        <v/>
      </c>
      <c r="H402" s="48" t="str">
        <f>IFERROR(IF(VLOOKUP($A402,'Annex 2 Designated EHV charges'!$A:$O,12,FALSE)=0,"",VLOOKUP($A402,'Annex 2 Designated EHV charges'!$A:$O,12,FALSE)),"")</f>
        <v/>
      </c>
    </row>
    <row r="403" spans="1:8" x14ac:dyDescent="0.25">
      <c r="A403" s="48" t="str" cm="1">
        <f t="array" ref="A403">IFERROR(INDEX('Annex 2 Designated EHV charges'!$A$10:$A$95, MATCH(0, IF(ISBLANK('Annex 2 Designated EHV charges'!$A$10:$A$95),1, COUNTIF(A$4:$A402, 'Annex 2 Designated EHV charges'!$A$10:$A$95)), 0)),"")</f>
        <v/>
      </c>
      <c r="B403" s="48" t="str">
        <f>IF($A403="","",VLOOKUP($A403,'Annex 2 Designated EHV charges'!$A:$O,2,0))</f>
        <v/>
      </c>
      <c r="C403" s="56" t="str">
        <f>IF($A403="","",VLOOKUP($A403,'Annex 2 Designated EHV charges'!$A:$O,3,0))</f>
        <v/>
      </c>
      <c r="D403" s="56" t="str">
        <f>IF($A403="","",VLOOKUP($A403,'Annex 2 Designated EHV charges'!$A:$O,7,0))</f>
        <v/>
      </c>
      <c r="E403" s="57" t="str">
        <f>IFERROR(IF(VLOOKUP($A403,'Annex 2 Designated EHV charges'!$A:$O,9,FALSE)=0,"",VLOOKUP($A403,'Annex 2 Designated EHV charges'!$A:$O,9,FALSE)),"")</f>
        <v/>
      </c>
      <c r="F403" s="58" t="str">
        <f>IFERROR(IF(VLOOKUP($A403,'Annex 2 Designated EHV charges'!$A:$O,10,FALSE)=0,"",VLOOKUP($A403,'Annex 2 Designated EHV charges'!$A:$O,10,FALSE)),"")</f>
        <v/>
      </c>
      <c r="G403" s="58" t="str">
        <f>IFERROR(IF(VLOOKUP($A403,'Annex 2 Designated EHV charges'!$A:$O,11,FALSE)=0,"",VLOOKUP($A403,'Annex 2 Designated EHV charges'!$A:$O,11,FALSE)),"")</f>
        <v/>
      </c>
      <c r="H403" s="48" t="str">
        <f>IFERROR(IF(VLOOKUP($A403,'Annex 2 Designated EHV charges'!$A:$O,12,FALSE)=0,"",VLOOKUP($A403,'Annex 2 Designated EHV charges'!$A:$O,12,FALSE)),"")</f>
        <v/>
      </c>
    </row>
    <row r="404" spans="1:8" x14ac:dyDescent="0.25">
      <c r="A404" s="48" t="str" cm="1">
        <f t="array" ref="A404">IFERROR(INDEX('Annex 2 Designated EHV charges'!$A$10:$A$95, MATCH(0, IF(ISBLANK('Annex 2 Designated EHV charges'!$A$10:$A$95),1, COUNTIF(A$4:$A403, 'Annex 2 Designated EHV charges'!$A$10:$A$95)), 0)),"")</f>
        <v/>
      </c>
      <c r="B404" s="48" t="str">
        <f>IF($A404="","",VLOOKUP($A404,'Annex 2 Designated EHV charges'!$A:$O,2,0))</f>
        <v/>
      </c>
      <c r="C404" s="56" t="str">
        <f>IF($A404="","",VLOOKUP($A404,'Annex 2 Designated EHV charges'!$A:$O,3,0))</f>
        <v/>
      </c>
      <c r="D404" s="56" t="str">
        <f>IF($A404="","",VLOOKUP($A404,'Annex 2 Designated EHV charges'!$A:$O,7,0))</f>
        <v/>
      </c>
      <c r="E404" s="57" t="str">
        <f>IFERROR(IF(VLOOKUP($A404,'Annex 2 Designated EHV charges'!$A:$O,9,FALSE)=0,"",VLOOKUP($A404,'Annex 2 Designated EHV charges'!$A:$O,9,FALSE)),"")</f>
        <v/>
      </c>
      <c r="F404" s="58" t="str">
        <f>IFERROR(IF(VLOOKUP($A404,'Annex 2 Designated EHV charges'!$A:$O,10,FALSE)=0,"",VLOOKUP($A404,'Annex 2 Designated EHV charges'!$A:$O,10,FALSE)),"")</f>
        <v/>
      </c>
      <c r="G404" s="58" t="str">
        <f>IFERROR(IF(VLOOKUP($A404,'Annex 2 Designated EHV charges'!$A:$O,11,FALSE)=0,"",VLOOKUP($A404,'Annex 2 Designated EHV charges'!$A:$O,11,FALSE)),"")</f>
        <v/>
      </c>
      <c r="H404" s="48" t="str">
        <f>IFERROR(IF(VLOOKUP($A404,'Annex 2 Designated EHV charges'!$A:$O,12,FALSE)=0,"",VLOOKUP($A404,'Annex 2 Designated EHV charges'!$A:$O,12,FALSE)),"")</f>
        <v/>
      </c>
    </row>
    <row r="405" spans="1:8" x14ac:dyDescent="0.25">
      <c r="A405" s="48" t="str" cm="1">
        <f t="array" ref="A405">IFERROR(INDEX('Annex 2 Designated EHV charges'!$A$10:$A$95, MATCH(0, IF(ISBLANK('Annex 2 Designated EHV charges'!$A$10:$A$95),1, COUNTIF(A$4:$A404, 'Annex 2 Designated EHV charges'!$A$10:$A$95)), 0)),"")</f>
        <v/>
      </c>
      <c r="B405" s="48" t="str">
        <f>IF($A405="","",VLOOKUP($A405,'Annex 2 Designated EHV charges'!$A:$O,2,0))</f>
        <v/>
      </c>
      <c r="C405" s="56" t="str">
        <f>IF($A405="","",VLOOKUP($A405,'Annex 2 Designated EHV charges'!$A:$O,3,0))</f>
        <v/>
      </c>
      <c r="D405" s="56" t="str">
        <f>IF($A405="","",VLOOKUP($A405,'Annex 2 Designated EHV charges'!$A:$O,7,0))</f>
        <v/>
      </c>
      <c r="E405" s="57" t="str">
        <f>IFERROR(IF(VLOOKUP($A405,'Annex 2 Designated EHV charges'!$A:$O,9,FALSE)=0,"",VLOOKUP($A405,'Annex 2 Designated EHV charges'!$A:$O,9,FALSE)),"")</f>
        <v/>
      </c>
      <c r="F405" s="58" t="str">
        <f>IFERROR(IF(VLOOKUP($A405,'Annex 2 Designated EHV charges'!$A:$O,10,FALSE)=0,"",VLOOKUP($A405,'Annex 2 Designated EHV charges'!$A:$O,10,FALSE)),"")</f>
        <v/>
      </c>
      <c r="G405" s="58" t="str">
        <f>IFERROR(IF(VLOOKUP($A405,'Annex 2 Designated EHV charges'!$A:$O,11,FALSE)=0,"",VLOOKUP($A405,'Annex 2 Designated EHV charges'!$A:$O,11,FALSE)),"")</f>
        <v/>
      </c>
      <c r="H405" s="48" t="str">
        <f>IFERROR(IF(VLOOKUP($A405,'Annex 2 Designated EHV charges'!$A:$O,12,FALSE)=0,"",VLOOKUP($A405,'Annex 2 Designated EHV charges'!$A:$O,12,FALSE)),"")</f>
        <v/>
      </c>
    </row>
    <row r="406" spans="1:8" x14ac:dyDescent="0.25">
      <c r="A406" s="48" t="str" cm="1">
        <f t="array" ref="A406">IFERROR(INDEX('Annex 2 Designated EHV charges'!$A$10:$A$95, MATCH(0, IF(ISBLANK('Annex 2 Designated EHV charges'!$A$10:$A$95),1, COUNTIF(A$4:$A405, 'Annex 2 Designated EHV charges'!$A$10:$A$95)), 0)),"")</f>
        <v/>
      </c>
      <c r="B406" s="48" t="str">
        <f>IF($A406="","",VLOOKUP($A406,'Annex 2 Designated EHV charges'!$A:$O,2,0))</f>
        <v/>
      </c>
      <c r="C406" s="56" t="str">
        <f>IF($A406="","",VLOOKUP($A406,'Annex 2 Designated EHV charges'!$A:$O,3,0))</f>
        <v/>
      </c>
      <c r="D406" s="56" t="str">
        <f>IF($A406="","",VLOOKUP($A406,'Annex 2 Designated EHV charges'!$A:$O,7,0))</f>
        <v/>
      </c>
      <c r="E406" s="57" t="str">
        <f>IFERROR(IF(VLOOKUP($A406,'Annex 2 Designated EHV charges'!$A:$O,9,FALSE)=0,"",VLOOKUP($A406,'Annex 2 Designated EHV charges'!$A:$O,9,FALSE)),"")</f>
        <v/>
      </c>
      <c r="F406" s="58" t="str">
        <f>IFERROR(IF(VLOOKUP($A406,'Annex 2 Designated EHV charges'!$A:$O,10,FALSE)=0,"",VLOOKUP($A406,'Annex 2 Designated EHV charges'!$A:$O,10,FALSE)),"")</f>
        <v/>
      </c>
      <c r="G406" s="58" t="str">
        <f>IFERROR(IF(VLOOKUP($A406,'Annex 2 Designated EHV charges'!$A:$O,11,FALSE)=0,"",VLOOKUP($A406,'Annex 2 Designated EHV charges'!$A:$O,11,FALSE)),"")</f>
        <v/>
      </c>
      <c r="H406" s="48" t="str">
        <f>IFERROR(IF(VLOOKUP($A406,'Annex 2 Designated EHV charges'!$A:$O,12,FALSE)=0,"",VLOOKUP($A406,'Annex 2 Designated EHV charges'!$A:$O,12,FALSE)),"")</f>
        <v/>
      </c>
    </row>
    <row r="407" spans="1:8" x14ac:dyDescent="0.25">
      <c r="A407" s="48" t="str" cm="1">
        <f t="array" ref="A407">IFERROR(INDEX('Annex 2 Designated EHV charges'!$A$10:$A$95, MATCH(0, IF(ISBLANK('Annex 2 Designated EHV charges'!$A$10:$A$95),1, COUNTIF(A$4:$A406, 'Annex 2 Designated EHV charges'!$A$10:$A$95)), 0)),"")</f>
        <v/>
      </c>
      <c r="B407" s="48" t="str">
        <f>IF($A407="","",VLOOKUP($A407,'Annex 2 Designated EHV charges'!$A:$O,2,0))</f>
        <v/>
      </c>
      <c r="C407" s="56" t="str">
        <f>IF($A407="","",VLOOKUP($A407,'Annex 2 Designated EHV charges'!$A:$O,3,0))</f>
        <v/>
      </c>
      <c r="D407" s="56" t="str">
        <f>IF($A407="","",VLOOKUP($A407,'Annex 2 Designated EHV charges'!$A:$O,7,0))</f>
        <v/>
      </c>
      <c r="E407" s="57" t="str">
        <f>IFERROR(IF(VLOOKUP($A407,'Annex 2 Designated EHV charges'!$A:$O,9,FALSE)=0,"",VLOOKUP($A407,'Annex 2 Designated EHV charges'!$A:$O,9,FALSE)),"")</f>
        <v/>
      </c>
      <c r="F407" s="58" t="str">
        <f>IFERROR(IF(VLOOKUP($A407,'Annex 2 Designated EHV charges'!$A:$O,10,FALSE)=0,"",VLOOKUP($A407,'Annex 2 Designated EHV charges'!$A:$O,10,FALSE)),"")</f>
        <v/>
      </c>
      <c r="G407" s="58" t="str">
        <f>IFERROR(IF(VLOOKUP($A407,'Annex 2 Designated EHV charges'!$A:$O,11,FALSE)=0,"",VLOOKUP($A407,'Annex 2 Designated EHV charges'!$A:$O,11,FALSE)),"")</f>
        <v/>
      </c>
      <c r="H407" s="48" t="str">
        <f>IFERROR(IF(VLOOKUP($A407,'Annex 2 Designated EHV charges'!$A:$O,12,FALSE)=0,"",VLOOKUP($A407,'Annex 2 Designated EHV charges'!$A:$O,12,FALSE)),"")</f>
        <v/>
      </c>
    </row>
    <row r="408" spans="1:8" x14ac:dyDescent="0.25">
      <c r="A408" s="48" t="str" cm="1">
        <f t="array" ref="A408">IFERROR(INDEX('Annex 2 Designated EHV charges'!$A$10:$A$95, MATCH(0, IF(ISBLANK('Annex 2 Designated EHV charges'!$A$10:$A$95),1, COUNTIF(A$4:$A407, 'Annex 2 Designated EHV charges'!$A$10:$A$95)), 0)),"")</f>
        <v/>
      </c>
      <c r="B408" s="48" t="str">
        <f>IF($A408="","",VLOOKUP($A408,'Annex 2 Designated EHV charges'!$A:$O,2,0))</f>
        <v/>
      </c>
      <c r="C408" s="56" t="str">
        <f>IF($A408="","",VLOOKUP($A408,'Annex 2 Designated EHV charges'!$A:$O,3,0))</f>
        <v/>
      </c>
      <c r="D408" s="56" t="str">
        <f>IF($A408="","",VLOOKUP($A408,'Annex 2 Designated EHV charges'!$A:$O,7,0))</f>
        <v/>
      </c>
      <c r="E408" s="57" t="str">
        <f>IFERROR(IF(VLOOKUP($A408,'Annex 2 Designated EHV charges'!$A:$O,9,FALSE)=0,"",VLOOKUP($A408,'Annex 2 Designated EHV charges'!$A:$O,9,FALSE)),"")</f>
        <v/>
      </c>
      <c r="F408" s="58" t="str">
        <f>IFERROR(IF(VLOOKUP($A408,'Annex 2 Designated EHV charges'!$A:$O,10,FALSE)=0,"",VLOOKUP($A408,'Annex 2 Designated EHV charges'!$A:$O,10,FALSE)),"")</f>
        <v/>
      </c>
      <c r="G408" s="58" t="str">
        <f>IFERROR(IF(VLOOKUP($A408,'Annex 2 Designated EHV charges'!$A:$O,11,FALSE)=0,"",VLOOKUP($A408,'Annex 2 Designated EHV charges'!$A:$O,11,FALSE)),"")</f>
        <v/>
      </c>
      <c r="H408" s="48" t="str">
        <f>IFERROR(IF(VLOOKUP($A408,'Annex 2 Designated EHV charges'!$A:$O,12,FALSE)=0,"",VLOOKUP($A408,'Annex 2 Designated EHV charges'!$A:$O,12,FALSE)),"")</f>
        <v/>
      </c>
    </row>
    <row r="409" spans="1:8" x14ac:dyDescent="0.25">
      <c r="A409" s="48" t="str" cm="1">
        <f t="array" ref="A409">IFERROR(INDEX('Annex 2 Designated EHV charges'!$A$10:$A$95, MATCH(0, IF(ISBLANK('Annex 2 Designated EHV charges'!$A$10:$A$95),1, COUNTIF(A$4:$A408, 'Annex 2 Designated EHV charges'!$A$10:$A$95)), 0)),"")</f>
        <v/>
      </c>
      <c r="B409" s="48" t="str">
        <f>IF($A409="","",VLOOKUP($A409,'Annex 2 Designated EHV charges'!$A:$O,2,0))</f>
        <v/>
      </c>
      <c r="C409" s="56" t="str">
        <f>IF($A409="","",VLOOKUP($A409,'Annex 2 Designated EHV charges'!$A:$O,3,0))</f>
        <v/>
      </c>
      <c r="D409" s="56" t="str">
        <f>IF($A409="","",VLOOKUP($A409,'Annex 2 Designated EHV charges'!$A:$O,7,0))</f>
        <v/>
      </c>
      <c r="E409" s="57" t="str">
        <f>IFERROR(IF(VLOOKUP($A409,'Annex 2 Designated EHV charges'!$A:$O,9,FALSE)=0,"",VLOOKUP($A409,'Annex 2 Designated EHV charges'!$A:$O,9,FALSE)),"")</f>
        <v/>
      </c>
      <c r="F409" s="58" t="str">
        <f>IFERROR(IF(VLOOKUP($A409,'Annex 2 Designated EHV charges'!$A:$O,10,FALSE)=0,"",VLOOKUP($A409,'Annex 2 Designated EHV charges'!$A:$O,10,FALSE)),"")</f>
        <v/>
      </c>
      <c r="G409" s="58" t="str">
        <f>IFERROR(IF(VLOOKUP($A409,'Annex 2 Designated EHV charges'!$A:$O,11,FALSE)=0,"",VLOOKUP($A409,'Annex 2 Designated EHV charges'!$A:$O,11,FALSE)),"")</f>
        <v/>
      </c>
      <c r="H409" s="48" t="str">
        <f>IFERROR(IF(VLOOKUP($A409,'Annex 2 Designated EHV charges'!$A:$O,12,FALSE)=0,"",VLOOKUP($A409,'Annex 2 Designated EHV charges'!$A:$O,12,FALSE)),"")</f>
        <v/>
      </c>
    </row>
    <row r="410" spans="1:8" x14ac:dyDescent="0.25">
      <c r="A410" s="48" t="str" cm="1">
        <f t="array" ref="A410">IFERROR(INDEX('Annex 2 Designated EHV charges'!$A$10:$A$95, MATCH(0, IF(ISBLANK('Annex 2 Designated EHV charges'!$A$10:$A$95),1, COUNTIF(A$4:$A409, 'Annex 2 Designated EHV charges'!$A$10:$A$95)), 0)),"")</f>
        <v/>
      </c>
      <c r="B410" s="48" t="str">
        <f>IF($A410="","",VLOOKUP($A410,'Annex 2 Designated EHV charges'!$A:$O,2,0))</f>
        <v/>
      </c>
      <c r="C410" s="56" t="str">
        <f>IF($A410="","",VLOOKUP($A410,'Annex 2 Designated EHV charges'!$A:$O,3,0))</f>
        <v/>
      </c>
      <c r="D410" s="56" t="str">
        <f>IF($A410="","",VLOOKUP($A410,'Annex 2 Designated EHV charges'!$A:$O,7,0))</f>
        <v/>
      </c>
      <c r="E410" s="57" t="str">
        <f>IFERROR(IF(VLOOKUP($A410,'Annex 2 Designated EHV charges'!$A:$O,9,FALSE)=0,"",VLOOKUP($A410,'Annex 2 Designated EHV charges'!$A:$O,9,FALSE)),"")</f>
        <v/>
      </c>
      <c r="F410" s="58" t="str">
        <f>IFERROR(IF(VLOOKUP($A410,'Annex 2 Designated EHV charges'!$A:$O,10,FALSE)=0,"",VLOOKUP($A410,'Annex 2 Designated EHV charges'!$A:$O,10,FALSE)),"")</f>
        <v/>
      </c>
      <c r="G410" s="58" t="str">
        <f>IFERROR(IF(VLOOKUP($A410,'Annex 2 Designated EHV charges'!$A:$O,11,FALSE)=0,"",VLOOKUP($A410,'Annex 2 Designated EHV charges'!$A:$O,11,FALSE)),"")</f>
        <v/>
      </c>
      <c r="H410" s="48" t="str">
        <f>IFERROR(IF(VLOOKUP($A410,'Annex 2 Designated EHV charges'!$A:$O,12,FALSE)=0,"",VLOOKUP($A410,'Annex 2 Designated EHV charges'!$A:$O,12,FALSE)),"")</f>
        <v/>
      </c>
    </row>
    <row r="411" spans="1:8" x14ac:dyDescent="0.25">
      <c r="A411" s="48" t="str" cm="1">
        <f t="array" ref="A411">IFERROR(INDEX('Annex 2 Designated EHV charges'!$A$10:$A$95, MATCH(0, IF(ISBLANK('Annex 2 Designated EHV charges'!$A$10:$A$95),1, COUNTIF(A$4:$A410, 'Annex 2 Designated EHV charges'!$A$10:$A$95)), 0)),"")</f>
        <v/>
      </c>
      <c r="B411" s="48" t="str">
        <f>IF($A411="","",VLOOKUP($A411,'Annex 2 Designated EHV charges'!$A:$O,2,0))</f>
        <v/>
      </c>
      <c r="C411" s="56" t="str">
        <f>IF($A411="","",VLOOKUP($A411,'Annex 2 Designated EHV charges'!$A:$O,3,0))</f>
        <v/>
      </c>
      <c r="D411" s="56" t="str">
        <f>IF($A411="","",VLOOKUP($A411,'Annex 2 Designated EHV charges'!$A:$O,7,0))</f>
        <v/>
      </c>
      <c r="E411" s="57" t="str">
        <f>IFERROR(IF(VLOOKUP($A411,'Annex 2 Designated EHV charges'!$A:$O,9,FALSE)=0,"",VLOOKUP($A411,'Annex 2 Designated EHV charges'!$A:$O,9,FALSE)),"")</f>
        <v/>
      </c>
      <c r="F411" s="58" t="str">
        <f>IFERROR(IF(VLOOKUP($A411,'Annex 2 Designated EHV charges'!$A:$O,10,FALSE)=0,"",VLOOKUP($A411,'Annex 2 Designated EHV charges'!$A:$O,10,FALSE)),"")</f>
        <v/>
      </c>
      <c r="G411" s="58" t="str">
        <f>IFERROR(IF(VLOOKUP($A411,'Annex 2 Designated EHV charges'!$A:$O,11,FALSE)=0,"",VLOOKUP($A411,'Annex 2 Designated EHV charges'!$A:$O,11,FALSE)),"")</f>
        <v/>
      </c>
      <c r="H411" s="48" t="str">
        <f>IFERROR(IF(VLOOKUP($A411,'Annex 2 Designated EHV charges'!$A:$O,12,FALSE)=0,"",VLOOKUP($A411,'Annex 2 Designated EHV charges'!$A:$O,12,FALSE)),"")</f>
        <v/>
      </c>
    </row>
    <row r="412" spans="1:8" x14ac:dyDescent="0.25">
      <c r="A412" s="48" t="str" cm="1">
        <f t="array" ref="A412">IFERROR(INDEX('Annex 2 Designated EHV charges'!$A$10:$A$95, MATCH(0, IF(ISBLANK('Annex 2 Designated EHV charges'!$A$10:$A$95),1, COUNTIF(A$4:$A411, 'Annex 2 Designated EHV charges'!$A$10:$A$95)), 0)),"")</f>
        <v/>
      </c>
      <c r="B412" s="48" t="str">
        <f>IF($A412="","",VLOOKUP($A412,'Annex 2 Designated EHV charges'!$A:$O,2,0))</f>
        <v/>
      </c>
      <c r="C412" s="56" t="str">
        <f>IF($A412="","",VLOOKUP($A412,'Annex 2 Designated EHV charges'!$A:$O,3,0))</f>
        <v/>
      </c>
      <c r="D412" s="56" t="str">
        <f>IF($A412="","",VLOOKUP($A412,'Annex 2 Designated EHV charges'!$A:$O,7,0))</f>
        <v/>
      </c>
      <c r="E412" s="57" t="str">
        <f>IFERROR(IF(VLOOKUP($A412,'Annex 2 Designated EHV charges'!$A:$O,9,FALSE)=0,"",VLOOKUP($A412,'Annex 2 Designated EHV charges'!$A:$O,9,FALSE)),"")</f>
        <v/>
      </c>
      <c r="F412" s="58" t="str">
        <f>IFERROR(IF(VLOOKUP($A412,'Annex 2 Designated EHV charges'!$A:$O,10,FALSE)=0,"",VLOOKUP($A412,'Annex 2 Designated EHV charges'!$A:$O,10,FALSE)),"")</f>
        <v/>
      </c>
      <c r="G412" s="58" t="str">
        <f>IFERROR(IF(VLOOKUP($A412,'Annex 2 Designated EHV charges'!$A:$O,11,FALSE)=0,"",VLOOKUP($A412,'Annex 2 Designated EHV charges'!$A:$O,11,FALSE)),"")</f>
        <v/>
      </c>
      <c r="H412" s="48" t="str">
        <f>IFERROR(IF(VLOOKUP($A412,'Annex 2 Designated EHV charges'!$A:$O,12,FALSE)=0,"",VLOOKUP($A412,'Annex 2 Designated EHV charges'!$A:$O,12,FALSE)),"")</f>
        <v/>
      </c>
    </row>
    <row r="413" spans="1:8" x14ac:dyDescent="0.25">
      <c r="A413" s="48" t="str" cm="1">
        <f t="array" ref="A413">IFERROR(INDEX('Annex 2 Designated EHV charges'!$A$10:$A$95, MATCH(0, IF(ISBLANK('Annex 2 Designated EHV charges'!$A$10:$A$95),1, COUNTIF(A$4:$A412, 'Annex 2 Designated EHV charges'!$A$10:$A$95)), 0)),"")</f>
        <v/>
      </c>
      <c r="B413" s="48" t="str">
        <f>IF($A413="","",VLOOKUP($A413,'Annex 2 Designated EHV charges'!$A:$O,2,0))</f>
        <v/>
      </c>
      <c r="C413" s="56" t="str">
        <f>IF($A413="","",VLOOKUP($A413,'Annex 2 Designated EHV charges'!$A:$O,3,0))</f>
        <v/>
      </c>
      <c r="D413" s="56" t="str">
        <f>IF($A413="","",VLOOKUP($A413,'Annex 2 Designated EHV charges'!$A:$O,7,0))</f>
        <v/>
      </c>
      <c r="E413" s="57" t="str">
        <f>IFERROR(IF(VLOOKUP($A413,'Annex 2 Designated EHV charges'!$A:$O,9,FALSE)=0,"",VLOOKUP($A413,'Annex 2 Designated EHV charges'!$A:$O,9,FALSE)),"")</f>
        <v/>
      </c>
      <c r="F413" s="58" t="str">
        <f>IFERROR(IF(VLOOKUP($A413,'Annex 2 Designated EHV charges'!$A:$O,10,FALSE)=0,"",VLOOKUP($A413,'Annex 2 Designated EHV charges'!$A:$O,10,FALSE)),"")</f>
        <v/>
      </c>
      <c r="G413" s="58" t="str">
        <f>IFERROR(IF(VLOOKUP($A413,'Annex 2 Designated EHV charges'!$A:$O,11,FALSE)=0,"",VLOOKUP($A413,'Annex 2 Designated EHV charges'!$A:$O,11,FALSE)),"")</f>
        <v/>
      </c>
      <c r="H413" s="48" t="str">
        <f>IFERROR(IF(VLOOKUP($A413,'Annex 2 Designated EHV charges'!$A:$O,12,FALSE)=0,"",VLOOKUP($A413,'Annex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458"/>
  <sheetViews>
    <sheetView zoomScale="90" zoomScaleNormal="90" zoomScaleSheetLayoutView="100" workbookViewId="0">
      <selection sqref="A1:H1"/>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6384" width="9.109375" style="48"/>
  </cols>
  <sheetData>
    <row r="1" spans="1:15" ht="66.75" customHeight="1" x14ac:dyDescent="0.25">
      <c r="A1" s="244" t="s">
        <v>61</v>
      </c>
      <c r="B1" s="244"/>
      <c r="C1" s="244"/>
      <c r="D1" s="244"/>
      <c r="E1" s="244"/>
      <c r="F1" s="244"/>
      <c r="G1" s="244"/>
      <c r="H1" s="244"/>
    </row>
    <row r="2" spans="1:15" s="49" customFormat="1" ht="25.5" customHeight="1" x14ac:dyDescent="0.25">
      <c r="A2" s="235" t="str">
        <f>Overview!B4&amp; " - Effective from "&amp;Overview!D4&amp;" - "&amp;Overview!E4&amp;" Designated EHV export charges"</f>
        <v>Eclipse Power Distribution Limited - GSP A - Effective from 1 April 2027 - Submitted Designated EHV export charges</v>
      </c>
      <c r="B2" s="236"/>
      <c r="C2" s="236"/>
      <c r="D2" s="236"/>
      <c r="E2" s="236"/>
      <c r="F2" s="236"/>
      <c r="G2" s="236"/>
      <c r="H2" s="237"/>
    </row>
    <row r="3" spans="1:15" s="82" customFormat="1" ht="17.399999999999999" x14ac:dyDescent="0.25">
      <c r="A3" s="86"/>
      <c r="B3" s="86"/>
      <c r="C3" s="86"/>
      <c r="D3" s="87"/>
      <c r="E3" s="88"/>
      <c r="F3" s="88"/>
      <c r="G3" s="89"/>
      <c r="H3" s="89"/>
      <c r="I3" s="81"/>
      <c r="J3" s="81"/>
      <c r="K3" s="81"/>
      <c r="L3" s="81"/>
      <c r="M3" s="81"/>
      <c r="N3" s="81"/>
      <c r="O3" s="81"/>
    </row>
    <row r="4" spans="1:15" ht="60.75" customHeight="1" x14ac:dyDescent="0.25">
      <c r="A4" s="50" t="s">
        <v>47</v>
      </c>
      <c r="B4" s="51" t="s">
        <v>702</v>
      </c>
      <c r="C4" s="50" t="s">
        <v>32</v>
      </c>
      <c r="D4" s="52" t="s">
        <v>26</v>
      </c>
      <c r="E4" s="52" t="str">
        <f>'Annex 2 Designated EHV charges'!M9</f>
        <v>Export
Super Red
unit charge
(p/kWh)</v>
      </c>
      <c r="F4" s="52" t="str">
        <f>'Annex 2 Designated EHV charges'!N9</f>
        <v>Export
fixed charge
(p/day)</v>
      </c>
      <c r="G4" s="52" t="str">
        <f>'Annex 2 Designated EHV charges'!O9</f>
        <v>Export
capacity charge
(p/kVA/day)</v>
      </c>
      <c r="H4" s="52" t="str">
        <f>'Annex 2 Designated EHV charges'!P9</f>
        <v>Export
exceeded capacity charge
(p/kVA/day)</v>
      </c>
    </row>
    <row r="5" spans="1:15" ht="12.75" customHeight="1" x14ac:dyDescent="0.25">
      <c r="A5" s="95" t="str" cm="1">
        <f t="array" ref="A5">IFERROR(INDEX('Annex 2 Designated EHV charges'!$D$10:$D$95, MATCH(0, IF(ISBLANK('Annex 2 Designated EHV charges'!$D$10:$D$95),1, COUNTIF(A$4:$A4, 'Annex 2 Designated EHV charges'!$D$10:$D$95)), 0)),"")</f>
        <v/>
      </c>
      <c r="B5" s="94" t="str">
        <f>IF($A5="","",VLOOKUP($A5,'Annex 2 Designated EHV charges'!$D:$O,2,0))</f>
        <v/>
      </c>
      <c r="C5" s="95" t="str">
        <f>IF($A5="","",VLOOKUP($A5,'Annex 2 Designated EHV charges'!$D:$O,3,0))</f>
        <v/>
      </c>
      <c r="D5" s="94" t="str">
        <f>IF($A5="","",VLOOKUP($A5,'Annex 2 Designated EHV charges'!$D:$O,4,0))</f>
        <v/>
      </c>
      <c r="E5" s="96" t="str">
        <f>IFERROR(IF(VLOOKUP($A5,'Annex 2 Designated EHV charges'!$D:$P,10,FALSE)=0,"",VLOOKUP($A5,'Annex 2 Designated EHV charges'!$D:$P,10,FALSE)),"")</f>
        <v/>
      </c>
      <c r="F5" s="196" t="str">
        <f>IFERROR(IF(VLOOKUP($A5,'Annex 2 Designated EHV charges'!$D:$P,11,FALSE)=0,"",VLOOKUP($A5,'Annex 2 Designated EHV charges'!$D:$P,11,FALSE)),"")</f>
        <v/>
      </c>
      <c r="G5" s="196" t="str">
        <f>IFERROR(IF(VLOOKUP($A5,'Annex 2 Designated EHV charges'!$D:$P,12,FALSE)=0,"",VLOOKUP($A5,'Annex 2 Designated EHV charges'!$D:$P,12,FALSE)),"")</f>
        <v/>
      </c>
      <c r="H5" s="196" t="str">
        <f>IFERROR(IF(VLOOKUP($A5,'Annex 2 Designated EHV charges'!$D:$P,13,FALSE)=0,"",VLOOKUP($A5,'Annex 2 Designated EHV charges'!$D:$P,13,FALSE)),"")</f>
        <v/>
      </c>
    </row>
    <row r="6" spans="1:15" ht="12.75" customHeight="1" x14ac:dyDescent="0.25">
      <c r="A6" s="95" t="str" cm="1">
        <f t="array" ref="A6">IFERROR(INDEX('Annex 2 Designated EHV charges'!$D$10:$D$95, MATCH(0, IF(ISBLANK('Annex 2 Designated EHV charges'!$D$10:$D$95),1, COUNTIF(A$4:$A5, 'Annex 2 Designated EHV charges'!$D$10:$D$95)), 0)),"")</f>
        <v/>
      </c>
      <c r="B6" s="94" t="str">
        <f>IF($A6="","",VLOOKUP($A6,'Annex 2 Designated EHV charges'!$D:$O,2,0))</f>
        <v/>
      </c>
      <c r="C6" s="95" t="str">
        <f>IF($A6="","",VLOOKUP($A6,'Annex 2 Designated EHV charges'!$D:$O,3,0))</f>
        <v/>
      </c>
      <c r="D6" s="94" t="str">
        <f>IF($A6="","",VLOOKUP($A6,'Annex 2 Designated EHV charges'!$D:$O,4,0))</f>
        <v/>
      </c>
      <c r="E6" s="96" t="str">
        <f>IFERROR(IF(VLOOKUP($A6,'Annex 2 Designated EHV charges'!$D:$P,10,FALSE)=0,"",VLOOKUP($A6,'Annex 2 Designated EHV charges'!$D:$P,10,FALSE)),"")</f>
        <v/>
      </c>
      <c r="F6" s="196" t="str">
        <f>IFERROR(IF(VLOOKUP($A6,'Annex 2 Designated EHV charges'!$D:$P,11,FALSE)=0,"",VLOOKUP($A6,'Annex 2 Designated EHV charges'!$D:$P,11,FALSE)),"")</f>
        <v/>
      </c>
      <c r="G6" s="196" t="str">
        <f>IFERROR(IF(VLOOKUP($A6,'Annex 2 Designated EHV charges'!$D:$P,12,FALSE)=0,"",VLOOKUP($A6,'Annex 2 Designated EHV charges'!$D:$P,12,FALSE)),"")</f>
        <v/>
      </c>
      <c r="H6" s="196" t="str">
        <f>IFERROR(IF(VLOOKUP($A6,'Annex 2 Designated EHV charges'!$D:$P,13,FALSE)=0,"",VLOOKUP($A6,'Annex 2 Designated EHV charges'!$D:$P,13,FALSE)),"")</f>
        <v/>
      </c>
    </row>
    <row r="7" spans="1:15" ht="12.75" customHeight="1" x14ac:dyDescent="0.25">
      <c r="A7" s="95" t="str" cm="1">
        <f t="array" ref="A7">IFERROR(INDEX('Annex 2 Designated EHV charges'!$D$10:$D$95, MATCH(0, IF(ISBLANK('Annex 2 Designated EHV charges'!$D$10:$D$95),1, COUNTIF(A$4:$A6, 'Annex 2 Designated EHV charges'!$D$10:$D$95)), 0)),"")</f>
        <v/>
      </c>
      <c r="B7" s="94" t="str">
        <f>IF($A7="","",VLOOKUP($A7,'Annex 2 Designated EHV charges'!$D:$O,2,0))</f>
        <v/>
      </c>
      <c r="C7" s="95" t="str">
        <f>IF($A7="","",VLOOKUP($A7,'Annex 2 Designated EHV charges'!$D:$O,3,0))</f>
        <v/>
      </c>
      <c r="D7" s="94" t="str">
        <f>IF($A7="","",VLOOKUP($A7,'Annex 2 Designated EHV charges'!$D:$O,4,0))</f>
        <v/>
      </c>
      <c r="E7" s="96" t="str">
        <f>IFERROR(IF(VLOOKUP($A7,'Annex 2 Designated EHV charges'!$D:$P,10,FALSE)=0,"",VLOOKUP($A7,'Annex 2 Designated EHV charges'!$D:$P,10,FALSE)),"")</f>
        <v/>
      </c>
      <c r="F7" s="196" t="str">
        <f>IFERROR(IF(VLOOKUP($A7,'Annex 2 Designated EHV charges'!$D:$P,11,FALSE)=0,"",VLOOKUP($A7,'Annex 2 Designated EHV charges'!$D:$P,11,FALSE)),"")</f>
        <v/>
      </c>
      <c r="G7" s="196" t="str">
        <f>IFERROR(IF(VLOOKUP($A7,'Annex 2 Designated EHV charges'!$D:$P,12,FALSE)=0,"",VLOOKUP($A7,'Annex 2 Designated EHV charges'!$D:$P,12,FALSE)),"")</f>
        <v/>
      </c>
      <c r="H7" s="196" t="str">
        <f>IFERROR(IF(VLOOKUP($A7,'Annex 2 Designated EHV charges'!$D:$P,13,FALSE)=0,"",VLOOKUP($A7,'Annex 2 Designated EHV charges'!$D:$P,13,FALSE)),"")</f>
        <v/>
      </c>
    </row>
    <row r="8" spans="1:15" ht="12.75" customHeight="1" x14ac:dyDescent="0.25">
      <c r="A8" s="95" t="str" cm="1">
        <f t="array" ref="A8">IFERROR(INDEX('Annex 2 Designated EHV charges'!$D$10:$D$95, MATCH(0, IF(ISBLANK('Annex 2 Designated EHV charges'!$D$10:$D$95),1, COUNTIF(A$4:$A7, 'Annex 2 Designated EHV charges'!$D$10:$D$95)), 0)),"")</f>
        <v/>
      </c>
      <c r="B8" s="94" t="str">
        <f>IF($A8="","",VLOOKUP($A8,'Annex 2 Designated EHV charges'!$D:$O,2,0))</f>
        <v/>
      </c>
      <c r="C8" s="95" t="str">
        <f>IF($A8="","",VLOOKUP($A8,'Annex 2 Designated EHV charges'!$D:$O,3,0))</f>
        <v/>
      </c>
      <c r="D8" s="94" t="str">
        <f>IF($A8="","",VLOOKUP($A8,'Annex 2 Designated EHV charges'!$D:$O,4,0))</f>
        <v/>
      </c>
      <c r="E8" s="96" t="str">
        <f>IFERROR(IF(VLOOKUP($A8,'Annex 2 Designated EHV charges'!$D:$P,10,FALSE)=0,"",VLOOKUP($A8,'Annex 2 Designated EHV charges'!$D:$P,10,FALSE)),"")</f>
        <v/>
      </c>
      <c r="F8" s="196" t="str">
        <f>IFERROR(IF(VLOOKUP($A8,'Annex 2 Designated EHV charges'!$D:$P,11,FALSE)=0,"",VLOOKUP($A8,'Annex 2 Designated EHV charges'!$D:$P,11,FALSE)),"")</f>
        <v/>
      </c>
      <c r="G8" s="196" t="str">
        <f>IFERROR(IF(VLOOKUP($A8,'Annex 2 Designated EHV charges'!$D:$P,12,FALSE)=0,"",VLOOKUP($A8,'Annex 2 Designated EHV charges'!$D:$P,12,FALSE)),"")</f>
        <v/>
      </c>
      <c r="H8" s="196" t="str">
        <f>IFERROR(IF(VLOOKUP($A8,'Annex 2 Designated EHV charges'!$D:$P,13,FALSE)=0,"",VLOOKUP($A8,'Annex 2 Designated EHV charges'!$D:$P,13,FALSE)),"")</f>
        <v/>
      </c>
    </row>
    <row r="9" spans="1:15" ht="12.75" customHeight="1" x14ac:dyDescent="0.25">
      <c r="A9" s="95" t="str" cm="1">
        <f t="array" ref="A9">IFERROR(INDEX('Annex 2 Designated EHV charges'!$D$10:$D$95, MATCH(0, IF(ISBLANK('Annex 2 Designated EHV charges'!$D$10:$D$95),1, COUNTIF(A$4:$A8, 'Annex 2 Designated EHV charges'!$D$10:$D$95)), 0)),"")</f>
        <v/>
      </c>
      <c r="B9" s="94" t="str">
        <f>IF($A9="","",VLOOKUP($A9,'Annex 2 Designated EHV charges'!$D:$O,2,0))</f>
        <v/>
      </c>
      <c r="C9" s="95" t="str">
        <f>IF($A9="","",VLOOKUP($A9,'Annex 2 Designated EHV charges'!$D:$O,3,0))</f>
        <v/>
      </c>
      <c r="D9" s="94" t="str">
        <f>IF($A9="","",VLOOKUP($A9,'Annex 2 Designated EHV charges'!$D:$O,4,0))</f>
        <v/>
      </c>
      <c r="E9" s="96" t="str">
        <f>IFERROR(IF(VLOOKUP($A9,'Annex 2 Designated EHV charges'!$D:$P,10,FALSE)=0,"",VLOOKUP($A9,'Annex 2 Designated EHV charges'!$D:$P,10,FALSE)),"")</f>
        <v/>
      </c>
      <c r="F9" s="196" t="str">
        <f>IFERROR(IF(VLOOKUP($A9,'Annex 2 Designated EHV charges'!$D:$P,11,FALSE)=0,"",VLOOKUP($A9,'Annex 2 Designated EHV charges'!$D:$P,11,FALSE)),"")</f>
        <v/>
      </c>
      <c r="G9" s="196" t="str">
        <f>IFERROR(IF(VLOOKUP($A9,'Annex 2 Designated EHV charges'!$D:$P,12,FALSE)=0,"",VLOOKUP($A9,'Annex 2 Designated EHV charges'!$D:$P,12,FALSE)),"")</f>
        <v/>
      </c>
      <c r="H9" s="196" t="str">
        <f>IFERROR(IF(VLOOKUP($A9,'Annex 2 Designated EHV charges'!$D:$P,13,FALSE)=0,"",VLOOKUP($A9,'Annex 2 Designated EHV charges'!$D:$P,13,FALSE)),"")</f>
        <v/>
      </c>
    </row>
    <row r="10" spans="1:15" ht="12.75" customHeight="1" x14ac:dyDescent="0.25">
      <c r="A10" s="95" t="str" cm="1">
        <f t="array" ref="A10">IFERROR(INDEX('Annex 2 Designated EHV charges'!$D$10:$D$95, MATCH(0, IF(ISBLANK('Annex 2 Designated EHV charges'!$D$10:$D$95),1, COUNTIF(A$4:$A9, 'Annex 2 Designated EHV charges'!$D$10:$D$95)), 0)),"")</f>
        <v/>
      </c>
      <c r="B10" s="94" t="str">
        <f>IF($A10="","",VLOOKUP($A10,'Annex 2 Designated EHV charges'!$D:$O,2,0))</f>
        <v/>
      </c>
      <c r="C10" s="95" t="str">
        <f>IF($A10="","",VLOOKUP($A10,'Annex 2 Designated EHV charges'!$D:$O,3,0))</f>
        <v/>
      </c>
      <c r="D10" s="94" t="str">
        <f>IF($A10="","",VLOOKUP($A10,'Annex 2 Designated EHV charges'!$D:$O,4,0))</f>
        <v/>
      </c>
      <c r="E10" s="96" t="str">
        <f>IFERROR(IF(VLOOKUP($A10,'Annex 2 Designated EHV charges'!$D:$P,10,FALSE)=0,"",VLOOKUP($A10,'Annex 2 Designated EHV charges'!$D:$P,10,FALSE)),"")</f>
        <v/>
      </c>
      <c r="F10" s="196" t="str">
        <f>IFERROR(IF(VLOOKUP($A10,'Annex 2 Designated EHV charges'!$D:$P,11,FALSE)=0,"",VLOOKUP($A10,'Annex 2 Designated EHV charges'!$D:$P,11,FALSE)),"")</f>
        <v/>
      </c>
      <c r="G10" s="196" t="str">
        <f>IFERROR(IF(VLOOKUP($A10,'Annex 2 Designated EHV charges'!$D:$P,12,FALSE)=0,"",VLOOKUP($A10,'Annex 2 Designated EHV charges'!$D:$P,12,FALSE)),"")</f>
        <v/>
      </c>
      <c r="H10" s="196" t="str">
        <f>IFERROR(IF(VLOOKUP($A10,'Annex 2 Designated EHV charges'!$D:$P,13,FALSE)=0,"",VLOOKUP($A10,'Annex 2 Designated EHV charges'!$D:$P,13,FALSE)),"")</f>
        <v/>
      </c>
    </row>
    <row r="11" spans="1:15" ht="12.75" customHeight="1" x14ac:dyDescent="0.25">
      <c r="A11" s="95" t="str" cm="1">
        <f t="array" ref="A11">IFERROR(INDEX('Annex 2 Designated EHV charges'!$D$10:$D$95, MATCH(0, IF(ISBLANK('Annex 2 Designated EHV charges'!$D$10:$D$95),1, COUNTIF(A$4:$A10, 'Annex 2 Designated EHV charges'!$D$10:$D$95)), 0)),"")</f>
        <v/>
      </c>
      <c r="B11" s="94" t="str">
        <f>IF($A11="","",VLOOKUP($A11,'Annex 2 Designated EHV charges'!$D:$O,2,0))</f>
        <v/>
      </c>
      <c r="C11" s="95" t="str">
        <f>IF($A11="","",VLOOKUP($A11,'Annex 2 Designated EHV charges'!$D:$O,3,0))</f>
        <v/>
      </c>
      <c r="D11" s="94" t="str">
        <f>IF($A11="","",VLOOKUP($A11,'Annex 2 Designated EHV charges'!$D:$O,4,0))</f>
        <v/>
      </c>
      <c r="E11" s="96" t="str">
        <f>IFERROR(IF(VLOOKUP($A11,'Annex 2 Designated EHV charges'!$D:$P,10,FALSE)=0,"",VLOOKUP($A11,'Annex 2 Designated EHV charges'!$D:$P,10,FALSE)),"")</f>
        <v/>
      </c>
      <c r="F11" s="196" t="str">
        <f>IFERROR(IF(VLOOKUP($A11,'Annex 2 Designated EHV charges'!$D:$P,11,FALSE)=0,"",VLOOKUP($A11,'Annex 2 Designated EHV charges'!$D:$P,11,FALSE)),"")</f>
        <v/>
      </c>
      <c r="G11" s="196" t="str">
        <f>IFERROR(IF(VLOOKUP($A11,'Annex 2 Designated EHV charges'!$D:$P,12,FALSE)=0,"",VLOOKUP($A11,'Annex 2 Designated EHV charges'!$D:$P,12,FALSE)),"")</f>
        <v/>
      </c>
      <c r="H11" s="196" t="str">
        <f>IFERROR(IF(VLOOKUP($A11,'Annex 2 Designated EHV charges'!$D:$P,13,FALSE)=0,"",VLOOKUP($A11,'Annex 2 Designated EHV charges'!$D:$P,13,FALSE)),"")</f>
        <v/>
      </c>
    </row>
    <row r="12" spans="1:15" ht="12.75" customHeight="1" x14ac:dyDescent="0.25">
      <c r="A12" s="95" t="str" cm="1">
        <f t="array" ref="A12">IFERROR(INDEX('Annex 2 Designated EHV charges'!$D$10:$D$95, MATCH(0, IF(ISBLANK('Annex 2 Designated EHV charges'!$D$10:$D$95),1, COUNTIF(A$4:$A11, 'Annex 2 Designated EHV charges'!$D$10:$D$95)), 0)),"")</f>
        <v/>
      </c>
      <c r="B12" s="94" t="str">
        <f>IF($A12="","",VLOOKUP($A12,'Annex 2 Designated EHV charges'!$D:$O,2,0))</f>
        <v/>
      </c>
      <c r="C12" s="95" t="str">
        <f>IF($A12="","",VLOOKUP($A12,'Annex 2 Designated EHV charges'!$D:$O,3,0))</f>
        <v/>
      </c>
      <c r="D12" s="94" t="str">
        <f>IF($A12="","",VLOOKUP($A12,'Annex 2 Designated EHV charges'!$D:$O,4,0))</f>
        <v/>
      </c>
      <c r="E12" s="96" t="str">
        <f>IFERROR(IF(VLOOKUP($A12,'Annex 2 Designated EHV charges'!$D:$P,10,FALSE)=0,"",VLOOKUP($A12,'Annex 2 Designated EHV charges'!$D:$P,10,FALSE)),"")</f>
        <v/>
      </c>
      <c r="F12" s="196" t="str">
        <f>IFERROR(IF(VLOOKUP($A12,'Annex 2 Designated EHV charges'!$D:$P,11,FALSE)=0,"",VLOOKUP($A12,'Annex 2 Designated EHV charges'!$D:$P,11,FALSE)),"")</f>
        <v/>
      </c>
      <c r="G12" s="196" t="str">
        <f>IFERROR(IF(VLOOKUP($A12,'Annex 2 Designated EHV charges'!$D:$P,12,FALSE)=0,"",VLOOKUP($A12,'Annex 2 Designated EHV charges'!$D:$P,12,FALSE)),"")</f>
        <v/>
      </c>
      <c r="H12" s="196" t="str">
        <f>IFERROR(IF(VLOOKUP($A12,'Annex 2 Designated EHV charges'!$D:$P,13,FALSE)=0,"",VLOOKUP($A12,'Annex 2 Designated EHV charges'!$D:$P,13,FALSE)),"")</f>
        <v/>
      </c>
    </row>
    <row r="13" spans="1:15" ht="12.75" customHeight="1" x14ac:dyDescent="0.25">
      <c r="A13" s="95" t="str" cm="1">
        <f t="array" ref="A13">IFERROR(INDEX('Annex 2 Designated EHV charges'!$D$10:$D$95, MATCH(0, IF(ISBLANK('Annex 2 Designated EHV charges'!$D$10:$D$95),1, COUNTIF(A$4:$A12, 'Annex 2 Designated EHV charges'!$D$10:$D$95)), 0)),"")</f>
        <v/>
      </c>
      <c r="B13" s="94" t="str">
        <f>IF($A13="","",VLOOKUP($A13,'Annex 2 Designated EHV charges'!$D:$O,2,0))</f>
        <v/>
      </c>
      <c r="C13" s="95" t="str">
        <f>IF($A13="","",VLOOKUP($A13,'Annex 2 Designated EHV charges'!$D:$O,3,0))</f>
        <v/>
      </c>
      <c r="D13" s="94" t="str">
        <f>IF($A13="","",VLOOKUP($A13,'Annex 2 Designated EHV charges'!$D:$O,4,0))</f>
        <v/>
      </c>
      <c r="E13" s="96" t="str">
        <f>IFERROR(IF(VLOOKUP($A13,'Annex 2 Designated EHV charges'!$D:$P,10,FALSE)=0,"",VLOOKUP($A13,'Annex 2 Designated EHV charges'!$D:$P,10,FALSE)),"")</f>
        <v/>
      </c>
      <c r="F13" s="196" t="str">
        <f>IFERROR(IF(VLOOKUP($A13,'Annex 2 Designated EHV charges'!$D:$P,11,FALSE)=0,"",VLOOKUP($A13,'Annex 2 Designated EHV charges'!$D:$P,11,FALSE)),"")</f>
        <v/>
      </c>
      <c r="G13" s="196" t="str">
        <f>IFERROR(IF(VLOOKUP($A13,'Annex 2 Designated EHV charges'!$D:$P,12,FALSE)=0,"",VLOOKUP($A13,'Annex 2 Designated EHV charges'!$D:$P,12,FALSE)),"")</f>
        <v/>
      </c>
      <c r="H13" s="196" t="str">
        <f>IFERROR(IF(VLOOKUP($A13,'Annex 2 Designated EHV charges'!$D:$P,13,FALSE)=0,"",VLOOKUP($A13,'Annex 2 Designated EHV charges'!$D:$P,13,FALSE)),"")</f>
        <v/>
      </c>
    </row>
    <row r="14" spans="1:15" ht="12.75" customHeight="1" x14ac:dyDescent="0.25">
      <c r="A14" s="95" t="str" cm="1">
        <f t="array" ref="A14">IFERROR(INDEX('Annex 2 Designated EHV charges'!$D$10:$D$95, MATCH(0, IF(ISBLANK('Annex 2 Designated EHV charges'!$D$10:$D$95),1, COUNTIF(A$4:$A13, 'Annex 2 Designated EHV charges'!$D$10:$D$95)), 0)),"")</f>
        <v/>
      </c>
      <c r="B14" s="94" t="str">
        <f>IF($A14="","",VLOOKUP($A14,'Annex 2 Designated EHV charges'!$D:$O,2,0))</f>
        <v/>
      </c>
      <c r="C14" s="95" t="str">
        <f>IF($A14="","",VLOOKUP($A14,'Annex 2 Designated EHV charges'!$D:$O,3,0))</f>
        <v/>
      </c>
      <c r="D14" s="94" t="str">
        <f>IF($A14="","",VLOOKUP($A14,'Annex 2 Designated EHV charges'!$D:$O,4,0))</f>
        <v/>
      </c>
      <c r="E14" s="96" t="str">
        <f>IFERROR(IF(VLOOKUP($A14,'Annex 2 Designated EHV charges'!$D:$P,10,FALSE)=0,"",VLOOKUP($A14,'Annex 2 Designated EHV charges'!$D:$P,10,FALSE)),"")</f>
        <v/>
      </c>
      <c r="F14" s="196" t="str">
        <f>IFERROR(IF(VLOOKUP($A14,'Annex 2 Designated EHV charges'!$D:$P,11,FALSE)=0,"",VLOOKUP($A14,'Annex 2 Designated EHV charges'!$D:$P,11,FALSE)),"")</f>
        <v/>
      </c>
      <c r="G14" s="196" t="str">
        <f>IFERROR(IF(VLOOKUP($A14,'Annex 2 Designated EHV charges'!$D:$P,12,FALSE)=0,"",VLOOKUP($A14,'Annex 2 Designated EHV charges'!$D:$P,12,FALSE)),"")</f>
        <v/>
      </c>
      <c r="H14" s="196" t="str">
        <f>IFERROR(IF(VLOOKUP($A14,'Annex 2 Designated EHV charges'!$D:$P,13,FALSE)=0,"",VLOOKUP($A14,'Annex 2 Designated EHV charges'!$D:$P,13,FALSE)),"")</f>
        <v/>
      </c>
    </row>
    <row r="15" spans="1:15" ht="12.75" customHeight="1" x14ac:dyDescent="0.25">
      <c r="A15" s="95" t="str" cm="1">
        <f t="array" ref="A15">IFERROR(INDEX('Annex 2 Designated EHV charges'!$D$10:$D$95, MATCH(0, IF(ISBLANK('Annex 2 Designated EHV charges'!$D$10:$D$95),1, COUNTIF(A$4:$A14, 'Annex 2 Designated EHV charges'!$D$10:$D$95)), 0)),"")</f>
        <v/>
      </c>
      <c r="B15" s="94" t="str">
        <f>IF($A15="","",VLOOKUP($A15,'Annex 2 Designated EHV charges'!$D:$O,2,0))</f>
        <v/>
      </c>
      <c r="C15" s="95" t="str">
        <f>IF($A15="","",VLOOKUP($A15,'Annex 2 Designated EHV charges'!$D:$O,3,0))</f>
        <v/>
      </c>
      <c r="D15" s="94" t="str">
        <f>IF($A15="","",VLOOKUP($A15,'Annex 2 Designated EHV charges'!$D:$O,4,0))</f>
        <v/>
      </c>
      <c r="E15" s="96" t="str">
        <f>IFERROR(IF(VLOOKUP($A15,'Annex 2 Designated EHV charges'!$D:$P,10,FALSE)=0,"",VLOOKUP($A15,'Annex 2 Designated EHV charges'!$D:$P,10,FALSE)),"")</f>
        <v/>
      </c>
      <c r="F15" s="196" t="str">
        <f>IFERROR(IF(VLOOKUP($A15,'Annex 2 Designated EHV charges'!$D:$P,11,FALSE)=0,"",VLOOKUP($A15,'Annex 2 Designated EHV charges'!$D:$P,11,FALSE)),"")</f>
        <v/>
      </c>
      <c r="G15" s="196" t="str">
        <f>IFERROR(IF(VLOOKUP($A15,'Annex 2 Designated EHV charges'!$D:$P,12,FALSE)=0,"",VLOOKUP($A15,'Annex 2 Designated EHV charges'!$D:$P,12,FALSE)),"")</f>
        <v/>
      </c>
      <c r="H15" s="196" t="str">
        <f>IFERROR(IF(VLOOKUP($A15,'Annex 2 Designated EHV charges'!$D:$P,13,FALSE)=0,"",VLOOKUP($A15,'Annex 2 Designated EHV charges'!$D:$P,13,FALSE)),"")</f>
        <v/>
      </c>
    </row>
    <row r="16" spans="1:15" ht="12.75" customHeight="1" x14ac:dyDescent="0.25">
      <c r="A16" s="95" t="str" cm="1">
        <f t="array" ref="A16">IFERROR(INDEX('Annex 2 Designated EHV charges'!$D$10:$D$95, MATCH(0, IF(ISBLANK('Annex 2 Designated EHV charges'!$D$10:$D$95),1, COUNTIF(A$4:$A15, 'Annex 2 Designated EHV charges'!$D$10:$D$95)), 0)),"")</f>
        <v/>
      </c>
      <c r="B16" s="94" t="str">
        <f>IF($A16="","",VLOOKUP($A16,'Annex 2 Designated EHV charges'!$D:$O,2,0))</f>
        <v/>
      </c>
      <c r="C16" s="95" t="str">
        <f>IF($A16="","",VLOOKUP($A16,'Annex 2 Designated EHV charges'!$D:$O,3,0))</f>
        <v/>
      </c>
      <c r="D16" s="94" t="str">
        <f>IF($A16="","",VLOOKUP($A16,'Annex 2 Designated EHV charges'!$D:$O,4,0))</f>
        <v/>
      </c>
      <c r="E16" s="96" t="str">
        <f>IFERROR(IF(VLOOKUP($A16,'Annex 2 Designated EHV charges'!$D:$P,10,FALSE)=0,"",VLOOKUP($A16,'Annex 2 Designated EHV charges'!$D:$P,10,FALSE)),"")</f>
        <v/>
      </c>
      <c r="F16" s="196" t="str">
        <f>IFERROR(IF(VLOOKUP($A16,'Annex 2 Designated EHV charges'!$D:$P,11,FALSE)=0,"",VLOOKUP($A16,'Annex 2 Designated EHV charges'!$D:$P,11,FALSE)),"")</f>
        <v/>
      </c>
      <c r="G16" s="196" t="str">
        <f>IFERROR(IF(VLOOKUP($A16,'Annex 2 Designated EHV charges'!$D:$P,12,FALSE)=0,"",VLOOKUP($A16,'Annex 2 Designated EHV charges'!$D:$P,12,FALSE)),"")</f>
        <v/>
      </c>
      <c r="H16" s="196" t="str">
        <f>IFERROR(IF(VLOOKUP($A16,'Annex 2 Designated EHV charges'!$D:$P,13,FALSE)=0,"",VLOOKUP($A16,'Annex 2 Designated EHV charges'!$D:$P,13,FALSE)),"")</f>
        <v/>
      </c>
    </row>
    <row r="17" spans="1:8" ht="12.75" customHeight="1" x14ac:dyDescent="0.25">
      <c r="A17" s="95" t="str" cm="1">
        <f t="array" ref="A17">IFERROR(INDEX('Annex 2 Designated EHV charges'!$D$10:$D$95, MATCH(0, IF(ISBLANK('Annex 2 Designated EHV charges'!$D$10:$D$95),1, COUNTIF(A$4:$A16, 'Annex 2 Designated EHV charges'!$D$10:$D$95)), 0)),"")</f>
        <v/>
      </c>
      <c r="B17" s="94" t="str">
        <f>IF($A17="","",VLOOKUP($A17,'Annex 2 Designated EHV charges'!$D:$O,2,0))</f>
        <v/>
      </c>
      <c r="C17" s="95" t="str">
        <f>IF($A17="","",VLOOKUP($A17,'Annex 2 Designated EHV charges'!$D:$O,3,0))</f>
        <v/>
      </c>
      <c r="D17" s="94" t="str">
        <f>IF($A17="","",VLOOKUP($A17,'Annex 2 Designated EHV charges'!$D:$O,4,0))</f>
        <v/>
      </c>
      <c r="E17" s="96" t="str">
        <f>IFERROR(IF(VLOOKUP($A17,'Annex 2 Designated EHV charges'!$D:$P,10,FALSE)=0,"",VLOOKUP($A17,'Annex 2 Designated EHV charges'!$D:$P,10,FALSE)),"")</f>
        <v/>
      </c>
      <c r="F17" s="196" t="str">
        <f>IFERROR(IF(VLOOKUP($A17,'Annex 2 Designated EHV charges'!$D:$P,11,FALSE)=0,"",VLOOKUP($A17,'Annex 2 Designated EHV charges'!$D:$P,11,FALSE)),"")</f>
        <v/>
      </c>
      <c r="G17" s="196" t="str">
        <f>IFERROR(IF(VLOOKUP($A17,'Annex 2 Designated EHV charges'!$D:$P,12,FALSE)=0,"",VLOOKUP($A17,'Annex 2 Designated EHV charges'!$D:$P,12,FALSE)),"")</f>
        <v/>
      </c>
      <c r="H17" s="196" t="str">
        <f>IFERROR(IF(VLOOKUP($A17,'Annex 2 Designated EHV charges'!$D:$P,13,FALSE)=0,"",VLOOKUP($A17,'Annex 2 Designated EHV charges'!$D:$P,13,FALSE)),"")</f>
        <v/>
      </c>
    </row>
    <row r="18" spans="1:8" ht="12.75" customHeight="1" x14ac:dyDescent="0.25">
      <c r="A18" s="95" t="str" cm="1">
        <f t="array" ref="A18">IFERROR(INDEX('Annex 2 Designated EHV charges'!$D$10:$D$95, MATCH(0, IF(ISBLANK('Annex 2 Designated EHV charges'!$D$10:$D$95),1, COUNTIF(A$4:$A17, 'Annex 2 Designated EHV charges'!$D$10:$D$95)), 0)),"")</f>
        <v/>
      </c>
      <c r="B18" s="94" t="str">
        <f>IF($A18="","",VLOOKUP($A18,'Annex 2 Designated EHV charges'!$D:$O,2,0))</f>
        <v/>
      </c>
      <c r="C18" s="95" t="str">
        <f>IF($A18="","",VLOOKUP($A18,'Annex 2 Designated EHV charges'!$D:$O,3,0))</f>
        <v/>
      </c>
      <c r="D18" s="94" t="str">
        <f>IF($A18="","",VLOOKUP($A18,'Annex 2 Designated EHV charges'!$D:$O,4,0))</f>
        <v/>
      </c>
      <c r="E18" s="96" t="str">
        <f>IFERROR(IF(VLOOKUP($A18,'Annex 2 Designated EHV charges'!$D:$P,10,FALSE)=0,"",VLOOKUP($A18,'Annex 2 Designated EHV charges'!$D:$P,10,FALSE)),"")</f>
        <v/>
      </c>
      <c r="F18" s="196" t="str">
        <f>IFERROR(IF(VLOOKUP($A18,'Annex 2 Designated EHV charges'!$D:$P,11,FALSE)=0,"",VLOOKUP($A18,'Annex 2 Designated EHV charges'!$D:$P,11,FALSE)),"")</f>
        <v/>
      </c>
      <c r="G18" s="196" t="str">
        <f>IFERROR(IF(VLOOKUP($A18,'Annex 2 Designated EHV charges'!$D:$P,12,FALSE)=0,"",VLOOKUP($A18,'Annex 2 Designated EHV charges'!$D:$P,12,FALSE)),"")</f>
        <v/>
      </c>
      <c r="H18" s="196" t="str">
        <f>IFERROR(IF(VLOOKUP($A18,'Annex 2 Designated EHV charges'!$D:$P,13,FALSE)=0,"",VLOOKUP($A18,'Annex 2 Designated EHV charges'!$D:$P,13,FALSE)),"")</f>
        <v/>
      </c>
    </row>
    <row r="19" spans="1:8" ht="12.75" customHeight="1" x14ac:dyDescent="0.25">
      <c r="A19" s="95" t="str" cm="1">
        <f t="array" ref="A19">IFERROR(INDEX('Annex 2 Designated EHV charges'!$D$10:$D$95, MATCH(0, IF(ISBLANK('Annex 2 Designated EHV charges'!$D$10:$D$95),1, COUNTIF(A$4:$A18, 'Annex 2 Designated EHV charges'!$D$10:$D$95)), 0)),"")</f>
        <v/>
      </c>
      <c r="B19" s="94" t="str">
        <f>IF($A19="","",VLOOKUP($A19,'Annex 2 Designated EHV charges'!$D:$O,2,0))</f>
        <v/>
      </c>
      <c r="C19" s="95" t="str">
        <f>IF($A19="","",VLOOKUP($A19,'Annex 2 Designated EHV charges'!$D:$O,3,0))</f>
        <v/>
      </c>
      <c r="D19" s="94" t="str">
        <f>IF($A19="","",VLOOKUP($A19,'Annex 2 Designated EHV charges'!$D:$O,4,0))</f>
        <v/>
      </c>
      <c r="E19" s="96" t="str">
        <f>IFERROR(IF(VLOOKUP($A19,'Annex 2 Designated EHV charges'!$D:$P,10,FALSE)=0,"",VLOOKUP($A19,'Annex 2 Designated EHV charges'!$D:$P,10,FALSE)),"")</f>
        <v/>
      </c>
      <c r="F19" s="196" t="str">
        <f>IFERROR(IF(VLOOKUP($A19,'Annex 2 Designated EHV charges'!$D:$P,11,FALSE)=0,"",VLOOKUP($A19,'Annex 2 Designated EHV charges'!$D:$P,11,FALSE)),"")</f>
        <v/>
      </c>
      <c r="G19" s="196" t="str">
        <f>IFERROR(IF(VLOOKUP($A19,'Annex 2 Designated EHV charges'!$D:$P,12,FALSE)=0,"",VLOOKUP($A19,'Annex 2 Designated EHV charges'!$D:$P,12,FALSE)),"")</f>
        <v/>
      </c>
      <c r="H19" s="196" t="str">
        <f>IFERROR(IF(VLOOKUP($A19,'Annex 2 Designated EHV charges'!$D:$P,13,FALSE)=0,"",VLOOKUP($A19,'Annex 2 Designated EHV charges'!$D:$P,13,FALSE)),"")</f>
        <v/>
      </c>
    </row>
    <row r="20" spans="1:8" ht="12.75" customHeight="1" x14ac:dyDescent="0.25">
      <c r="A20" s="95" t="str" cm="1">
        <f t="array" ref="A20">IFERROR(INDEX('Annex 2 Designated EHV charges'!$D$10:$D$95, MATCH(0, IF(ISBLANK('Annex 2 Designated EHV charges'!$D$10:$D$95),1, COUNTIF(A$4:$A19, 'Annex 2 Designated EHV charges'!$D$10:$D$95)), 0)),"")</f>
        <v/>
      </c>
      <c r="B20" s="94" t="str">
        <f>IF($A20="","",VLOOKUP($A20,'Annex 2 Designated EHV charges'!$D:$O,2,0))</f>
        <v/>
      </c>
      <c r="C20" s="95" t="str">
        <f>IF($A20="","",VLOOKUP($A20,'Annex 2 Designated EHV charges'!$D:$O,3,0))</f>
        <v/>
      </c>
      <c r="D20" s="94" t="str">
        <f>IF($A20="","",VLOOKUP($A20,'Annex 2 Designated EHV charges'!$D:$O,4,0))</f>
        <v/>
      </c>
      <c r="E20" s="96" t="str">
        <f>IFERROR(IF(VLOOKUP($A20,'Annex 2 Designated EHV charges'!$D:$P,10,FALSE)=0,"",VLOOKUP($A20,'Annex 2 Designated EHV charges'!$D:$P,10,FALSE)),"")</f>
        <v/>
      </c>
      <c r="F20" s="196" t="str">
        <f>IFERROR(IF(VLOOKUP($A20,'Annex 2 Designated EHV charges'!$D:$P,11,FALSE)=0,"",VLOOKUP($A20,'Annex 2 Designated EHV charges'!$D:$P,11,FALSE)),"")</f>
        <v/>
      </c>
      <c r="G20" s="196" t="str">
        <f>IFERROR(IF(VLOOKUP($A20,'Annex 2 Designated EHV charges'!$D:$P,12,FALSE)=0,"",VLOOKUP($A20,'Annex 2 Designated EHV charges'!$D:$P,12,FALSE)),"")</f>
        <v/>
      </c>
      <c r="H20" s="196" t="str">
        <f>IFERROR(IF(VLOOKUP($A20,'Annex 2 Designated EHV charges'!$D:$P,13,FALSE)=0,"",VLOOKUP($A20,'Annex 2 Designated EHV charges'!$D:$P,13,FALSE)),"")</f>
        <v/>
      </c>
    </row>
    <row r="21" spans="1:8" ht="12.75" customHeight="1" x14ac:dyDescent="0.25">
      <c r="A21" s="95" t="str" cm="1">
        <f t="array" ref="A21">IFERROR(INDEX('Annex 2 Designated EHV charges'!$D$10:$D$95, MATCH(0, IF(ISBLANK('Annex 2 Designated EHV charges'!$D$10:$D$95),1, COUNTIF(A$4:$A20, 'Annex 2 Designated EHV charges'!$D$10:$D$95)), 0)),"")</f>
        <v/>
      </c>
      <c r="B21" s="94" t="str">
        <f>IF($A21="","",VLOOKUP($A21,'Annex 2 Designated EHV charges'!$D:$O,2,0))</f>
        <v/>
      </c>
      <c r="C21" s="95" t="str">
        <f>IF($A21="","",VLOOKUP($A21,'Annex 2 Designated EHV charges'!$D:$O,3,0))</f>
        <v/>
      </c>
      <c r="D21" s="94" t="str">
        <f>IF($A21="","",VLOOKUP($A21,'Annex 2 Designated EHV charges'!$D:$O,4,0))</f>
        <v/>
      </c>
      <c r="E21" s="96" t="str">
        <f>IFERROR(IF(VLOOKUP($A21,'Annex 2 Designated EHV charges'!$D:$P,10,FALSE)=0,"",VLOOKUP($A21,'Annex 2 Designated EHV charges'!$D:$P,10,FALSE)),"")</f>
        <v/>
      </c>
      <c r="F21" s="196" t="str">
        <f>IFERROR(IF(VLOOKUP($A21,'Annex 2 Designated EHV charges'!$D:$P,11,FALSE)=0,"",VLOOKUP($A21,'Annex 2 Designated EHV charges'!$D:$P,11,FALSE)),"")</f>
        <v/>
      </c>
      <c r="G21" s="196" t="str">
        <f>IFERROR(IF(VLOOKUP($A21,'Annex 2 Designated EHV charges'!$D:$P,12,FALSE)=0,"",VLOOKUP($A21,'Annex 2 Designated EHV charges'!$D:$P,12,FALSE)),"")</f>
        <v/>
      </c>
      <c r="H21" s="196" t="str">
        <f>IFERROR(IF(VLOOKUP($A21,'Annex 2 Designated EHV charges'!$D:$P,13,FALSE)=0,"",VLOOKUP($A21,'Annex 2 Designated EHV charges'!$D:$P,13,FALSE)),"")</f>
        <v/>
      </c>
    </row>
    <row r="22" spans="1:8" ht="12.75" customHeight="1" x14ac:dyDescent="0.25">
      <c r="A22" s="95" t="str" cm="1">
        <f t="array" ref="A22">IFERROR(INDEX('Annex 2 Designated EHV charges'!$D$10:$D$95, MATCH(0, IF(ISBLANK('Annex 2 Designated EHV charges'!$D$10:$D$95),1, COUNTIF(A$4:$A21, 'Annex 2 Designated EHV charges'!$D$10:$D$95)), 0)),"")</f>
        <v/>
      </c>
      <c r="B22" s="94" t="str">
        <f>IF($A22="","",VLOOKUP($A22,'Annex 2 Designated EHV charges'!$D:$O,2,0))</f>
        <v/>
      </c>
      <c r="C22" s="95" t="str">
        <f>IF($A22="","",VLOOKUP($A22,'Annex 2 Designated EHV charges'!$D:$O,3,0))</f>
        <v/>
      </c>
      <c r="D22" s="94" t="str">
        <f>IF($A22="","",VLOOKUP($A22,'Annex 2 Designated EHV charges'!$D:$O,4,0))</f>
        <v/>
      </c>
      <c r="E22" s="96" t="str">
        <f>IFERROR(IF(VLOOKUP($A22,'Annex 2 Designated EHV charges'!$D:$P,10,FALSE)=0,"",VLOOKUP($A22,'Annex 2 Designated EHV charges'!$D:$P,10,FALSE)),"")</f>
        <v/>
      </c>
      <c r="F22" s="196" t="str">
        <f>IFERROR(IF(VLOOKUP($A22,'Annex 2 Designated EHV charges'!$D:$P,11,FALSE)=0,"",VLOOKUP($A22,'Annex 2 Designated EHV charges'!$D:$P,11,FALSE)),"")</f>
        <v/>
      </c>
      <c r="G22" s="196" t="str">
        <f>IFERROR(IF(VLOOKUP($A22,'Annex 2 Designated EHV charges'!$D:$P,12,FALSE)=0,"",VLOOKUP($A22,'Annex 2 Designated EHV charges'!$D:$P,12,FALSE)),"")</f>
        <v/>
      </c>
      <c r="H22" s="196" t="str">
        <f>IFERROR(IF(VLOOKUP($A22,'Annex 2 Designated EHV charges'!$D:$P,13,FALSE)=0,"",VLOOKUP($A22,'Annex 2 Designated EHV charges'!$D:$P,13,FALSE)),"")</f>
        <v/>
      </c>
    </row>
    <row r="23" spans="1:8" ht="12.75" customHeight="1" x14ac:dyDescent="0.25">
      <c r="A23" s="95" t="str" cm="1">
        <f t="array" ref="A23">IFERROR(INDEX('Annex 2 Designated EHV charges'!$D$10:$D$95, MATCH(0, IF(ISBLANK('Annex 2 Designated EHV charges'!$D$10:$D$95),1, COUNTIF(A$4:$A22, 'Annex 2 Designated EHV charges'!$D$10:$D$95)), 0)),"")</f>
        <v/>
      </c>
      <c r="B23" s="94" t="str">
        <f>IF($A23="","",VLOOKUP($A23,'Annex 2 Designated EHV charges'!$D:$O,2,0))</f>
        <v/>
      </c>
      <c r="C23" s="95" t="str">
        <f>IF($A23="","",VLOOKUP($A23,'Annex 2 Designated EHV charges'!$D:$O,3,0))</f>
        <v/>
      </c>
      <c r="D23" s="94" t="str">
        <f>IF($A23="","",VLOOKUP($A23,'Annex 2 Designated EHV charges'!$D:$O,4,0))</f>
        <v/>
      </c>
      <c r="E23" s="96" t="str">
        <f>IFERROR(IF(VLOOKUP($A23,'Annex 2 Designated EHV charges'!$D:$P,10,FALSE)=0,"",VLOOKUP($A23,'Annex 2 Designated EHV charges'!$D:$P,10,FALSE)),"")</f>
        <v/>
      </c>
      <c r="F23" s="196" t="str">
        <f>IFERROR(IF(VLOOKUP($A23,'Annex 2 Designated EHV charges'!$D:$P,11,FALSE)=0,"",VLOOKUP($A23,'Annex 2 Designated EHV charges'!$D:$P,11,FALSE)),"")</f>
        <v/>
      </c>
      <c r="G23" s="196" t="str">
        <f>IFERROR(IF(VLOOKUP($A23,'Annex 2 Designated EHV charges'!$D:$P,12,FALSE)=0,"",VLOOKUP($A23,'Annex 2 Designated EHV charges'!$D:$P,12,FALSE)),"")</f>
        <v/>
      </c>
      <c r="H23" s="196" t="str">
        <f>IFERROR(IF(VLOOKUP($A23,'Annex 2 Designated EHV charges'!$D:$P,13,FALSE)=0,"",VLOOKUP($A23,'Annex 2 Designated EHV charges'!$D:$P,13,FALSE)),"")</f>
        <v/>
      </c>
    </row>
    <row r="24" spans="1:8" ht="12.75" customHeight="1" x14ac:dyDescent="0.25">
      <c r="A24" s="95" t="str" cm="1">
        <f t="array" ref="A24">IFERROR(INDEX('Annex 2 Designated EHV charges'!$D$10:$D$95, MATCH(0, IF(ISBLANK('Annex 2 Designated EHV charges'!$D$10:$D$95),1, COUNTIF(A$4:$A23, 'Annex 2 Designated EHV charges'!$D$10:$D$95)), 0)),"")</f>
        <v/>
      </c>
      <c r="B24" s="94" t="str">
        <f>IF($A24="","",VLOOKUP($A24,'Annex 2 Designated EHV charges'!$D:$O,2,0))</f>
        <v/>
      </c>
      <c r="C24" s="95" t="str">
        <f>IF($A24="","",VLOOKUP($A24,'Annex 2 Designated EHV charges'!$D:$O,3,0))</f>
        <v/>
      </c>
      <c r="D24" s="94" t="str">
        <f>IF($A24="","",VLOOKUP($A24,'Annex 2 Designated EHV charges'!$D:$O,4,0))</f>
        <v/>
      </c>
      <c r="E24" s="96" t="str">
        <f>IFERROR(IF(VLOOKUP($A24,'Annex 2 Designated EHV charges'!$D:$P,10,FALSE)=0,"",VLOOKUP($A24,'Annex 2 Designated EHV charges'!$D:$P,10,FALSE)),"")</f>
        <v/>
      </c>
      <c r="F24" s="196" t="str">
        <f>IFERROR(IF(VLOOKUP($A24,'Annex 2 Designated EHV charges'!$D:$P,11,FALSE)=0,"",VLOOKUP($A24,'Annex 2 Designated EHV charges'!$D:$P,11,FALSE)),"")</f>
        <v/>
      </c>
      <c r="G24" s="196" t="str">
        <f>IFERROR(IF(VLOOKUP($A24,'Annex 2 Designated EHV charges'!$D:$P,12,FALSE)=0,"",VLOOKUP($A24,'Annex 2 Designated EHV charges'!$D:$P,12,FALSE)),"")</f>
        <v/>
      </c>
      <c r="H24" s="196" t="str">
        <f>IFERROR(IF(VLOOKUP($A24,'Annex 2 Designated EHV charges'!$D:$P,13,FALSE)=0,"",VLOOKUP($A24,'Annex 2 Designated EHV charges'!$D:$P,13,FALSE)),"")</f>
        <v/>
      </c>
    </row>
    <row r="25" spans="1:8" ht="12.75" customHeight="1" x14ac:dyDescent="0.25">
      <c r="A25" s="95" t="str" cm="1">
        <f t="array" ref="A25">IFERROR(INDEX('Annex 2 Designated EHV charges'!$D$10:$D$95, MATCH(0, IF(ISBLANK('Annex 2 Designated EHV charges'!$D$10:$D$95),1, COUNTIF(A$4:$A24, 'Annex 2 Designated EHV charges'!$D$10:$D$95)), 0)),"")</f>
        <v/>
      </c>
      <c r="B25" s="94" t="str">
        <f>IF($A25="","",VLOOKUP($A25,'Annex 2 Designated EHV charges'!$D:$O,2,0))</f>
        <v/>
      </c>
      <c r="C25" s="95" t="str">
        <f>IF($A25="","",VLOOKUP($A25,'Annex 2 Designated EHV charges'!$D:$O,3,0))</f>
        <v/>
      </c>
      <c r="D25" s="94" t="str">
        <f>IF($A25="","",VLOOKUP($A25,'Annex 2 Designated EHV charges'!$D:$O,4,0))</f>
        <v/>
      </c>
      <c r="E25" s="96" t="str">
        <f>IFERROR(IF(VLOOKUP($A25,'Annex 2 Designated EHV charges'!$D:$P,10,FALSE)=0,"",VLOOKUP($A25,'Annex 2 Designated EHV charges'!$D:$P,10,FALSE)),"")</f>
        <v/>
      </c>
      <c r="F25" s="196" t="str">
        <f>IFERROR(IF(VLOOKUP($A25,'Annex 2 Designated EHV charges'!$D:$P,11,FALSE)=0,"",VLOOKUP($A25,'Annex 2 Designated EHV charges'!$D:$P,11,FALSE)),"")</f>
        <v/>
      </c>
      <c r="G25" s="196" t="str">
        <f>IFERROR(IF(VLOOKUP($A25,'Annex 2 Designated EHV charges'!$D:$P,12,FALSE)=0,"",VLOOKUP($A25,'Annex 2 Designated EHV charges'!$D:$P,12,FALSE)),"")</f>
        <v/>
      </c>
      <c r="H25" s="196" t="str">
        <f>IFERROR(IF(VLOOKUP($A25,'Annex 2 Designated EHV charges'!$D:$P,13,FALSE)=0,"",VLOOKUP($A25,'Annex 2 Designated EHV charges'!$D:$P,13,FALSE)),"")</f>
        <v/>
      </c>
    </row>
    <row r="26" spans="1:8" ht="12.75" customHeight="1" x14ac:dyDescent="0.25">
      <c r="A26" s="95" t="str" cm="1">
        <f t="array" ref="A26">IFERROR(INDEX('Annex 2 Designated EHV charges'!$D$10:$D$95, MATCH(0, IF(ISBLANK('Annex 2 Designated EHV charges'!$D$10:$D$95),1, COUNTIF(A$4:$A25, 'Annex 2 Designated EHV charges'!$D$10:$D$95)), 0)),"")</f>
        <v/>
      </c>
      <c r="B26" s="94" t="str">
        <f>IF($A26="","",VLOOKUP($A26,'Annex 2 Designated EHV charges'!$D:$O,2,0))</f>
        <v/>
      </c>
      <c r="C26" s="95" t="str">
        <f>IF($A26="","",VLOOKUP($A26,'Annex 2 Designated EHV charges'!$D:$O,3,0))</f>
        <v/>
      </c>
      <c r="D26" s="94" t="str">
        <f>IF($A26="","",VLOOKUP($A26,'Annex 2 Designated EHV charges'!$D:$O,4,0))</f>
        <v/>
      </c>
      <c r="E26" s="96" t="str">
        <f>IFERROR(IF(VLOOKUP($A26,'Annex 2 Designated EHV charges'!$D:$P,10,FALSE)=0,"",VLOOKUP($A26,'Annex 2 Designated EHV charges'!$D:$P,10,FALSE)),"")</f>
        <v/>
      </c>
      <c r="F26" s="196" t="str">
        <f>IFERROR(IF(VLOOKUP($A26,'Annex 2 Designated EHV charges'!$D:$P,11,FALSE)=0,"",VLOOKUP($A26,'Annex 2 Designated EHV charges'!$D:$P,11,FALSE)),"")</f>
        <v/>
      </c>
      <c r="G26" s="196" t="str">
        <f>IFERROR(IF(VLOOKUP($A26,'Annex 2 Designated EHV charges'!$D:$P,12,FALSE)=0,"",VLOOKUP($A26,'Annex 2 Designated EHV charges'!$D:$P,12,FALSE)),"")</f>
        <v/>
      </c>
      <c r="H26" s="196" t="str">
        <f>IFERROR(IF(VLOOKUP($A26,'Annex 2 Designated EHV charges'!$D:$P,13,FALSE)=0,"",VLOOKUP($A26,'Annex 2 Designated EHV charges'!$D:$P,13,FALSE)),"")</f>
        <v/>
      </c>
    </row>
    <row r="27" spans="1:8" ht="12.75" customHeight="1" x14ac:dyDescent="0.25">
      <c r="A27" s="95" t="str" cm="1">
        <f t="array" ref="A27">IFERROR(INDEX('Annex 2 Designated EHV charges'!$D$10:$D$95, MATCH(0, IF(ISBLANK('Annex 2 Designated EHV charges'!$D$10:$D$95),1, COUNTIF(A$4:$A26, 'Annex 2 Designated EHV charges'!$D$10:$D$95)), 0)),"")</f>
        <v/>
      </c>
      <c r="B27" s="94" t="str">
        <f>IF($A27="","",VLOOKUP($A27,'Annex 2 Designated EHV charges'!$D:$O,2,0))</f>
        <v/>
      </c>
      <c r="C27" s="95" t="str">
        <f>IF($A27="","",VLOOKUP($A27,'Annex 2 Designated EHV charges'!$D:$O,3,0))</f>
        <v/>
      </c>
      <c r="D27" s="94" t="str">
        <f>IF($A27="","",VLOOKUP($A27,'Annex 2 Designated EHV charges'!$D:$O,4,0))</f>
        <v/>
      </c>
      <c r="E27" s="96" t="str">
        <f>IFERROR(IF(VLOOKUP($A27,'Annex 2 Designated EHV charges'!$D:$P,10,FALSE)=0,"",VLOOKUP($A27,'Annex 2 Designated EHV charges'!$D:$P,10,FALSE)),"")</f>
        <v/>
      </c>
      <c r="F27" s="196" t="str">
        <f>IFERROR(IF(VLOOKUP($A27,'Annex 2 Designated EHV charges'!$D:$P,11,FALSE)=0,"",VLOOKUP($A27,'Annex 2 Designated EHV charges'!$D:$P,11,FALSE)),"")</f>
        <v/>
      </c>
      <c r="G27" s="196" t="str">
        <f>IFERROR(IF(VLOOKUP($A27,'Annex 2 Designated EHV charges'!$D:$P,12,FALSE)=0,"",VLOOKUP($A27,'Annex 2 Designated EHV charges'!$D:$P,12,FALSE)),"")</f>
        <v/>
      </c>
      <c r="H27" s="196" t="str">
        <f>IFERROR(IF(VLOOKUP($A27,'Annex 2 Designated EHV charges'!$D:$P,13,FALSE)=0,"",VLOOKUP($A27,'Annex 2 Designated EHV charges'!$D:$P,13,FALSE)),"")</f>
        <v/>
      </c>
    </row>
    <row r="28" spans="1:8" ht="12.75" customHeight="1" x14ac:dyDescent="0.25">
      <c r="A28" s="95" t="str" cm="1">
        <f t="array" ref="A28">IFERROR(INDEX('Annex 2 Designated EHV charges'!$D$10:$D$95, MATCH(0, IF(ISBLANK('Annex 2 Designated EHV charges'!$D$10:$D$95),1, COUNTIF(A$4:$A27, 'Annex 2 Designated EHV charges'!$D$10:$D$95)), 0)),"")</f>
        <v/>
      </c>
      <c r="B28" s="94" t="str">
        <f>IF($A28="","",VLOOKUP($A28,'Annex 2 Designated EHV charges'!$D:$O,2,0))</f>
        <v/>
      </c>
      <c r="C28" s="95" t="str">
        <f>IF($A28="","",VLOOKUP($A28,'Annex 2 Designated EHV charges'!$D:$O,3,0))</f>
        <v/>
      </c>
      <c r="D28" s="94" t="str">
        <f>IF($A28="","",VLOOKUP($A28,'Annex 2 Designated EHV charges'!$D:$O,4,0))</f>
        <v/>
      </c>
      <c r="E28" s="96" t="str">
        <f>IFERROR(IF(VLOOKUP($A28,'Annex 2 Designated EHV charges'!$D:$P,10,FALSE)=0,"",VLOOKUP($A28,'Annex 2 Designated EHV charges'!$D:$P,10,FALSE)),"")</f>
        <v/>
      </c>
      <c r="F28" s="196" t="str">
        <f>IFERROR(IF(VLOOKUP($A28,'Annex 2 Designated EHV charges'!$D:$P,11,FALSE)=0,"",VLOOKUP($A28,'Annex 2 Designated EHV charges'!$D:$P,11,FALSE)),"")</f>
        <v/>
      </c>
      <c r="G28" s="196" t="str">
        <f>IFERROR(IF(VLOOKUP($A28,'Annex 2 Designated EHV charges'!$D:$P,12,FALSE)=0,"",VLOOKUP($A28,'Annex 2 Designated EHV charges'!$D:$P,12,FALSE)),"")</f>
        <v/>
      </c>
      <c r="H28" s="196" t="str">
        <f>IFERROR(IF(VLOOKUP($A28,'Annex 2 Designated EHV charges'!$D:$P,13,FALSE)=0,"",VLOOKUP($A28,'Annex 2 Designated EHV charges'!$D:$P,13,FALSE)),"")</f>
        <v/>
      </c>
    </row>
    <row r="29" spans="1:8" ht="12.75" customHeight="1" x14ac:dyDescent="0.25">
      <c r="A29" s="95" t="str" cm="1">
        <f t="array" ref="A29">IFERROR(INDEX('Annex 2 Designated EHV charges'!$D$10:$D$95, MATCH(0, IF(ISBLANK('Annex 2 Designated EHV charges'!$D$10:$D$95),1, COUNTIF(A$4:$A28, 'Annex 2 Designated EHV charges'!$D$10:$D$95)), 0)),"")</f>
        <v/>
      </c>
      <c r="B29" s="94" t="str">
        <f>IF($A29="","",VLOOKUP($A29,'Annex 2 Designated EHV charges'!$D:$O,2,0))</f>
        <v/>
      </c>
      <c r="C29" s="95" t="str">
        <f>IF($A29="","",VLOOKUP($A29,'Annex 2 Designated EHV charges'!$D:$O,3,0))</f>
        <v/>
      </c>
      <c r="D29" s="94" t="str">
        <f>IF($A29="","",VLOOKUP($A29,'Annex 2 Designated EHV charges'!$D:$O,4,0))</f>
        <v/>
      </c>
      <c r="E29" s="96" t="str">
        <f>IFERROR(IF(VLOOKUP($A29,'Annex 2 Designated EHV charges'!$D:$P,10,FALSE)=0,"",VLOOKUP($A29,'Annex 2 Designated EHV charges'!$D:$P,10,FALSE)),"")</f>
        <v/>
      </c>
      <c r="F29" s="196" t="str">
        <f>IFERROR(IF(VLOOKUP($A29,'Annex 2 Designated EHV charges'!$D:$P,11,FALSE)=0,"",VLOOKUP($A29,'Annex 2 Designated EHV charges'!$D:$P,11,FALSE)),"")</f>
        <v/>
      </c>
      <c r="G29" s="196" t="str">
        <f>IFERROR(IF(VLOOKUP($A29,'Annex 2 Designated EHV charges'!$D:$P,12,FALSE)=0,"",VLOOKUP($A29,'Annex 2 Designated EHV charges'!$D:$P,12,FALSE)),"")</f>
        <v/>
      </c>
      <c r="H29" s="196" t="str">
        <f>IFERROR(IF(VLOOKUP($A29,'Annex 2 Designated EHV charges'!$D:$P,13,FALSE)=0,"",VLOOKUP($A29,'Annex 2 Designated EHV charges'!$D:$P,13,FALSE)),"")</f>
        <v/>
      </c>
    </row>
    <row r="30" spans="1:8" ht="12.75" customHeight="1" x14ac:dyDescent="0.25">
      <c r="A30" s="95" t="str" cm="1">
        <f t="array" ref="A30">IFERROR(INDEX('Annex 2 Designated EHV charges'!$D$10:$D$95, MATCH(0, IF(ISBLANK('Annex 2 Designated EHV charges'!$D$10:$D$95),1, COUNTIF(A$4:$A29, 'Annex 2 Designated EHV charges'!$D$10:$D$95)), 0)),"")</f>
        <v/>
      </c>
      <c r="B30" s="94" t="str">
        <f>IF($A30="","",VLOOKUP($A30,'Annex 2 Designated EHV charges'!$D:$O,2,0))</f>
        <v/>
      </c>
      <c r="C30" s="95" t="str">
        <f>IF($A30="","",VLOOKUP($A30,'Annex 2 Designated EHV charges'!$D:$O,3,0))</f>
        <v/>
      </c>
      <c r="D30" s="94" t="str">
        <f>IF($A30="","",VLOOKUP($A30,'Annex 2 Designated EHV charges'!$D:$O,4,0))</f>
        <v/>
      </c>
      <c r="E30" s="96" t="str">
        <f>IFERROR(IF(VLOOKUP($A30,'Annex 2 Designated EHV charges'!$D:$P,10,FALSE)=0,"",VLOOKUP($A30,'Annex 2 Designated EHV charges'!$D:$P,10,FALSE)),"")</f>
        <v/>
      </c>
      <c r="F30" s="196" t="str">
        <f>IFERROR(IF(VLOOKUP($A30,'Annex 2 Designated EHV charges'!$D:$P,11,FALSE)=0,"",VLOOKUP($A30,'Annex 2 Designated EHV charges'!$D:$P,11,FALSE)),"")</f>
        <v/>
      </c>
      <c r="G30" s="196" t="str">
        <f>IFERROR(IF(VLOOKUP($A30,'Annex 2 Designated EHV charges'!$D:$P,12,FALSE)=0,"",VLOOKUP($A30,'Annex 2 Designated EHV charges'!$D:$P,12,FALSE)),"")</f>
        <v/>
      </c>
      <c r="H30" s="196" t="str">
        <f>IFERROR(IF(VLOOKUP($A30,'Annex 2 Designated EHV charges'!$D:$P,13,FALSE)=0,"",VLOOKUP($A30,'Annex 2 Designated EHV charges'!$D:$P,13,FALSE)),"")</f>
        <v/>
      </c>
    </row>
    <row r="31" spans="1:8" ht="12.75" customHeight="1" x14ac:dyDescent="0.25">
      <c r="A31" s="95" t="str" cm="1">
        <f t="array" ref="A31">IFERROR(INDEX('Annex 2 Designated EHV charges'!$D$10:$D$95, MATCH(0, IF(ISBLANK('Annex 2 Designated EHV charges'!$D$10:$D$95),1, COUNTIF(A$4:$A30, 'Annex 2 Designated EHV charges'!$D$10:$D$95)), 0)),"")</f>
        <v/>
      </c>
      <c r="B31" s="94" t="str">
        <f>IF($A31="","",VLOOKUP($A31,'Annex 2 Designated EHV charges'!$D:$O,2,0))</f>
        <v/>
      </c>
      <c r="C31" s="95" t="str">
        <f>IF($A31="","",VLOOKUP($A31,'Annex 2 Designated EHV charges'!$D:$O,3,0))</f>
        <v/>
      </c>
      <c r="D31" s="94" t="str">
        <f>IF($A31="","",VLOOKUP($A31,'Annex 2 Designated EHV charges'!$D:$O,4,0))</f>
        <v/>
      </c>
      <c r="E31" s="96" t="str">
        <f>IFERROR(IF(VLOOKUP($A31,'Annex 2 Designated EHV charges'!$D:$P,10,FALSE)=0,"",VLOOKUP($A31,'Annex 2 Designated EHV charges'!$D:$P,10,FALSE)),"")</f>
        <v/>
      </c>
      <c r="F31" s="196" t="str">
        <f>IFERROR(IF(VLOOKUP($A31,'Annex 2 Designated EHV charges'!$D:$P,11,FALSE)=0,"",VLOOKUP($A31,'Annex 2 Designated EHV charges'!$D:$P,11,FALSE)),"")</f>
        <v/>
      </c>
      <c r="G31" s="196" t="str">
        <f>IFERROR(IF(VLOOKUP($A31,'Annex 2 Designated EHV charges'!$D:$P,12,FALSE)=0,"",VLOOKUP($A31,'Annex 2 Designated EHV charges'!$D:$P,12,FALSE)),"")</f>
        <v/>
      </c>
      <c r="H31" s="196" t="str">
        <f>IFERROR(IF(VLOOKUP($A31,'Annex 2 Designated EHV charges'!$D:$P,13,FALSE)=0,"",VLOOKUP($A31,'Annex 2 Designated EHV charges'!$D:$P,13,FALSE)),"")</f>
        <v/>
      </c>
    </row>
    <row r="32" spans="1:8" ht="12.75" customHeight="1" x14ac:dyDescent="0.25">
      <c r="A32" s="95" t="str" cm="1">
        <f t="array" ref="A32">IFERROR(INDEX('Annex 2 Designated EHV charges'!$D$10:$D$95, MATCH(0, IF(ISBLANK('Annex 2 Designated EHV charges'!$D$10:$D$95),1, COUNTIF(A$4:$A31, 'Annex 2 Designated EHV charges'!$D$10:$D$95)), 0)),"")</f>
        <v/>
      </c>
      <c r="B32" s="94" t="str">
        <f>IF($A32="","",VLOOKUP($A32,'Annex 2 Designated EHV charges'!$D:$O,2,0))</f>
        <v/>
      </c>
      <c r="C32" s="95" t="str">
        <f>IF($A32="","",VLOOKUP($A32,'Annex 2 Designated EHV charges'!$D:$O,3,0))</f>
        <v/>
      </c>
      <c r="D32" s="94" t="str">
        <f>IF($A32="","",VLOOKUP($A32,'Annex 2 Designated EHV charges'!$D:$O,4,0))</f>
        <v/>
      </c>
      <c r="E32" s="96" t="str">
        <f>IFERROR(IF(VLOOKUP($A32,'Annex 2 Designated EHV charges'!$D:$P,10,FALSE)=0,"",VLOOKUP($A32,'Annex 2 Designated EHV charges'!$D:$P,10,FALSE)),"")</f>
        <v/>
      </c>
      <c r="F32" s="196" t="str">
        <f>IFERROR(IF(VLOOKUP($A32,'Annex 2 Designated EHV charges'!$D:$P,11,FALSE)=0,"",VLOOKUP($A32,'Annex 2 Designated EHV charges'!$D:$P,11,FALSE)),"")</f>
        <v/>
      </c>
      <c r="G32" s="196" t="str">
        <f>IFERROR(IF(VLOOKUP($A32,'Annex 2 Designated EHV charges'!$D:$P,12,FALSE)=0,"",VLOOKUP($A32,'Annex 2 Designated EHV charges'!$D:$P,12,FALSE)),"")</f>
        <v/>
      </c>
      <c r="H32" s="196" t="str">
        <f>IFERROR(IF(VLOOKUP($A32,'Annex 2 Designated EHV charges'!$D:$P,13,FALSE)=0,"",VLOOKUP($A32,'Annex 2 Designated EHV charges'!$D:$P,13,FALSE)),"")</f>
        <v/>
      </c>
    </row>
    <row r="33" spans="1:8" ht="12.75" customHeight="1" x14ac:dyDescent="0.25">
      <c r="A33" s="95" t="str" cm="1">
        <f t="array" ref="A33">IFERROR(INDEX('Annex 2 Designated EHV charges'!$D$10:$D$95, MATCH(0, IF(ISBLANK('Annex 2 Designated EHV charges'!$D$10:$D$95),1, COUNTIF(A$4:$A32, 'Annex 2 Designated EHV charges'!$D$10:$D$95)), 0)),"")</f>
        <v/>
      </c>
      <c r="B33" s="94" t="str">
        <f>IF($A33="","",VLOOKUP($A33,'Annex 2 Designated EHV charges'!$D:$O,2,0))</f>
        <v/>
      </c>
      <c r="C33" s="95" t="str">
        <f>IF($A33="","",VLOOKUP($A33,'Annex 2 Designated EHV charges'!$D:$O,3,0))</f>
        <v/>
      </c>
      <c r="D33" s="94" t="str">
        <f>IF($A33="","",VLOOKUP($A33,'Annex 2 Designated EHV charges'!$D:$O,4,0))</f>
        <v/>
      </c>
      <c r="E33" s="96" t="str">
        <f>IFERROR(IF(VLOOKUP($A33,'Annex 2 Designated EHV charges'!$D:$P,10,FALSE)=0,"",VLOOKUP($A33,'Annex 2 Designated EHV charges'!$D:$P,10,FALSE)),"")</f>
        <v/>
      </c>
      <c r="F33" s="196" t="str">
        <f>IFERROR(IF(VLOOKUP($A33,'Annex 2 Designated EHV charges'!$D:$P,11,FALSE)=0,"",VLOOKUP($A33,'Annex 2 Designated EHV charges'!$D:$P,11,FALSE)),"")</f>
        <v/>
      </c>
      <c r="G33" s="196" t="str">
        <f>IFERROR(IF(VLOOKUP($A33,'Annex 2 Designated EHV charges'!$D:$P,12,FALSE)=0,"",VLOOKUP($A33,'Annex 2 Designated EHV charges'!$D:$P,12,FALSE)),"")</f>
        <v/>
      </c>
      <c r="H33" s="196" t="str">
        <f>IFERROR(IF(VLOOKUP($A33,'Annex 2 Designated EHV charges'!$D:$P,13,FALSE)=0,"",VLOOKUP($A33,'Annex 2 Designated EHV charges'!$D:$P,13,FALSE)),"")</f>
        <v/>
      </c>
    </row>
    <row r="34" spans="1:8" ht="12.75" customHeight="1" x14ac:dyDescent="0.25">
      <c r="A34" s="95" t="str" cm="1">
        <f t="array" ref="A34">IFERROR(INDEX('Annex 2 Designated EHV charges'!$D$10:$D$95, MATCH(0, IF(ISBLANK('Annex 2 Designated EHV charges'!$D$10:$D$95),1, COUNTIF(A$4:$A33, 'Annex 2 Designated EHV charges'!$D$10:$D$95)), 0)),"")</f>
        <v/>
      </c>
      <c r="B34" s="94" t="str">
        <f>IF($A34="","",VLOOKUP($A34,'Annex 2 Designated EHV charges'!$D:$O,2,0))</f>
        <v/>
      </c>
      <c r="C34" s="95" t="str">
        <f>IF($A34="","",VLOOKUP($A34,'Annex 2 Designated EHV charges'!$D:$O,3,0))</f>
        <v/>
      </c>
      <c r="D34" s="94" t="str">
        <f>IF($A34="","",VLOOKUP($A34,'Annex 2 Designated EHV charges'!$D:$O,4,0))</f>
        <v/>
      </c>
      <c r="E34" s="96" t="str">
        <f>IFERROR(IF(VLOOKUP($A34,'Annex 2 Designated EHV charges'!$D:$P,10,FALSE)=0,"",VLOOKUP($A34,'Annex 2 Designated EHV charges'!$D:$P,10,FALSE)),"")</f>
        <v/>
      </c>
      <c r="F34" s="196" t="str">
        <f>IFERROR(IF(VLOOKUP($A34,'Annex 2 Designated EHV charges'!$D:$P,11,FALSE)=0,"",VLOOKUP($A34,'Annex 2 Designated EHV charges'!$D:$P,11,FALSE)),"")</f>
        <v/>
      </c>
      <c r="G34" s="196" t="str">
        <f>IFERROR(IF(VLOOKUP($A34,'Annex 2 Designated EHV charges'!$D:$P,12,FALSE)=0,"",VLOOKUP($A34,'Annex 2 Designated EHV charges'!$D:$P,12,FALSE)),"")</f>
        <v/>
      </c>
      <c r="H34" s="196" t="str">
        <f>IFERROR(IF(VLOOKUP($A34,'Annex 2 Designated EHV charges'!$D:$P,13,FALSE)=0,"",VLOOKUP($A34,'Annex 2 Designated EHV charges'!$D:$P,13,FALSE)),"")</f>
        <v/>
      </c>
    </row>
    <row r="35" spans="1:8" ht="12.75" customHeight="1" x14ac:dyDescent="0.25">
      <c r="A35" s="95" t="str" cm="1">
        <f t="array" ref="A35">IFERROR(INDEX('Annex 2 Designated EHV charges'!$D$10:$D$95, MATCH(0, IF(ISBLANK('Annex 2 Designated EHV charges'!$D$10:$D$95),1, COUNTIF(A$4:$A34, 'Annex 2 Designated EHV charges'!$D$10:$D$95)), 0)),"")</f>
        <v/>
      </c>
      <c r="B35" s="94" t="str">
        <f>IF($A35="","",VLOOKUP($A35,'Annex 2 Designated EHV charges'!$D:$O,2,0))</f>
        <v/>
      </c>
      <c r="C35" s="95" t="str">
        <f>IF($A35="","",VLOOKUP($A35,'Annex 2 Designated EHV charges'!$D:$O,3,0))</f>
        <v/>
      </c>
      <c r="D35" s="94" t="str">
        <f>IF($A35="","",VLOOKUP($A35,'Annex 2 Designated EHV charges'!$D:$O,4,0))</f>
        <v/>
      </c>
      <c r="E35" s="96" t="str">
        <f>IFERROR(IF(VLOOKUP($A35,'Annex 2 Designated EHV charges'!$D:$P,10,FALSE)=0,"",VLOOKUP($A35,'Annex 2 Designated EHV charges'!$D:$P,10,FALSE)),"")</f>
        <v/>
      </c>
      <c r="F35" s="196" t="str">
        <f>IFERROR(IF(VLOOKUP($A35,'Annex 2 Designated EHV charges'!$D:$P,11,FALSE)=0,"",VLOOKUP($A35,'Annex 2 Designated EHV charges'!$D:$P,11,FALSE)),"")</f>
        <v/>
      </c>
      <c r="G35" s="196" t="str">
        <f>IFERROR(IF(VLOOKUP($A35,'Annex 2 Designated EHV charges'!$D:$P,12,FALSE)=0,"",VLOOKUP($A35,'Annex 2 Designated EHV charges'!$D:$P,12,FALSE)),"")</f>
        <v/>
      </c>
      <c r="H35" s="196" t="str">
        <f>IFERROR(IF(VLOOKUP($A35,'Annex 2 Designated EHV charges'!$D:$P,13,FALSE)=0,"",VLOOKUP($A35,'Annex 2 Designated EHV charges'!$D:$P,13,FALSE)),"")</f>
        <v/>
      </c>
    </row>
    <row r="36" spans="1:8" ht="12.75" customHeight="1" x14ac:dyDescent="0.25">
      <c r="A36" s="95" t="str" cm="1">
        <f t="array" ref="A36">IFERROR(INDEX('Annex 2 Designated EHV charges'!$D$10:$D$95, MATCH(0, IF(ISBLANK('Annex 2 Designated EHV charges'!$D$10:$D$95),1, COUNTIF(A$4:$A35, 'Annex 2 Designated EHV charges'!$D$10:$D$95)), 0)),"")</f>
        <v/>
      </c>
      <c r="B36" s="94" t="str">
        <f>IF($A36="","",VLOOKUP($A36,'Annex 2 Designated EHV charges'!$D:$O,2,0))</f>
        <v/>
      </c>
      <c r="C36" s="95" t="str">
        <f>IF($A36="","",VLOOKUP($A36,'Annex 2 Designated EHV charges'!$D:$O,3,0))</f>
        <v/>
      </c>
      <c r="D36" s="94" t="str">
        <f>IF($A36="","",VLOOKUP($A36,'Annex 2 Designated EHV charges'!$D:$O,4,0))</f>
        <v/>
      </c>
      <c r="E36" s="96" t="str">
        <f>IFERROR(IF(VLOOKUP($A36,'Annex 2 Designated EHV charges'!$D:$P,10,FALSE)=0,"",VLOOKUP($A36,'Annex 2 Designated EHV charges'!$D:$P,10,FALSE)),"")</f>
        <v/>
      </c>
      <c r="F36" s="196" t="str">
        <f>IFERROR(IF(VLOOKUP($A36,'Annex 2 Designated EHV charges'!$D:$P,11,FALSE)=0,"",VLOOKUP($A36,'Annex 2 Designated EHV charges'!$D:$P,11,FALSE)),"")</f>
        <v/>
      </c>
      <c r="G36" s="196" t="str">
        <f>IFERROR(IF(VLOOKUP($A36,'Annex 2 Designated EHV charges'!$D:$P,12,FALSE)=0,"",VLOOKUP($A36,'Annex 2 Designated EHV charges'!$D:$P,12,FALSE)),"")</f>
        <v/>
      </c>
      <c r="H36" s="196" t="str">
        <f>IFERROR(IF(VLOOKUP($A36,'Annex 2 Designated EHV charges'!$D:$P,13,FALSE)=0,"",VLOOKUP($A36,'Annex 2 Designated EHV charges'!$D:$P,13,FALSE)),"")</f>
        <v/>
      </c>
    </row>
    <row r="37" spans="1:8" ht="12.75" customHeight="1" x14ac:dyDescent="0.25">
      <c r="A37" s="95" t="str" cm="1">
        <f t="array" ref="A37">IFERROR(INDEX('Annex 2 Designated EHV charges'!$D$10:$D$95, MATCH(0, IF(ISBLANK('Annex 2 Designated EHV charges'!$D$10:$D$95),1, COUNTIF(A$4:$A36, 'Annex 2 Designated EHV charges'!$D$10:$D$95)), 0)),"")</f>
        <v/>
      </c>
      <c r="B37" s="94" t="str">
        <f>IF($A37="","",VLOOKUP($A37,'Annex 2 Designated EHV charges'!$D:$O,2,0))</f>
        <v/>
      </c>
      <c r="C37" s="95" t="str">
        <f>IF($A37="","",VLOOKUP($A37,'Annex 2 Designated EHV charges'!$D:$O,3,0))</f>
        <v/>
      </c>
      <c r="D37" s="94" t="str">
        <f>IF($A37="","",VLOOKUP($A37,'Annex 2 Designated EHV charges'!$D:$O,4,0))</f>
        <v/>
      </c>
      <c r="E37" s="96" t="str">
        <f>IFERROR(IF(VLOOKUP($A37,'Annex 2 Designated EHV charges'!$D:$P,10,FALSE)=0,"",VLOOKUP($A37,'Annex 2 Designated EHV charges'!$D:$P,10,FALSE)),"")</f>
        <v/>
      </c>
      <c r="F37" s="196" t="str">
        <f>IFERROR(IF(VLOOKUP($A37,'Annex 2 Designated EHV charges'!$D:$P,11,FALSE)=0,"",VLOOKUP($A37,'Annex 2 Designated EHV charges'!$D:$P,11,FALSE)),"")</f>
        <v/>
      </c>
      <c r="G37" s="196" t="str">
        <f>IFERROR(IF(VLOOKUP($A37,'Annex 2 Designated EHV charges'!$D:$P,12,FALSE)=0,"",VLOOKUP($A37,'Annex 2 Designated EHV charges'!$D:$P,12,FALSE)),"")</f>
        <v/>
      </c>
      <c r="H37" s="196" t="str">
        <f>IFERROR(IF(VLOOKUP($A37,'Annex 2 Designated EHV charges'!$D:$P,13,FALSE)=0,"",VLOOKUP($A37,'Annex 2 Designated EHV charges'!$D:$P,13,FALSE)),"")</f>
        <v/>
      </c>
    </row>
    <row r="38" spans="1:8" ht="12.75" customHeight="1" x14ac:dyDescent="0.25">
      <c r="A38" s="95" t="str" cm="1">
        <f t="array" ref="A38">IFERROR(INDEX('Annex 2 Designated EHV charges'!$D$10:$D$95, MATCH(0, IF(ISBLANK('Annex 2 Designated EHV charges'!$D$10:$D$95),1, COUNTIF(A$4:$A37, 'Annex 2 Designated EHV charges'!$D$10:$D$95)), 0)),"")</f>
        <v/>
      </c>
      <c r="B38" s="94" t="str">
        <f>IF($A38="","",VLOOKUP($A38,'Annex 2 Designated EHV charges'!$D:$O,2,0))</f>
        <v/>
      </c>
      <c r="C38" s="95" t="str">
        <f>IF($A38="","",VLOOKUP($A38,'Annex 2 Designated EHV charges'!$D:$O,3,0))</f>
        <v/>
      </c>
      <c r="D38" s="94" t="str">
        <f>IF($A38="","",VLOOKUP($A38,'Annex 2 Designated EHV charges'!$D:$O,4,0))</f>
        <v/>
      </c>
      <c r="E38" s="96" t="str">
        <f>IFERROR(IF(VLOOKUP($A38,'Annex 2 Designated EHV charges'!$D:$P,10,FALSE)=0,"",VLOOKUP($A38,'Annex 2 Designated EHV charges'!$D:$P,10,FALSE)),"")</f>
        <v/>
      </c>
      <c r="F38" s="196" t="str">
        <f>IFERROR(IF(VLOOKUP($A38,'Annex 2 Designated EHV charges'!$D:$P,11,FALSE)=0,"",VLOOKUP($A38,'Annex 2 Designated EHV charges'!$D:$P,11,FALSE)),"")</f>
        <v/>
      </c>
      <c r="G38" s="196" t="str">
        <f>IFERROR(IF(VLOOKUP($A38,'Annex 2 Designated EHV charges'!$D:$P,12,FALSE)=0,"",VLOOKUP($A38,'Annex 2 Designated EHV charges'!$D:$P,12,FALSE)),"")</f>
        <v/>
      </c>
      <c r="H38" s="196" t="str">
        <f>IFERROR(IF(VLOOKUP($A38,'Annex 2 Designated EHV charges'!$D:$P,13,FALSE)=0,"",VLOOKUP($A38,'Annex 2 Designated EHV charges'!$D:$P,13,FALSE)),"")</f>
        <v/>
      </c>
    </row>
    <row r="39" spans="1:8" ht="12.75" customHeight="1" x14ac:dyDescent="0.25">
      <c r="A39" s="95" t="str" cm="1">
        <f t="array" ref="A39">IFERROR(INDEX('Annex 2 Designated EHV charges'!$D$10:$D$95, MATCH(0, IF(ISBLANK('Annex 2 Designated EHV charges'!$D$10:$D$95),1, COUNTIF(A$4:$A38, 'Annex 2 Designated EHV charges'!$D$10:$D$95)), 0)),"")</f>
        <v/>
      </c>
      <c r="B39" s="94" t="str">
        <f>IF($A39="","",VLOOKUP($A39,'Annex 2 Designated EHV charges'!$D:$O,2,0))</f>
        <v/>
      </c>
      <c r="C39" s="95" t="str">
        <f>IF($A39="","",VLOOKUP($A39,'Annex 2 Designated EHV charges'!$D:$O,3,0))</f>
        <v/>
      </c>
      <c r="D39" s="94" t="str">
        <f>IF($A39="","",VLOOKUP($A39,'Annex 2 Designated EHV charges'!$D:$O,4,0))</f>
        <v/>
      </c>
      <c r="E39" s="96" t="str">
        <f>IFERROR(IF(VLOOKUP($A39,'Annex 2 Designated EHV charges'!$D:$P,10,FALSE)=0,"",VLOOKUP($A39,'Annex 2 Designated EHV charges'!$D:$P,10,FALSE)),"")</f>
        <v/>
      </c>
      <c r="F39" s="196" t="str">
        <f>IFERROR(IF(VLOOKUP($A39,'Annex 2 Designated EHV charges'!$D:$P,11,FALSE)=0,"",VLOOKUP($A39,'Annex 2 Designated EHV charges'!$D:$P,11,FALSE)),"")</f>
        <v/>
      </c>
      <c r="G39" s="196" t="str">
        <f>IFERROR(IF(VLOOKUP($A39,'Annex 2 Designated EHV charges'!$D:$P,12,FALSE)=0,"",VLOOKUP($A39,'Annex 2 Designated EHV charges'!$D:$P,12,FALSE)),"")</f>
        <v/>
      </c>
      <c r="H39" s="196" t="str">
        <f>IFERROR(IF(VLOOKUP($A39,'Annex 2 Designated EHV charges'!$D:$P,13,FALSE)=0,"",VLOOKUP($A39,'Annex 2 Designated EHV charges'!$D:$P,13,FALSE)),"")</f>
        <v/>
      </c>
    </row>
    <row r="40" spans="1:8" ht="12.75" customHeight="1" x14ac:dyDescent="0.25">
      <c r="A40" s="95" t="str" cm="1">
        <f t="array" ref="A40">IFERROR(INDEX('Annex 2 Designated EHV charges'!$D$10:$D$95, MATCH(0, IF(ISBLANK('Annex 2 Designated EHV charges'!$D$10:$D$95),1, COUNTIF(A$4:$A39, 'Annex 2 Designated EHV charges'!$D$10:$D$95)), 0)),"")</f>
        <v/>
      </c>
      <c r="B40" s="94" t="str">
        <f>IF($A40="","",VLOOKUP($A40,'Annex 2 Designated EHV charges'!$D:$O,2,0))</f>
        <v/>
      </c>
      <c r="C40" s="95" t="str">
        <f>IF($A40="","",VLOOKUP($A40,'Annex 2 Designated EHV charges'!$D:$O,3,0))</f>
        <v/>
      </c>
      <c r="D40" s="94" t="str">
        <f>IF($A40="","",VLOOKUP($A40,'Annex 2 Designated EHV charges'!$D:$O,4,0))</f>
        <v/>
      </c>
      <c r="E40" s="96" t="str">
        <f>IFERROR(IF(VLOOKUP($A40,'Annex 2 Designated EHV charges'!$D:$P,10,FALSE)=0,"",VLOOKUP($A40,'Annex 2 Designated EHV charges'!$D:$P,10,FALSE)),"")</f>
        <v/>
      </c>
      <c r="F40" s="196" t="str">
        <f>IFERROR(IF(VLOOKUP($A40,'Annex 2 Designated EHV charges'!$D:$P,11,FALSE)=0,"",VLOOKUP($A40,'Annex 2 Designated EHV charges'!$D:$P,11,FALSE)),"")</f>
        <v/>
      </c>
      <c r="G40" s="196" t="str">
        <f>IFERROR(IF(VLOOKUP($A40,'Annex 2 Designated EHV charges'!$D:$P,12,FALSE)=0,"",VLOOKUP($A40,'Annex 2 Designated EHV charges'!$D:$P,12,FALSE)),"")</f>
        <v/>
      </c>
      <c r="H40" s="196" t="str">
        <f>IFERROR(IF(VLOOKUP($A40,'Annex 2 Designated EHV charges'!$D:$P,13,FALSE)=0,"",VLOOKUP($A40,'Annex 2 Designated EHV charges'!$D:$P,13,FALSE)),"")</f>
        <v/>
      </c>
    </row>
    <row r="41" spans="1:8" ht="12.75" customHeight="1" x14ac:dyDescent="0.25">
      <c r="A41" s="95" t="str" cm="1">
        <f t="array" ref="A41">IFERROR(INDEX('Annex 2 Designated EHV charges'!$D$10:$D$95, MATCH(0, IF(ISBLANK('Annex 2 Designated EHV charges'!$D$10:$D$95),1, COUNTIF(A$4:$A40, 'Annex 2 Designated EHV charges'!$D$10:$D$95)), 0)),"")</f>
        <v/>
      </c>
      <c r="B41" s="94" t="str">
        <f>IF($A41="","",VLOOKUP($A41,'Annex 2 Designated EHV charges'!$D:$O,2,0))</f>
        <v/>
      </c>
      <c r="C41" s="95" t="str">
        <f>IF($A41="","",VLOOKUP($A41,'Annex 2 Designated EHV charges'!$D:$O,3,0))</f>
        <v/>
      </c>
      <c r="D41" s="94" t="str">
        <f>IF($A41="","",VLOOKUP($A41,'Annex 2 Designated EHV charges'!$D:$O,4,0))</f>
        <v/>
      </c>
      <c r="E41" s="96" t="str">
        <f>IFERROR(IF(VLOOKUP($A41,'Annex 2 Designated EHV charges'!$D:$P,10,FALSE)=0,"",VLOOKUP($A41,'Annex 2 Designated EHV charges'!$D:$P,10,FALSE)),"")</f>
        <v/>
      </c>
      <c r="F41" s="196" t="str">
        <f>IFERROR(IF(VLOOKUP($A41,'Annex 2 Designated EHV charges'!$D:$P,11,FALSE)=0,"",VLOOKUP($A41,'Annex 2 Designated EHV charges'!$D:$P,11,FALSE)),"")</f>
        <v/>
      </c>
      <c r="G41" s="196" t="str">
        <f>IFERROR(IF(VLOOKUP($A41,'Annex 2 Designated EHV charges'!$D:$P,12,FALSE)=0,"",VLOOKUP($A41,'Annex 2 Designated EHV charges'!$D:$P,12,FALSE)),"")</f>
        <v/>
      </c>
      <c r="H41" s="196" t="str">
        <f>IFERROR(IF(VLOOKUP($A41,'Annex 2 Designated EHV charges'!$D:$P,13,FALSE)=0,"",VLOOKUP($A41,'Annex 2 Designated EHV charges'!$D:$P,13,FALSE)),"")</f>
        <v/>
      </c>
    </row>
    <row r="42" spans="1:8" ht="12.75" customHeight="1" x14ac:dyDescent="0.25">
      <c r="A42" s="95" t="str" cm="1">
        <f t="array" ref="A42">IFERROR(INDEX('Annex 2 Designated EHV charges'!$D$10:$D$95, MATCH(0, IF(ISBLANK('Annex 2 Designated EHV charges'!$D$10:$D$95),1, COUNTIF(A$4:$A41, 'Annex 2 Designated EHV charges'!$D$10:$D$95)), 0)),"")</f>
        <v/>
      </c>
      <c r="B42" s="94" t="str">
        <f>IF($A42="","",VLOOKUP($A42,'Annex 2 Designated EHV charges'!$D:$O,2,0))</f>
        <v/>
      </c>
      <c r="C42" s="95" t="str">
        <f>IF($A42="","",VLOOKUP($A42,'Annex 2 Designated EHV charges'!$D:$O,3,0))</f>
        <v/>
      </c>
      <c r="D42" s="94" t="str">
        <f>IF($A42="","",VLOOKUP($A42,'Annex 2 Designated EHV charges'!$D:$O,4,0))</f>
        <v/>
      </c>
      <c r="E42" s="96" t="str">
        <f>IFERROR(IF(VLOOKUP($A42,'Annex 2 Designated EHV charges'!$D:$P,10,FALSE)=0,"",VLOOKUP($A42,'Annex 2 Designated EHV charges'!$D:$P,10,FALSE)),"")</f>
        <v/>
      </c>
      <c r="F42" s="196" t="str">
        <f>IFERROR(IF(VLOOKUP($A42,'Annex 2 Designated EHV charges'!$D:$P,11,FALSE)=0,"",VLOOKUP($A42,'Annex 2 Designated EHV charges'!$D:$P,11,FALSE)),"")</f>
        <v/>
      </c>
      <c r="G42" s="196" t="str">
        <f>IFERROR(IF(VLOOKUP($A42,'Annex 2 Designated EHV charges'!$D:$P,12,FALSE)=0,"",VLOOKUP($A42,'Annex 2 Designated EHV charges'!$D:$P,12,FALSE)),"")</f>
        <v/>
      </c>
      <c r="H42" s="196" t="str">
        <f>IFERROR(IF(VLOOKUP($A42,'Annex 2 Designated EHV charges'!$D:$P,13,FALSE)=0,"",VLOOKUP($A42,'Annex 2 Designated EHV charges'!$D:$P,13,FALSE)),"")</f>
        <v/>
      </c>
    </row>
    <row r="43" spans="1:8" ht="12.75" customHeight="1" x14ac:dyDescent="0.25">
      <c r="A43" s="95" t="str" cm="1">
        <f t="array" ref="A43">IFERROR(INDEX('Annex 2 Designated EHV charges'!$D$10:$D$95, MATCH(0, IF(ISBLANK('Annex 2 Designated EHV charges'!$D$10:$D$95),1, COUNTIF(A$4:$A42, 'Annex 2 Designated EHV charges'!$D$10:$D$95)), 0)),"")</f>
        <v/>
      </c>
      <c r="B43" s="94" t="str">
        <f>IF($A43="","",VLOOKUP($A43,'Annex 2 Designated EHV charges'!$D:$O,2,0))</f>
        <v/>
      </c>
      <c r="C43" s="95" t="str">
        <f>IF($A43="","",VLOOKUP($A43,'Annex 2 Designated EHV charges'!$D:$O,3,0))</f>
        <v/>
      </c>
      <c r="D43" s="94" t="str">
        <f>IF($A43="","",VLOOKUP($A43,'Annex 2 Designated EHV charges'!$D:$O,4,0))</f>
        <v/>
      </c>
      <c r="E43" s="96" t="str">
        <f>IFERROR(IF(VLOOKUP($A43,'Annex 2 Designated EHV charges'!$D:$P,10,FALSE)=0,"",VLOOKUP($A43,'Annex 2 Designated EHV charges'!$D:$P,10,FALSE)),"")</f>
        <v/>
      </c>
      <c r="F43" s="196" t="str">
        <f>IFERROR(IF(VLOOKUP($A43,'Annex 2 Designated EHV charges'!$D:$P,11,FALSE)=0,"",VLOOKUP($A43,'Annex 2 Designated EHV charges'!$D:$P,11,FALSE)),"")</f>
        <v/>
      </c>
      <c r="G43" s="196" t="str">
        <f>IFERROR(IF(VLOOKUP($A43,'Annex 2 Designated EHV charges'!$D:$P,12,FALSE)=0,"",VLOOKUP($A43,'Annex 2 Designated EHV charges'!$D:$P,12,FALSE)),"")</f>
        <v/>
      </c>
      <c r="H43" s="196" t="str">
        <f>IFERROR(IF(VLOOKUP($A43,'Annex 2 Designated EHV charges'!$D:$P,13,FALSE)=0,"",VLOOKUP($A43,'Annex 2 Designated EHV charges'!$D:$P,13,FALSE)),"")</f>
        <v/>
      </c>
    </row>
    <row r="44" spans="1:8" ht="12.75" customHeight="1" x14ac:dyDescent="0.25">
      <c r="A44" s="95" t="str" cm="1">
        <f t="array" ref="A44">IFERROR(INDEX('Annex 2 Designated EHV charges'!$D$10:$D$95, MATCH(0, IF(ISBLANK('Annex 2 Designated EHV charges'!$D$10:$D$95),1, COUNTIF(A$4:$A43, 'Annex 2 Designated EHV charges'!$D$10:$D$95)), 0)),"")</f>
        <v/>
      </c>
      <c r="B44" s="94" t="str">
        <f>IF($A44="","",VLOOKUP($A44,'Annex 2 Designated EHV charges'!$D:$O,2,0))</f>
        <v/>
      </c>
      <c r="C44" s="95" t="str">
        <f>IF($A44="","",VLOOKUP($A44,'Annex 2 Designated EHV charges'!$D:$O,3,0))</f>
        <v/>
      </c>
      <c r="D44" s="94" t="str">
        <f>IF($A44="","",VLOOKUP($A44,'Annex 2 Designated EHV charges'!$D:$O,4,0))</f>
        <v/>
      </c>
      <c r="E44" s="96" t="str">
        <f>IFERROR(IF(VLOOKUP($A44,'Annex 2 Designated EHV charges'!$D:$P,10,FALSE)=0,"",VLOOKUP($A44,'Annex 2 Designated EHV charges'!$D:$P,10,FALSE)),"")</f>
        <v/>
      </c>
      <c r="F44" s="196" t="str">
        <f>IFERROR(IF(VLOOKUP($A44,'Annex 2 Designated EHV charges'!$D:$P,11,FALSE)=0,"",VLOOKUP($A44,'Annex 2 Designated EHV charges'!$D:$P,11,FALSE)),"")</f>
        <v/>
      </c>
      <c r="G44" s="196" t="str">
        <f>IFERROR(IF(VLOOKUP($A44,'Annex 2 Designated EHV charges'!$D:$P,12,FALSE)=0,"",VLOOKUP($A44,'Annex 2 Designated EHV charges'!$D:$P,12,FALSE)),"")</f>
        <v/>
      </c>
      <c r="H44" s="196" t="str">
        <f>IFERROR(IF(VLOOKUP($A44,'Annex 2 Designated EHV charges'!$D:$P,13,FALSE)=0,"",VLOOKUP($A44,'Annex 2 Designated EHV charges'!$D:$P,13,FALSE)),"")</f>
        <v/>
      </c>
    </row>
    <row r="45" spans="1:8" ht="12.75" customHeight="1" x14ac:dyDescent="0.25">
      <c r="A45" s="95" t="str" cm="1">
        <f t="array" ref="A45">IFERROR(INDEX('Annex 2 Designated EHV charges'!$D$10:$D$95, MATCH(0, IF(ISBLANK('Annex 2 Designated EHV charges'!$D$10:$D$95),1, COUNTIF(A$4:$A44, 'Annex 2 Designated EHV charges'!$D$10:$D$95)), 0)),"")</f>
        <v/>
      </c>
      <c r="B45" s="94" t="str">
        <f>IF($A45="","",VLOOKUP($A45,'Annex 2 Designated EHV charges'!$D:$O,2,0))</f>
        <v/>
      </c>
      <c r="C45" s="95" t="str">
        <f>IF($A45="","",VLOOKUP($A45,'Annex 2 Designated EHV charges'!$D:$O,3,0))</f>
        <v/>
      </c>
      <c r="D45" s="94" t="str">
        <f>IF($A45="","",VLOOKUP($A45,'Annex 2 Designated EHV charges'!$D:$O,4,0))</f>
        <v/>
      </c>
      <c r="E45" s="96" t="str">
        <f>IFERROR(IF(VLOOKUP($A45,'Annex 2 Designated EHV charges'!$D:$P,10,FALSE)=0,"",VLOOKUP($A45,'Annex 2 Designated EHV charges'!$D:$P,10,FALSE)),"")</f>
        <v/>
      </c>
      <c r="F45" s="196" t="str">
        <f>IFERROR(IF(VLOOKUP($A45,'Annex 2 Designated EHV charges'!$D:$P,11,FALSE)=0,"",VLOOKUP($A45,'Annex 2 Designated EHV charges'!$D:$P,11,FALSE)),"")</f>
        <v/>
      </c>
      <c r="G45" s="196" t="str">
        <f>IFERROR(IF(VLOOKUP($A45,'Annex 2 Designated EHV charges'!$D:$P,12,FALSE)=0,"",VLOOKUP($A45,'Annex 2 Designated EHV charges'!$D:$P,12,FALSE)),"")</f>
        <v/>
      </c>
      <c r="H45" s="196" t="str">
        <f>IFERROR(IF(VLOOKUP($A45,'Annex 2 Designated EHV charges'!$D:$P,13,FALSE)=0,"",VLOOKUP($A45,'Annex 2 Designated EHV charges'!$D:$P,13,FALSE)),"")</f>
        <v/>
      </c>
    </row>
    <row r="46" spans="1:8" ht="12.75" customHeight="1" x14ac:dyDescent="0.25">
      <c r="A46" s="95" t="str" cm="1">
        <f t="array" ref="A46">IFERROR(INDEX('Annex 2 Designated EHV charges'!$D$10:$D$95, MATCH(0, IF(ISBLANK('Annex 2 Designated EHV charges'!$D$10:$D$95),1, COUNTIF(A$4:$A45, 'Annex 2 Designated EHV charges'!$D$10:$D$95)), 0)),"")</f>
        <v/>
      </c>
      <c r="B46" s="94" t="str">
        <f>IF($A46="","",VLOOKUP($A46,'Annex 2 Designated EHV charges'!$D:$O,2,0))</f>
        <v/>
      </c>
      <c r="C46" s="95" t="str">
        <f>IF($A46="","",VLOOKUP($A46,'Annex 2 Designated EHV charges'!$D:$O,3,0))</f>
        <v/>
      </c>
      <c r="D46" s="94" t="str">
        <f>IF($A46="","",VLOOKUP($A46,'Annex 2 Designated EHV charges'!$D:$O,4,0))</f>
        <v/>
      </c>
      <c r="E46" s="96" t="str">
        <f>IFERROR(IF(VLOOKUP($A46,'Annex 2 Designated EHV charges'!$D:$P,10,FALSE)=0,"",VLOOKUP($A46,'Annex 2 Designated EHV charges'!$D:$P,10,FALSE)),"")</f>
        <v/>
      </c>
      <c r="F46" s="196" t="str">
        <f>IFERROR(IF(VLOOKUP($A46,'Annex 2 Designated EHV charges'!$D:$P,11,FALSE)=0,"",VLOOKUP($A46,'Annex 2 Designated EHV charges'!$D:$P,11,FALSE)),"")</f>
        <v/>
      </c>
      <c r="G46" s="196" t="str">
        <f>IFERROR(IF(VLOOKUP($A46,'Annex 2 Designated EHV charges'!$D:$P,12,FALSE)=0,"",VLOOKUP($A46,'Annex 2 Designated EHV charges'!$D:$P,12,FALSE)),"")</f>
        <v/>
      </c>
      <c r="H46" s="196" t="str">
        <f>IFERROR(IF(VLOOKUP($A46,'Annex 2 Designated EHV charges'!$D:$P,13,FALSE)=0,"",VLOOKUP($A46,'Annex 2 Designated EHV charges'!$D:$P,13,FALSE)),"")</f>
        <v/>
      </c>
    </row>
    <row r="47" spans="1:8" ht="12.75" customHeight="1" x14ac:dyDescent="0.25">
      <c r="A47" s="95" t="str" cm="1">
        <f t="array" ref="A47">IFERROR(INDEX('Annex 2 Designated EHV charges'!$D$10:$D$95, MATCH(0, IF(ISBLANK('Annex 2 Designated EHV charges'!$D$10:$D$95),1, COUNTIF(A$4:$A46, 'Annex 2 Designated EHV charges'!$D$10:$D$95)), 0)),"")</f>
        <v/>
      </c>
      <c r="B47" s="94" t="str">
        <f>IF($A47="","",VLOOKUP($A47,'Annex 2 Designated EHV charges'!$D:$O,2,0))</f>
        <v/>
      </c>
      <c r="C47" s="95" t="str">
        <f>IF($A47="","",VLOOKUP($A47,'Annex 2 Designated EHV charges'!$D:$O,3,0))</f>
        <v/>
      </c>
      <c r="D47" s="94" t="str">
        <f>IF($A47="","",VLOOKUP($A47,'Annex 2 Designated EHV charges'!$D:$O,4,0))</f>
        <v/>
      </c>
      <c r="E47" s="96" t="str">
        <f>IFERROR(IF(VLOOKUP($A47,'Annex 2 Designated EHV charges'!$D:$P,10,FALSE)=0,"",VLOOKUP($A47,'Annex 2 Designated EHV charges'!$D:$P,10,FALSE)),"")</f>
        <v/>
      </c>
      <c r="F47" s="196" t="str">
        <f>IFERROR(IF(VLOOKUP($A47,'Annex 2 Designated EHV charges'!$D:$P,11,FALSE)=0,"",VLOOKUP($A47,'Annex 2 Designated EHV charges'!$D:$P,11,FALSE)),"")</f>
        <v/>
      </c>
      <c r="G47" s="196" t="str">
        <f>IFERROR(IF(VLOOKUP($A47,'Annex 2 Designated EHV charges'!$D:$P,12,FALSE)=0,"",VLOOKUP($A47,'Annex 2 Designated EHV charges'!$D:$P,12,FALSE)),"")</f>
        <v/>
      </c>
      <c r="H47" s="196" t="str">
        <f>IFERROR(IF(VLOOKUP($A47,'Annex 2 Designated EHV charges'!$D:$P,13,FALSE)=0,"",VLOOKUP($A47,'Annex 2 Designated EHV charges'!$D:$P,13,FALSE)),"")</f>
        <v/>
      </c>
    </row>
    <row r="48" spans="1:8" ht="12.75" customHeight="1" x14ac:dyDescent="0.25">
      <c r="A48" s="95" t="str" cm="1">
        <f t="array" ref="A48">IFERROR(INDEX('Annex 2 Designated EHV charges'!$D$10:$D$95, MATCH(0, IF(ISBLANK('Annex 2 Designated EHV charges'!$D$10:$D$95),1, COUNTIF(A$4:$A47, 'Annex 2 Designated EHV charges'!$D$10:$D$95)), 0)),"")</f>
        <v/>
      </c>
      <c r="B48" s="94" t="str">
        <f>IF($A48="","",VLOOKUP($A48,'Annex 2 Designated EHV charges'!$D:$O,2,0))</f>
        <v/>
      </c>
      <c r="C48" s="95" t="str">
        <f>IF($A48="","",VLOOKUP($A48,'Annex 2 Designated EHV charges'!$D:$O,3,0))</f>
        <v/>
      </c>
      <c r="D48" s="94" t="str">
        <f>IF($A48="","",VLOOKUP($A48,'Annex 2 Designated EHV charges'!$D:$O,4,0))</f>
        <v/>
      </c>
      <c r="E48" s="96" t="str">
        <f>IFERROR(IF(VLOOKUP($A48,'Annex 2 Designated EHV charges'!$D:$P,10,FALSE)=0,"",VLOOKUP($A48,'Annex 2 Designated EHV charges'!$D:$P,10,FALSE)),"")</f>
        <v/>
      </c>
      <c r="F48" s="196" t="str">
        <f>IFERROR(IF(VLOOKUP($A48,'Annex 2 Designated EHV charges'!$D:$P,11,FALSE)=0,"",VLOOKUP($A48,'Annex 2 Designated EHV charges'!$D:$P,11,FALSE)),"")</f>
        <v/>
      </c>
      <c r="G48" s="196" t="str">
        <f>IFERROR(IF(VLOOKUP($A48,'Annex 2 Designated EHV charges'!$D:$P,12,FALSE)=0,"",VLOOKUP($A48,'Annex 2 Designated EHV charges'!$D:$P,12,FALSE)),"")</f>
        <v/>
      </c>
      <c r="H48" s="196" t="str">
        <f>IFERROR(IF(VLOOKUP($A48,'Annex 2 Designated EHV charges'!$D:$P,13,FALSE)=0,"",VLOOKUP($A48,'Annex 2 Designated EHV charges'!$D:$P,13,FALSE)),"")</f>
        <v/>
      </c>
    </row>
    <row r="49" spans="1:8" ht="12.75" customHeight="1" x14ac:dyDescent="0.25">
      <c r="A49" s="95" t="str" cm="1">
        <f t="array" ref="A49">IFERROR(INDEX('Annex 2 Designated EHV charges'!$D$10:$D$95, MATCH(0, IF(ISBLANK('Annex 2 Designated EHV charges'!$D$10:$D$95),1, COUNTIF(A$4:$A48, 'Annex 2 Designated EHV charges'!$D$10:$D$95)), 0)),"")</f>
        <v/>
      </c>
      <c r="B49" s="94" t="str">
        <f>IF($A49="","",VLOOKUP($A49,'Annex 2 Designated EHV charges'!$D:$O,2,0))</f>
        <v/>
      </c>
      <c r="C49" s="95" t="str">
        <f>IF($A49="","",VLOOKUP($A49,'Annex 2 Designated EHV charges'!$D:$O,3,0))</f>
        <v/>
      </c>
      <c r="D49" s="94" t="str">
        <f>IF($A49="","",VLOOKUP($A49,'Annex 2 Designated EHV charges'!$D:$O,4,0))</f>
        <v/>
      </c>
      <c r="E49" s="96" t="str">
        <f>IFERROR(IF(VLOOKUP($A49,'Annex 2 Designated EHV charges'!$D:$P,10,FALSE)=0,"",VLOOKUP($A49,'Annex 2 Designated EHV charges'!$D:$P,10,FALSE)),"")</f>
        <v/>
      </c>
      <c r="F49" s="196" t="str">
        <f>IFERROR(IF(VLOOKUP($A49,'Annex 2 Designated EHV charges'!$D:$P,11,FALSE)=0,"",VLOOKUP($A49,'Annex 2 Designated EHV charges'!$D:$P,11,FALSE)),"")</f>
        <v/>
      </c>
      <c r="G49" s="196" t="str">
        <f>IFERROR(IF(VLOOKUP($A49,'Annex 2 Designated EHV charges'!$D:$P,12,FALSE)=0,"",VLOOKUP($A49,'Annex 2 Designated EHV charges'!$D:$P,12,FALSE)),"")</f>
        <v/>
      </c>
      <c r="H49" s="196" t="str">
        <f>IFERROR(IF(VLOOKUP($A49,'Annex 2 Designated EHV charges'!$D:$P,13,FALSE)=0,"",VLOOKUP($A49,'Annex 2 Designated EHV charges'!$D:$P,13,FALSE)),"")</f>
        <v/>
      </c>
    </row>
    <row r="50" spans="1:8" ht="12.75" customHeight="1" x14ac:dyDescent="0.25">
      <c r="A50" s="95" t="str" cm="1">
        <f t="array" ref="A50">IFERROR(INDEX('Annex 2 Designated EHV charges'!$D$10:$D$95, MATCH(0, IF(ISBLANK('Annex 2 Designated EHV charges'!$D$10:$D$95),1, COUNTIF(A$4:$A49, 'Annex 2 Designated EHV charges'!$D$10:$D$95)), 0)),"")</f>
        <v/>
      </c>
      <c r="B50" s="94" t="str">
        <f>IF($A50="","",VLOOKUP($A50,'Annex 2 Designated EHV charges'!$D:$O,2,0))</f>
        <v/>
      </c>
      <c r="C50" s="95" t="str">
        <f>IF($A50="","",VLOOKUP($A50,'Annex 2 Designated EHV charges'!$D:$O,3,0))</f>
        <v/>
      </c>
      <c r="D50" s="94" t="str">
        <f>IF($A50="","",VLOOKUP($A50,'Annex 2 Designated EHV charges'!$D:$O,4,0))</f>
        <v/>
      </c>
      <c r="E50" s="96" t="str">
        <f>IFERROR(IF(VLOOKUP($A50,'Annex 2 Designated EHV charges'!$D:$P,10,FALSE)=0,"",VLOOKUP($A50,'Annex 2 Designated EHV charges'!$D:$P,10,FALSE)),"")</f>
        <v/>
      </c>
      <c r="F50" s="196" t="str">
        <f>IFERROR(IF(VLOOKUP($A50,'Annex 2 Designated EHV charges'!$D:$P,11,FALSE)=0,"",VLOOKUP($A50,'Annex 2 Designated EHV charges'!$D:$P,11,FALSE)),"")</f>
        <v/>
      </c>
      <c r="G50" s="196" t="str">
        <f>IFERROR(IF(VLOOKUP($A50,'Annex 2 Designated EHV charges'!$D:$P,12,FALSE)=0,"",VLOOKUP($A50,'Annex 2 Designated EHV charges'!$D:$P,12,FALSE)),"")</f>
        <v/>
      </c>
      <c r="H50" s="196" t="str">
        <f>IFERROR(IF(VLOOKUP($A50,'Annex 2 Designated EHV charges'!$D:$P,13,FALSE)=0,"",VLOOKUP($A50,'Annex 2 Designated EHV charges'!$D:$P,13,FALSE)),"")</f>
        <v/>
      </c>
    </row>
    <row r="51" spans="1:8" ht="12.75" customHeight="1" x14ac:dyDescent="0.25">
      <c r="A51" s="95" t="str" cm="1">
        <f t="array" ref="A51">IFERROR(INDEX('Annex 2 Designated EHV charges'!$D$10:$D$95, MATCH(0, IF(ISBLANK('Annex 2 Designated EHV charges'!$D$10:$D$95),1, COUNTIF(A$4:$A50, 'Annex 2 Designated EHV charges'!$D$10:$D$95)), 0)),"")</f>
        <v/>
      </c>
      <c r="B51" s="94" t="str">
        <f>IF($A51="","",VLOOKUP($A51,'Annex 2 Designated EHV charges'!$D:$O,2,0))</f>
        <v/>
      </c>
      <c r="C51" s="95" t="str">
        <f>IF($A51="","",VLOOKUP($A51,'Annex 2 Designated EHV charges'!$D:$O,3,0))</f>
        <v/>
      </c>
      <c r="D51" s="94" t="str">
        <f>IF($A51="","",VLOOKUP($A51,'Annex 2 Designated EHV charges'!$D:$O,4,0))</f>
        <v/>
      </c>
      <c r="E51" s="96" t="str">
        <f>IFERROR(IF(VLOOKUP($A51,'Annex 2 Designated EHV charges'!$D:$P,10,FALSE)=0,"",VLOOKUP($A51,'Annex 2 Designated EHV charges'!$D:$P,10,FALSE)),"")</f>
        <v/>
      </c>
      <c r="F51" s="196" t="str">
        <f>IFERROR(IF(VLOOKUP($A51,'Annex 2 Designated EHV charges'!$D:$P,11,FALSE)=0,"",VLOOKUP($A51,'Annex 2 Designated EHV charges'!$D:$P,11,FALSE)),"")</f>
        <v/>
      </c>
      <c r="G51" s="196" t="str">
        <f>IFERROR(IF(VLOOKUP($A51,'Annex 2 Designated EHV charges'!$D:$P,12,FALSE)=0,"",VLOOKUP($A51,'Annex 2 Designated EHV charges'!$D:$P,12,FALSE)),"")</f>
        <v/>
      </c>
      <c r="H51" s="196" t="str">
        <f>IFERROR(IF(VLOOKUP($A51,'Annex 2 Designated EHV charges'!$D:$P,13,FALSE)=0,"",VLOOKUP($A51,'Annex 2 Designated EHV charges'!$D:$P,13,FALSE)),"")</f>
        <v/>
      </c>
    </row>
    <row r="52" spans="1:8" ht="12.75" customHeight="1" x14ac:dyDescent="0.25">
      <c r="A52" s="95" t="str" cm="1">
        <f t="array" ref="A52">IFERROR(INDEX('Annex 2 Designated EHV charges'!$D$10:$D$95, MATCH(0, IF(ISBLANK('Annex 2 Designated EHV charges'!$D$10:$D$95),1, COUNTIF(A$4:$A51, 'Annex 2 Designated EHV charges'!$D$10:$D$95)), 0)),"")</f>
        <v/>
      </c>
      <c r="B52" s="94" t="str">
        <f>IF($A52="","",VLOOKUP($A52,'Annex 2 Designated EHV charges'!$D:$O,2,0))</f>
        <v/>
      </c>
      <c r="C52" s="95" t="str">
        <f>IF($A52="","",VLOOKUP($A52,'Annex 2 Designated EHV charges'!$D:$O,3,0))</f>
        <v/>
      </c>
      <c r="D52" s="94" t="str">
        <f>IF($A52="","",VLOOKUP($A52,'Annex 2 Designated EHV charges'!$D:$O,4,0))</f>
        <v/>
      </c>
      <c r="E52" s="96" t="str">
        <f>IFERROR(IF(VLOOKUP($A52,'Annex 2 Designated EHV charges'!$D:$P,10,FALSE)=0,"",VLOOKUP($A52,'Annex 2 Designated EHV charges'!$D:$P,10,FALSE)),"")</f>
        <v/>
      </c>
      <c r="F52" s="196" t="str">
        <f>IFERROR(IF(VLOOKUP($A52,'Annex 2 Designated EHV charges'!$D:$P,11,FALSE)=0,"",VLOOKUP($A52,'Annex 2 Designated EHV charges'!$D:$P,11,FALSE)),"")</f>
        <v/>
      </c>
      <c r="G52" s="196" t="str">
        <f>IFERROR(IF(VLOOKUP($A52,'Annex 2 Designated EHV charges'!$D:$P,12,FALSE)=0,"",VLOOKUP($A52,'Annex 2 Designated EHV charges'!$D:$P,12,FALSE)),"")</f>
        <v/>
      </c>
      <c r="H52" s="196" t="str">
        <f>IFERROR(IF(VLOOKUP($A52,'Annex 2 Designated EHV charges'!$D:$P,13,FALSE)=0,"",VLOOKUP($A52,'Annex 2 Designated EHV charges'!$D:$P,13,FALSE)),"")</f>
        <v/>
      </c>
    </row>
    <row r="53" spans="1:8" ht="12.75" customHeight="1" x14ac:dyDescent="0.25">
      <c r="A53" s="95" t="str" cm="1">
        <f t="array" ref="A53">IFERROR(INDEX('Annex 2 Designated EHV charges'!$D$10:$D$95, MATCH(0, IF(ISBLANK('Annex 2 Designated EHV charges'!$D$10:$D$95),1, COUNTIF(A$4:$A52, 'Annex 2 Designated EHV charges'!$D$10:$D$95)), 0)),"")</f>
        <v/>
      </c>
      <c r="B53" s="94" t="str">
        <f>IF($A53="","",VLOOKUP($A53,'Annex 2 Designated EHV charges'!$D:$O,2,0))</f>
        <v/>
      </c>
      <c r="C53" s="95" t="str">
        <f>IF($A53="","",VLOOKUP($A53,'Annex 2 Designated EHV charges'!$D:$O,3,0))</f>
        <v/>
      </c>
      <c r="D53" s="94" t="str">
        <f>IF($A53="","",VLOOKUP($A53,'Annex 2 Designated EHV charges'!$D:$O,4,0))</f>
        <v/>
      </c>
      <c r="E53" s="96" t="str">
        <f>IFERROR(IF(VLOOKUP($A53,'Annex 2 Designated EHV charges'!$D:$P,10,FALSE)=0,"",VLOOKUP($A53,'Annex 2 Designated EHV charges'!$D:$P,10,FALSE)),"")</f>
        <v/>
      </c>
      <c r="F53" s="196" t="str">
        <f>IFERROR(IF(VLOOKUP($A53,'Annex 2 Designated EHV charges'!$D:$P,11,FALSE)=0,"",VLOOKUP($A53,'Annex 2 Designated EHV charges'!$D:$P,11,FALSE)),"")</f>
        <v/>
      </c>
      <c r="G53" s="196" t="str">
        <f>IFERROR(IF(VLOOKUP($A53,'Annex 2 Designated EHV charges'!$D:$P,12,FALSE)=0,"",VLOOKUP($A53,'Annex 2 Designated EHV charges'!$D:$P,12,FALSE)),"")</f>
        <v/>
      </c>
      <c r="H53" s="196" t="str">
        <f>IFERROR(IF(VLOOKUP($A53,'Annex 2 Designated EHV charges'!$D:$P,13,FALSE)=0,"",VLOOKUP($A53,'Annex 2 Designated EHV charges'!$D:$P,13,FALSE)),"")</f>
        <v/>
      </c>
    </row>
    <row r="54" spans="1:8" ht="12.75" customHeight="1" x14ac:dyDescent="0.25">
      <c r="A54" s="95" t="str" cm="1">
        <f t="array" ref="A54">IFERROR(INDEX('Annex 2 Designated EHV charges'!$D$10:$D$95, MATCH(0, IF(ISBLANK('Annex 2 Designated EHV charges'!$D$10:$D$95),1, COUNTIF(A$4:$A53, 'Annex 2 Designated EHV charges'!$D$10:$D$95)), 0)),"")</f>
        <v/>
      </c>
      <c r="B54" s="94" t="str">
        <f>IF($A54="","",VLOOKUP($A54,'Annex 2 Designated EHV charges'!$D:$O,2,0))</f>
        <v/>
      </c>
      <c r="C54" s="95" t="str">
        <f>IF($A54="","",VLOOKUP($A54,'Annex 2 Designated EHV charges'!$D:$O,3,0))</f>
        <v/>
      </c>
      <c r="D54" s="94" t="str">
        <f>IF($A54="","",VLOOKUP($A54,'Annex 2 Designated EHV charges'!$D:$O,4,0))</f>
        <v/>
      </c>
      <c r="E54" s="96" t="str">
        <f>IFERROR(IF(VLOOKUP($A54,'Annex 2 Designated EHV charges'!$D:$P,10,FALSE)=0,"",VLOOKUP($A54,'Annex 2 Designated EHV charges'!$D:$P,10,FALSE)),"")</f>
        <v/>
      </c>
      <c r="F54" s="196" t="str">
        <f>IFERROR(IF(VLOOKUP($A54,'Annex 2 Designated EHV charges'!$D:$P,11,FALSE)=0,"",VLOOKUP($A54,'Annex 2 Designated EHV charges'!$D:$P,11,FALSE)),"")</f>
        <v/>
      </c>
      <c r="G54" s="196" t="str">
        <f>IFERROR(IF(VLOOKUP($A54,'Annex 2 Designated EHV charges'!$D:$P,12,FALSE)=0,"",VLOOKUP($A54,'Annex 2 Designated EHV charges'!$D:$P,12,FALSE)),"")</f>
        <v/>
      </c>
      <c r="H54" s="196" t="str">
        <f>IFERROR(IF(VLOOKUP($A54,'Annex 2 Designated EHV charges'!$D:$P,13,FALSE)=0,"",VLOOKUP($A54,'Annex 2 Designated EHV charges'!$D:$P,13,FALSE)),"")</f>
        <v/>
      </c>
    </row>
    <row r="55" spans="1:8" ht="12.75" customHeight="1" x14ac:dyDescent="0.25">
      <c r="A55" s="95" t="str" cm="1">
        <f t="array" ref="A55">IFERROR(INDEX('Annex 2 Designated EHV charges'!$D$10:$D$95, MATCH(0, IF(ISBLANK('Annex 2 Designated EHV charges'!$D$10:$D$95),1, COUNTIF(A$4:$A54, 'Annex 2 Designated EHV charges'!$D$10:$D$95)), 0)),"")</f>
        <v/>
      </c>
      <c r="B55" s="94" t="str">
        <f>IF($A55="","",VLOOKUP($A55,'Annex 2 Designated EHV charges'!$D:$O,2,0))</f>
        <v/>
      </c>
      <c r="C55" s="95" t="str">
        <f>IF($A55="","",VLOOKUP($A55,'Annex 2 Designated EHV charges'!$D:$O,3,0))</f>
        <v/>
      </c>
      <c r="D55" s="94" t="str">
        <f>IF($A55="","",VLOOKUP($A55,'Annex 2 Designated EHV charges'!$D:$O,4,0))</f>
        <v/>
      </c>
      <c r="E55" s="96" t="str">
        <f>IFERROR(IF(VLOOKUP($A55,'Annex 2 Designated EHV charges'!$D:$P,10,FALSE)=0,"",VLOOKUP($A55,'Annex 2 Designated EHV charges'!$D:$P,10,FALSE)),"")</f>
        <v/>
      </c>
      <c r="F55" s="196" t="str">
        <f>IFERROR(IF(VLOOKUP($A55,'Annex 2 Designated EHV charges'!$D:$P,11,FALSE)=0,"",VLOOKUP($A55,'Annex 2 Designated EHV charges'!$D:$P,11,FALSE)),"")</f>
        <v/>
      </c>
      <c r="G55" s="196" t="str">
        <f>IFERROR(IF(VLOOKUP($A55,'Annex 2 Designated EHV charges'!$D:$P,12,FALSE)=0,"",VLOOKUP($A55,'Annex 2 Designated EHV charges'!$D:$P,12,FALSE)),"")</f>
        <v/>
      </c>
      <c r="H55" s="196" t="str">
        <f>IFERROR(IF(VLOOKUP($A55,'Annex 2 Designated EHV charges'!$D:$P,13,FALSE)=0,"",VLOOKUP($A55,'Annex 2 Designated EHV charges'!$D:$P,13,FALSE)),"")</f>
        <v/>
      </c>
    </row>
    <row r="56" spans="1:8" ht="12.75" customHeight="1" x14ac:dyDescent="0.25">
      <c r="A56" s="95" t="str" cm="1">
        <f t="array" ref="A56">IFERROR(INDEX('Annex 2 Designated EHV charges'!$D$10:$D$95, MATCH(0, IF(ISBLANK('Annex 2 Designated EHV charges'!$D$10:$D$95),1, COUNTIF(A$4:$A55, 'Annex 2 Designated EHV charges'!$D$10:$D$95)), 0)),"")</f>
        <v/>
      </c>
      <c r="B56" s="94" t="str">
        <f>IF($A56="","",VLOOKUP($A56,'Annex 2 Designated EHV charges'!$D:$O,2,0))</f>
        <v/>
      </c>
      <c r="C56" s="95" t="str">
        <f>IF($A56="","",VLOOKUP($A56,'Annex 2 Designated EHV charges'!$D:$O,3,0))</f>
        <v/>
      </c>
      <c r="D56" s="94" t="str">
        <f>IF($A56="","",VLOOKUP($A56,'Annex 2 Designated EHV charges'!$D:$O,4,0))</f>
        <v/>
      </c>
      <c r="E56" s="96" t="str">
        <f>IFERROR(IF(VLOOKUP($A56,'Annex 2 Designated EHV charges'!$D:$P,10,FALSE)=0,"",VLOOKUP($A56,'Annex 2 Designated EHV charges'!$D:$P,10,FALSE)),"")</f>
        <v/>
      </c>
      <c r="F56" s="196" t="str">
        <f>IFERROR(IF(VLOOKUP($A56,'Annex 2 Designated EHV charges'!$D:$P,11,FALSE)=0,"",VLOOKUP($A56,'Annex 2 Designated EHV charges'!$D:$P,11,FALSE)),"")</f>
        <v/>
      </c>
      <c r="G56" s="196" t="str">
        <f>IFERROR(IF(VLOOKUP($A56,'Annex 2 Designated EHV charges'!$D:$P,12,FALSE)=0,"",VLOOKUP($A56,'Annex 2 Designated EHV charges'!$D:$P,12,FALSE)),"")</f>
        <v/>
      </c>
      <c r="H56" s="196" t="str">
        <f>IFERROR(IF(VLOOKUP($A56,'Annex 2 Designated EHV charges'!$D:$P,13,FALSE)=0,"",VLOOKUP($A56,'Annex 2 Designated EHV charges'!$D:$P,13,FALSE)),"")</f>
        <v/>
      </c>
    </row>
    <row r="57" spans="1:8" ht="12.75" customHeight="1" x14ac:dyDescent="0.25">
      <c r="A57" s="95" t="str" cm="1">
        <f t="array" ref="A57">IFERROR(INDEX('Annex 2 Designated EHV charges'!$D$10:$D$95, MATCH(0, IF(ISBLANK('Annex 2 Designated EHV charges'!$D$10:$D$95),1, COUNTIF(A$4:$A56, 'Annex 2 Designated EHV charges'!$D$10:$D$95)), 0)),"")</f>
        <v/>
      </c>
      <c r="B57" s="94" t="str">
        <f>IF($A57="","",VLOOKUP($A57,'Annex 2 Designated EHV charges'!$D:$O,2,0))</f>
        <v/>
      </c>
      <c r="C57" s="95" t="str">
        <f>IF($A57="","",VLOOKUP($A57,'Annex 2 Designated EHV charges'!$D:$O,3,0))</f>
        <v/>
      </c>
      <c r="D57" s="94" t="str">
        <f>IF($A57="","",VLOOKUP($A57,'Annex 2 Designated EHV charges'!$D:$O,4,0))</f>
        <v/>
      </c>
      <c r="E57" s="96" t="str">
        <f>IFERROR(IF(VLOOKUP($A57,'Annex 2 Designated EHV charges'!$D:$P,10,FALSE)=0,"",VLOOKUP($A57,'Annex 2 Designated EHV charges'!$D:$P,10,FALSE)),"")</f>
        <v/>
      </c>
      <c r="F57" s="196" t="str">
        <f>IFERROR(IF(VLOOKUP($A57,'Annex 2 Designated EHV charges'!$D:$P,11,FALSE)=0,"",VLOOKUP($A57,'Annex 2 Designated EHV charges'!$D:$P,11,FALSE)),"")</f>
        <v/>
      </c>
      <c r="G57" s="196" t="str">
        <f>IFERROR(IF(VLOOKUP($A57,'Annex 2 Designated EHV charges'!$D:$P,12,FALSE)=0,"",VLOOKUP($A57,'Annex 2 Designated EHV charges'!$D:$P,12,FALSE)),"")</f>
        <v/>
      </c>
      <c r="H57" s="196" t="str">
        <f>IFERROR(IF(VLOOKUP($A57,'Annex 2 Designated EHV charges'!$D:$P,13,FALSE)=0,"",VLOOKUP($A57,'Annex 2 Designated EHV charges'!$D:$P,13,FALSE)),"")</f>
        <v/>
      </c>
    </row>
    <row r="58" spans="1:8" ht="12.75" customHeight="1" x14ac:dyDescent="0.25">
      <c r="A58" s="95" t="str" cm="1">
        <f t="array" ref="A58">IFERROR(INDEX('Annex 2 Designated EHV charges'!$D$10:$D$95, MATCH(0, IF(ISBLANK('Annex 2 Designated EHV charges'!$D$10:$D$95),1, COUNTIF(A$4:$A57, 'Annex 2 Designated EHV charges'!$D$10:$D$95)), 0)),"")</f>
        <v/>
      </c>
      <c r="B58" s="94" t="str">
        <f>IF($A58="","",VLOOKUP($A58,'Annex 2 Designated EHV charges'!$D:$O,2,0))</f>
        <v/>
      </c>
      <c r="C58" s="95" t="str">
        <f>IF($A58="","",VLOOKUP($A58,'Annex 2 Designated EHV charges'!$D:$O,3,0))</f>
        <v/>
      </c>
      <c r="D58" s="94" t="str">
        <f>IF($A58="","",VLOOKUP($A58,'Annex 2 Designated EHV charges'!$D:$O,4,0))</f>
        <v/>
      </c>
      <c r="E58" s="96" t="str">
        <f>IFERROR(IF(VLOOKUP($A58,'Annex 2 Designated EHV charges'!$D:$P,10,FALSE)=0,"",VLOOKUP($A58,'Annex 2 Designated EHV charges'!$D:$P,10,FALSE)),"")</f>
        <v/>
      </c>
      <c r="F58" s="196" t="str">
        <f>IFERROR(IF(VLOOKUP($A58,'Annex 2 Designated EHV charges'!$D:$P,11,FALSE)=0,"",VLOOKUP($A58,'Annex 2 Designated EHV charges'!$D:$P,11,FALSE)),"")</f>
        <v/>
      </c>
      <c r="G58" s="196" t="str">
        <f>IFERROR(IF(VLOOKUP($A58,'Annex 2 Designated EHV charges'!$D:$P,12,FALSE)=0,"",VLOOKUP($A58,'Annex 2 Designated EHV charges'!$D:$P,12,FALSE)),"")</f>
        <v/>
      </c>
      <c r="H58" s="196" t="str">
        <f>IFERROR(IF(VLOOKUP($A58,'Annex 2 Designated EHV charges'!$D:$P,13,FALSE)=0,"",VLOOKUP($A58,'Annex 2 Designated EHV charges'!$D:$P,13,FALSE)),"")</f>
        <v/>
      </c>
    </row>
    <row r="59" spans="1:8" ht="12.75" customHeight="1" x14ac:dyDescent="0.25">
      <c r="A59" s="95" t="str" cm="1">
        <f t="array" ref="A59">IFERROR(INDEX('Annex 2 Designated EHV charges'!$D$10:$D$95, MATCH(0, IF(ISBLANK('Annex 2 Designated EHV charges'!$D$10:$D$95),1, COUNTIF(A$4:$A58, 'Annex 2 Designated EHV charges'!$D$10:$D$95)), 0)),"")</f>
        <v/>
      </c>
      <c r="B59" s="94" t="str">
        <f>IF($A59="","",VLOOKUP($A59,'Annex 2 Designated EHV charges'!$D:$O,2,0))</f>
        <v/>
      </c>
      <c r="C59" s="95" t="str">
        <f>IF($A59="","",VLOOKUP($A59,'Annex 2 Designated EHV charges'!$D:$O,3,0))</f>
        <v/>
      </c>
      <c r="D59" s="94" t="str">
        <f>IF($A59="","",VLOOKUP($A59,'Annex 2 Designated EHV charges'!$D:$O,4,0))</f>
        <v/>
      </c>
      <c r="E59" s="96" t="str">
        <f>IFERROR(IF(VLOOKUP($A59,'Annex 2 Designated EHV charges'!$D:$P,10,FALSE)=0,"",VLOOKUP($A59,'Annex 2 Designated EHV charges'!$D:$P,10,FALSE)),"")</f>
        <v/>
      </c>
      <c r="F59" s="196" t="str">
        <f>IFERROR(IF(VLOOKUP($A59,'Annex 2 Designated EHV charges'!$D:$P,11,FALSE)=0,"",VLOOKUP($A59,'Annex 2 Designated EHV charges'!$D:$P,11,FALSE)),"")</f>
        <v/>
      </c>
      <c r="G59" s="196" t="str">
        <f>IFERROR(IF(VLOOKUP($A59,'Annex 2 Designated EHV charges'!$D:$P,12,FALSE)=0,"",VLOOKUP($A59,'Annex 2 Designated EHV charges'!$D:$P,12,FALSE)),"")</f>
        <v/>
      </c>
      <c r="H59" s="196" t="str">
        <f>IFERROR(IF(VLOOKUP($A59,'Annex 2 Designated EHV charges'!$D:$P,13,FALSE)=0,"",VLOOKUP($A59,'Annex 2 Designated EHV charges'!$D:$P,13,FALSE)),"")</f>
        <v/>
      </c>
    </row>
    <row r="60" spans="1:8" ht="12.75" customHeight="1" x14ac:dyDescent="0.25">
      <c r="A60" s="95" t="str" cm="1">
        <f t="array" ref="A60">IFERROR(INDEX('Annex 2 Designated EHV charges'!$D$10:$D$95, MATCH(0, IF(ISBLANK('Annex 2 Designated EHV charges'!$D$10:$D$95),1, COUNTIF(A$4:$A59, 'Annex 2 Designated EHV charges'!$D$10:$D$95)), 0)),"")</f>
        <v/>
      </c>
      <c r="B60" s="94" t="str">
        <f>IF($A60="","",VLOOKUP($A60,'Annex 2 Designated EHV charges'!$D:$O,2,0))</f>
        <v/>
      </c>
      <c r="C60" s="95" t="str">
        <f>IF($A60="","",VLOOKUP($A60,'Annex 2 Designated EHV charges'!$D:$O,3,0))</f>
        <v/>
      </c>
      <c r="D60" s="94" t="str">
        <f>IF($A60="","",VLOOKUP($A60,'Annex 2 Designated EHV charges'!$D:$O,4,0))</f>
        <v/>
      </c>
      <c r="E60" s="96" t="str">
        <f>IFERROR(IF(VLOOKUP($A60,'Annex 2 Designated EHV charges'!$D:$P,10,FALSE)=0,"",VLOOKUP($A60,'Annex 2 Designated EHV charges'!$D:$P,10,FALSE)),"")</f>
        <v/>
      </c>
      <c r="F60" s="196" t="str">
        <f>IFERROR(IF(VLOOKUP($A60,'Annex 2 Designated EHV charges'!$D:$P,11,FALSE)=0,"",VLOOKUP($A60,'Annex 2 Designated EHV charges'!$D:$P,11,FALSE)),"")</f>
        <v/>
      </c>
      <c r="G60" s="196" t="str">
        <f>IFERROR(IF(VLOOKUP($A60,'Annex 2 Designated EHV charges'!$D:$P,12,FALSE)=0,"",VLOOKUP($A60,'Annex 2 Designated EHV charges'!$D:$P,12,FALSE)),"")</f>
        <v/>
      </c>
      <c r="H60" s="196" t="str">
        <f>IFERROR(IF(VLOOKUP($A60,'Annex 2 Designated EHV charges'!$D:$P,13,FALSE)=0,"",VLOOKUP($A60,'Annex 2 Designated EHV charges'!$D:$P,13,FALSE)),"")</f>
        <v/>
      </c>
    </row>
    <row r="61" spans="1:8" ht="12.75" customHeight="1" x14ac:dyDescent="0.25">
      <c r="A61" s="95" t="str" cm="1">
        <f t="array" ref="A61">IFERROR(INDEX('Annex 2 Designated EHV charges'!$D$10:$D$95, MATCH(0, IF(ISBLANK('Annex 2 Designated EHV charges'!$D$10:$D$95),1, COUNTIF(A$4:$A60, 'Annex 2 Designated EHV charges'!$D$10:$D$95)), 0)),"")</f>
        <v/>
      </c>
      <c r="B61" s="94" t="str">
        <f>IF($A61="","",VLOOKUP($A61,'Annex 2 Designated EHV charges'!$D:$O,2,0))</f>
        <v/>
      </c>
      <c r="C61" s="95" t="str">
        <f>IF($A61="","",VLOOKUP($A61,'Annex 2 Designated EHV charges'!$D:$O,3,0))</f>
        <v/>
      </c>
      <c r="D61" s="94" t="str">
        <f>IF($A61="","",VLOOKUP($A61,'Annex 2 Designated EHV charges'!$D:$O,4,0))</f>
        <v/>
      </c>
      <c r="E61" s="96" t="str">
        <f>IFERROR(IF(VLOOKUP($A61,'Annex 2 Designated EHV charges'!$D:$P,10,FALSE)=0,"",VLOOKUP($A61,'Annex 2 Designated EHV charges'!$D:$P,10,FALSE)),"")</f>
        <v/>
      </c>
      <c r="F61" s="196" t="str">
        <f>IFERROR(IF(VLOOKUP($A61,'Annex 2 Designated EHV charges'!$D:$P,11,FALSE)=0,"",VLOOKUP($A61,'Annex 2 Designated EHV charges'!$D:$P,11,FALSE)),"")</f>
        <v/>
      </c>
      <c r="G61" s="196" t="str">
        <f>IFERROR(IF(VLOOKUP($A61,'Annex 2 Designated EHV charges'!$D:$P,12,FALSE)=0,"",VLOOKUP($A61,'Annex 2 Designated EHV charges'!$D:$P,12,FALSE)),"")</f>
        <v/>
      </c>
      <c r="H61" s="196" t="str">
        <f>IFERROR(IF(VLOOKUP($A61,'Annex 2 Designated EHV charges'!$D:$P,13,FALSE)=0,"",VLOOKUP($A61,'Annex 2 Designated EHV charges'!$D:$P,13,FALSE)),"")</f>
        <v/>
      </c>
    </row>
    <row r="62" spans="1:8" ht="12.75" customHeight="1" x14ac:dyDescent="0.25">
      <c r="A62" s="95" t="str" cm="1">
        <f t="array" ref="A62">IFERROR(INDEX('Annex 2 Designated EHV charges'!$D$10:$D$95, MATCH(0, IF(ISBLANK('Annex 2 Designated EHV charges'!$D$10:$D$95),1, COUNTIF(A$4:$A61, 'Annex 2 Designated EHV charges'!$D$10:$D$95)), 0)),"")</f>
        <v/>
      </c>
      <c r="B62" s="94" t="str">
        <f>IF($A62="","",VLOOKUP($A62,'Annex 2 Designated EHV charges'!$D:$O,2,0))</f>
        <v/>
      </c>
      <c r="C62" s="95" t="str">
        <f>IF($A62="","",VLOOKUP($A62,'Annex 2 Designated EHV charges'!$D:$O,3,0))</f>
        <v/>
      </c>
      <c r="D62" s="94" t="str">
        <f>IF($A62="","",VLOOKUP($A62,'Annex 2 Designated EHV charges'!$D:$O,4,0))</f>
        <v/>
      </c>
      <c r="E62" s="96" t="str">
        <f>IFERROR(IF(VLOOKUP($A62,'Annex 2 Designated EHV charges'!$D:$P,10,FALSE)=0,"",VLOOKUP($A62,'Annex 2 Designated EHV charges'!$D:$P,10,FALSE)),"")</f>
        <v/>
      </c>
      <c r="F62" s="196" t="str">
        <f>IFERROR(IF(VLOOKUP($A62,'Annex 2 Designated EHV charges'!$D:$P,11,FALSE)=0,"",VLOOKUP($A62,'Annex 2 Designated EHV charges'!$D:$P,11,FALSE)),"")</f>
        <v/>
      </c>
      <c r="G62" s="196" t="str">
        <f>IFERROR(IF(VLOOKUP($A62,'Annex 2 Designated EHV charges'!$D:$P,12,FALSE)=0,"",VLOOKUP($A62,'Annex 2 Designated EHV charges'!$D:$P,12,FALSE)),"")</f>
        <v/>
      </c>
      <c r="H62" s="196" t="str">
        <f>IFERROR(IF(VLOOKUP($A62,'Annex 2 Designated EHV charges'!$D:$P,13,FALSE)=0,"",VLOOKUP($A62,'Annex 2 Designated EHV charges'!$D:$P,13,FALSE)),"")</f>
        <v/>
      </c>
    </row>
    <row r="63" spans="1:8" ht="12.75" customHeight="1" x14ac:dyDescent="0.25">
      <c r="A63" s="95" t="str" cm="1">
        <f t="array" ref="A63">IFERROR(INDEX('Annex 2 Designated EHV charges'!$D$10:$D$95, MATCH(0, IF(ISBLANK('Annex 2 Designated EHV charges'!$D$10:$D$95),1, COUNTIF(A$4:$A62, 'Annex 2 Designated EHV charges'!$D$10:$D$95)), 0)),"")</f>
        <v/>
      </c>
      <c r="B63" s="94" t="str">
        <f>IF($A63="","",VLOOKUP($A63,'Annex 2 Designated EHV charges'!$D:$O,2,0))</f>
        <v/>
      </c>
      <c r="C63" s="95" t="str">
        <f>IF($A63="","",VLOOKUP($A63,'Annex 2 Designated EHV charges'!$D:$O,3,0))</f>
        <v/>
      </c>
      <c r="D63" s="94" t="str">
        <f>IF($A63="","",VLOOKUP($A63,'Annex 2 Designated EHV charges'!$D:$O,4,0))</f>
        <v/>
      </c>
      <c r="E63" s="96" t="str">
        <f>IFERROR(IF(VLOOKUP($A63,'Annex 2 Designated EHV charges'!$D:$P,10,FALSE)=0,"",VLOOKUP($A63,'Annex 2 Designated EHV charges'!$D:$P,10,FALSE)),"")</f>
        <v/>
      </c>
      <c r="F63" s="196" t="str">
        <f>IFERROR(IF(VLOOKUP($A63,'Annex 2 Designated EHV charges'!$D:$P,11,FALSE)=0,"",VLOOKUP($A63,'Annex 2 Designated EHV charges'!$D:$P,11,FALSE)),"")</f>
        <v/>
      </c>
      <c r="G63" s="196" t="str">
        <f>IFERROR(IF(VLOOKUP($A63,'Annex 2 Designated EHV charges'!$D:$P,12,FALSE)=0,"",VLOOKUP($A63,'Annex 2 Designated EHV charges'!$D:$P,12,FALSE)),"")</f>
        <v/>
      </c>
      <c r="H63" s="196" t="str">
        <f>IFERROR(IF(VLOOKUP($A63,'Annex 2 Designated EHV charges'!$D:$P,13,FALSE)=0,"",VLOOKUP($A63,'Annex 2 Designated EHV charges'!$D:$P,13,FALSE)),"")</f>
        <v/>
      </c>
    </row>
    <row r="64" spans="1:8" ht="12.75" customHeight="1" x14ac:dyDescent="0.25">
      <c r="A64" s="95" t="str" cm="1">
        <f t="array" ref="A64">IFERROR(INDEX('Annex 2 Designated EHV charges'!$D$10:$D$95, MATCH(0, IF(ISBLANK('Annex 2 Designated EHV charges'!$D$10:$D$95),1, COUNTIF(A$4:$A63, 'Annex 2 Designated EHV charges'!$D$10:$D$95)), 0)),"")</f>
        <v/>
      </c>
      <c r="B64" s="94" t="str">
        <f>IF($A64="","",VLOOKUP($A64,'Annex 2 Designated EHV charges'!$D:$O,2,0))</f>
        <v/>
      </c>
      <c r="C64" s="95" t="str">
        <f>IF($A64="","",VLOOKUP($A64,'Annex 2 Designated EHV charges'!$D:$O,3,0))</f>
        <v/>
      </c>
      <c r="D64" s="94" t="str">
        <f>IF($A64="","",VLOOKUP($A64,'Annex 2 Designated EHV charges'!$D:$O,4,0))</f>
        <v/>
      </c>
      <c r="E64" s="96" t="str">
        <f>IFERROR(IF(VLOOKUP($A64,'Annex 2 Designated EHV charges'!$D:$P,10,FALSE)=0,"",VLOOKUP($A64,'Annex 2 Designated EHV charges'!$D:$P,10,FALSE)),"")</f>
        <v/>
      </c>
      <c r="F64" s="196" t="str">
        <f>IFERROR(IF(VLOOKUP($A64,'Annex 2 Designated EHV charges'!$D:$P,11,FALSE)=0,"",VLOOKUP($A64,'Annex 2 Designated EHV charges'!$D:$P,11,FALSE)),"")</f>
        <v/>
      </c>
      <c r="G64" s="196" t="str">
        <f>IFERROR(IF(VLOOKUP($A64,'Annex 2 Designated EHV charges'!$D:$P,12,FALSE)=0,"",VLOOKUP($A64,'Annex 2 Designated EHV charges'!$D:$P,12,FALSE)),"")</f>
        <v/>
      </c>
      <c r="H64" s="196" t="str">
        <f>IFERROR(IF(VLOOKUP($A64,'Annex 2 Designated EHV charges'!$D:$P,13,FALSE)=0,"",VLOOKUP($A64,'Annex 2 Designated EHV charges'!$D:$P,13,FALSE)),"")</f>
        <v/>
      </c>
    </row>
    <row r="65" spans="1:8" ht="12.75" customHeight="1" x14ac:dyDescent="0.25">
      <c r="A65" s="95" t="str" cm="1">
        <f t="array" ref="A65">IFERROR(INDEX('Annex 2 Designated EHV charges'!$D$10:$D$95, MATCH(0, IF(ISBLANK('Annex 2 Designated EHV charges'!$D$10:$D$95),1, COUNTIF(A$4:$A64, 'Annex 2 Designated EHV charges'!$D$10:$D$95)), 0)),"")</f>
        <v/>
      </c>
      <c r="B65" s="94" t="str">
        <f>IF($A65="","",VLOOKUP($A65,'Annex 2 Designated EHV charges'!$D:$O,2,0))</f>
        <v/>
      </c>
      <c r="C65" s="95" t="str">
        <f>IF($A65="","",VLOOKUP($A65,'Annex 2 Designated EHV charges'!$D:$O,3,0))</f>
        <v/>
      </c>
      <c r="D65" s="94" t="str">
        <f>IF($A65="","",VLOOKUP($A65,'Annex 2 Designated EHV charges'!$D:$O,4,0))</f>
        <v/>
      </c>
      <c r="E65" s="96" t="str">
        <f>IFERROR(IF(VLOOKUP($A65,'Annex 2 Designated EHV charges'!$D:$P,10,FALSE)=0,"",VLOOKUP($A65,'Annex 2 Designated EHV charges'!$D:$P,10,FALSE)),"")</f>
        <v/>
      </c>
      <c r="F65" s="196" t="str">
        <f>IFERROR(IF(VLOOKUP($A65,'Annex 2 Designated EHV charges'!$D:$P,11,FALSE)=0,"",VLOOKUP($A65,'Annex 2 Designated EHV charges'!$D:$P,11,FALSE)),"")</f>
        <v/>
      </c>
      <c r="G65" s="196" t="str">
        <f>IFERROR(IF(VLOOKUP($A65,'Annex 2 Designated EHV charges'!$D:$P,12,FALSE)=0,"",VLOOKUP($A65,'Annex 2 Designated EHV charges'!$D:$P,12,FALSE)),"")</f>
        <v/>
      </c>
      <c r="H65" s="196" t="str">
        <f>IFERROR(IF(VLOOKUP($A65,'Annex 2 Designated EHV charges'!$D:$P,13,FALSE)=0,"",VLOOKUP($A65,'Annex 2 Designated EHV charges'!$D:$P,13,FALSE)),"")</f>
        <v/>
      </c>
    </row>
    <row r="66" spans="1:8" ht="12.75" customHeight="1" x14ac:dyDescent="0.25">
      <c r="A66" s="95" t="str" cm="1">
        <f t="array" ref="A66">IFERROR(INDEX('Annex 2 Designated EHV charges'!$D$10:$D$95, MATCH(0, IF(ISBLANK('Annex 2 Designated EHV charges'!$D$10:$D$95),1, COUNTIF(A$4:$A65, 'Annex 2 Designated EHV charges'!$D$10:$D$95)), 0)),"")</f>
        <v/>
      </c>
      <c r="B66" s="94" t="str">
        <f>IF($A66="","",VLOOKUP($A66,'Annex 2 Designated EHV charges'!$D:$O,2,0))</f>
        <v/>
      </c>
      <c r="C66" s="95" t="str">
        <f>IF($A66="","",VLOOKUP($A66,'Annex 2 Designated EHV charges'!$D:$O,3,0))</f>
        <v/>
      </c>
      <c r="D66" s="94" t="str">
        <f>IF($A66="","",VLOOKUP($A66,'Annex 2 Designated EHV charges'!$D:$O,4,0))</f>
        <v/>
      </c>
      <c r="E66" s="96" t="str">
        <f>IFERROR(IF(VLOOKUP($A66,'Annex 2 Designated EHV charges'!$D:$P,10,FALSE)=0,"",VLOOKUP($A66,'Annex 2 Designated EHV charges'!$D:$P,10,FALSE)),"")</f>
        <v/>
      </c>
      <c r="F66" s="196" t="str">
        <f>IFERROR(IF(VLOOKUP($A66,'Annex 2 Designated EHV charges'!$D:$P,11,FALSE)=0,"",VLOOKUP($A66,'Annex 2 Designated EHV charges'!$D:$P,11,FALSE)),"")</f>
        <v/>
      </c>
      <c r="G66" s="196" t="str">
        <f>IFERROR(IF(VLOOKUP($A66,'Annex 2 Designated EHV charges'!$D:$P,12,FALSE)=0,"",VLOOKUP($A66,'Annex 2 Designated EHV charges'!$D:$P,12,FALSE)),"")</f>
        <v/>
      </c>
      <c r="H66" s="196" t="str">
        <f>IFERROR(IF(VLOOKUP($A66,'Annex 2 Designated EHV charges'!$D:$P,13,FALSE)=0,"",VLOOKUP($A66,'Annex 2 Designated EHV charges'!$D:$P,13,FALSE)),"")</f>
        <v/>
      </c>
    </row>
    <row r="67" spans="1:8" ht="12.75" customHeight="1" x14ac:dyDescent="0.25">
      <c r="A67" s="95" t="str" cm="1">
        <f t="array" ref="A67">IFERROR(INDEX('Annex 2 Designated EHV charges'!$D$10:$D$95, MATCH(0, IF(ISBLANK('Annex 2 Designated EHV charges'!$D$10:$D$95),1, COUNTIF(A$4:$A66, 'Annex 2 Designated EHV charges'!$D$10:$D$95)), 0)),"")</f>
        <v/>
      </c>
      <c r="B67" s="94" t="str">
        <f>IF($A67="","",VLOOKUP($A67,'Annex 2 Designated EHV charges'!$D:$O,2,0))</f>
        <v/>
      </c>
      <c r="C67" s="95" t="str">
        <f>IF($A67="","",VLOOKUP($A67,'Annex 2 Designated EHV charges'!$D:$O,3,0))</f>
        <v/>
      </c>
      <c r="D67" s="94" t="str">
        <f>IF($A67="","",VLOOKUP($A67,'Annex 2 Designated EHV charges'!$D:$O,4,0))</f>
        <v/>
      </c>
      <c r="E67" s="96" t="str">
        <f>IFERROR(IF(VLOOKUP($A67,'Annex 2 Designated EHV charges'!$D:$P,10,FALSE)=0,"",VLOOKUP($A67,'Annex 2 Designated EHV charges'!$D:$P,10,FALSE)),"")</f>
        <v/>
      </c>
      <c r="F67" s="196" t="str">
        <f>IFERROR(IF(VLOOKUP($A67,'Annex 2 Designated EHV charges'!$D:$P,11,FALSE)=0,"",VLOOKUP($A67,'Annex 2 Designated EHV charges'!$D:$P,11,FALSE)),"")</f>
        <v/>
      </c>
      <c r="G67" s="196" t="str">
        <f>IFERROR(IF(VLOOKUP($A67,'Annex 2 Designated EHV charges'!$D:$P,12,FALSE)=0,"",VLOOKUP($A67,'Annex 2 Designated EHV charges'!$D:$P,12,FALSE)),"")</f>
        <v/>
      </c>
      <c r="H67" s="196" t="str">
        <f>IFERROR(IF(VLOOKUP($A67,'Annex 2 Designated EHV charges'!$D:$P,13,FALSE)=0,"",VLOOKUP($A67,'Annex 2 Designated EHV charges'!$D:$P,13,FALSE)),"")</f>
        <v/>
      </c>
    </row>
    <row r="68" spans="1:8" ht="12.75" customHeight="1" x14ac:dyDescent="0.25">
      <c r="A68" s="95" t="str" cm="1">
        <f t="array" ref="A68">IFERROR(INDEX('Annex 2 Designated EHV charges'!$D$10:$D$95, MATCH(0, IF(ISBLANK('Annex 2 Designated EHV charges'!$D$10:$D$95),1, COUNTIF(A$4:$A67, 'Annex 2 Designated EHV charges'!$D$10:$D$95)), 0)),"")</f>
        <v/>
      </c>
      <c r="B68" s="94" t="str">
        <f>IF($A68="","",VLOOKUP($A68,'Annex 2 Designated EHV charges'!$D:$O,2,0))</f>
        <v/>
      </c>
      <c r="C68" s="95" t="str">
        <f>IF($A68="","",VLOOKUP($A68,'Annex 2 Designated EHV charges'!$D:$O,3,0))</f>
        <v/>
      </c>
      <c r="D68" s="94" t="str">
        <f>IF($A68="","",VLOOKUP($A68,'Annex 2 Designated EHV charges'!$D:$O,4,0))</f>
        <v/>
      </c>
      <c r="E68" s="96" t="str">
        <f>IFERROR(IF(VLOOKUP($A68,'Annex 2 Designated EHV charges'!$D:$P,10,FALSE)=0,"",VLOOKUP($A68,'Annex 2 Designated EHV charges'!$D:$P,10,FALSE)),"")</f>
        <v/>
      </c>
      <c r="F68" s="196" t="str">
        <f>IFERROR(IF(VLOOKUP($A68,'Annex 2 Designated EHV charges'!$D:$P,11,FALSE)=0,"",VLOOKUP($A68,'Annex 2 Designated EHV charges'!$D:$P,11,FALSE)),"")</f>
        <v/>
      </c>
      <c r="G68" s="196" t="str">
        <f>IFERROR(IF(VLOOKUP($A68,'Annex 2 Designated EHV charges'!$D:$P,12,FALSE)=0,"",VLOOKUP($A68,'Annex 2 Designated EHV charges'!$D:$P,12,FALSE)),"")</f>
        <v/>
      </c>
      <c r="H68" s="196" t="str">
        <f>IFERROR(IF(VLOOKUP($A68,'Annex 2 Designated EHV charges'!$D:$P,13,FALSE)=0,"",VLOOKUP($A68,'Annex 2 Designated EHV charges'!$D:$P,13,FALSE)),"")</f>
        <v/>
      </c>
    </row>
    <row r="69" spans="1:8" ht="12.75" customHeight="1" x14ac:dyDescent="0.25">
      <c r="A69" s="95" t="str" cm="1">
        <f t="array" ref="A69">IFERROR(INDEX('Annex 2 Designated EHV charges'!$D$10:$D$95, MATCH(0, IF(ISBLANK('Annex 2 Designated EHV charges'!$D$10:$D$95),1, COUNTIF(A$4:$A68, 'Annex 2 Designated EHV charges'!$D$10:$D$95)), 0)),"")</f>
        <v/>
      </c>
      <c r="B69" s="94" t="str">
        <f>IF($A69="","",VLOOKUP($A69,'Annex 2 Designated EHV charges'!$D:$O,2,0))</f>
        <v/>
      </c>
      <c r="C69" s="95" t="str">
        <f>IF($A69="","",VLOOKUP($A69,'Annex 2 Designated EHV charges'!$D:$O,3,0))</f>
        <v/>
      </c>
      <c r="D69" s="94" t="str">
        <f>IF($A69="","",VLOOKUP($A69,'Annex 2 Designated EHV charges'!$D:$O,4,0))</f>
        <v/>
      </c>
      <c r="E69" s="96" t="str">
        <f>IFERROR(IF(VLOOKUP($A69,'Annex 2 Designated EHV charges'!$D:$P,10,FALSE)=0,"",VLOOKUP($A69,'Annex 2 Designated EHV charges'!$D:$P,10,FALSE)),"")</f>
        <v/>
      </c>
      <c r="F69" s="196" t="str">
        <f>IFERROR(IF(VLOOKUP($A69,'Annex 2 Designated EHV charges'!$D:$P,11,FALSE)=0,"",VLOOKUP($A69,'Annex 2 Designated EHV charges'!$D:$P,11,FALSE)),"")</f>
        <v/>
      </c>
      <c r="G69" s="196" t="str">
        <f>IFERROR(IF(VLOOKUP($A69,'Annex 2 Designated EHV charges'!$D:$P,12,FALSE)=0,"",VLOOKUP($A69,'Annex 2 Designated EHV charges'!$D:$P,12,FALSE)),"")</f>
        <v/>
      </c>
      <c r="H69" s="196" t="str">
        <f>IFERROR(IF(VLOOKUP($A69,'Annex 2 Designated EHV charges'!$D:$P,13,FALSE)=0,"",VLOOKUP($A69,'Annex 2 Designated EHV charges'!$D:$P,13,FALSE)),"")</f>
        <v/>
      </c>
    </row>
    <row r="70" spans="1:8" ht="12.75" customHeight="1" x14ac:dyDescent="0.25">
      <c r="A70" s="95" t="str" cm="1">
        <f t="array" ref="A70">IFERROR(INDEX('Annex 2 Designated EHV charges'!$D$10:$D$95, MATCH(0, IF(ISBLANK('Annex 2 Designated EHV charges'!$D$10:$D$95),1, COUNTIF(A$4:$A69, 'Annex 2 Designated EHV charges'!$D$10:$D$95)), 0)),"")</f>
        <v/>
      </c>
      <c r="B70" s="94" t="str">
        <f>IF($A70="","",VLOOKUP($A70,'Annex 2 Designated EHV charges'!$D:$O,2,0))</f>
        <v/>
      </c>
      <c r="C70" s="95" t="str">
        <f>IF($A70="","",VLOOKUP($A70,'Annex 2 Designated EHV charges'!$D:$O,3,0))</f>
        <v/>
      </c>
      <c r="D70" s="94" t="str">
        <f>IF($A70="","",VLOOKUP($A70,'Annex 2 Designated EHV charges'!$D:$O,4,0))</f>
        <v/>
      </c>
      <c r="E70" s="96" t="str">
        <f>IFERROR(IF(VLOOKUP($A70,'Annex 2 Designated EHV charges'!$D:$P,10,FALSE)=0,"",VLOOKUP($A70,'Annex 2 Designated EHV charges'!$D:$P,10,FALSE)),"")</f>
        <v/>
      </c>
      <c r="F70" s="196" t="str">
        <f>IFERROR(IF(VLOOKUP($A70,'Annex 2 Designated EHV charges'!$D:$P,11,FALSE)=0,"",VLOOKUP($A70,'Annex 2 Designated EHV charges'!$D:$P,11,FALSE)),"")</f>
        <v/>
      </c>
      <c r="G70" s="196" t="str">
        <f>IFERROR(IF(VLOOKUP($A70,'Annex 2 Designated EHV charges'!$D:$P,12,FALSE)=0,"",VLOOKUP($A70,'Annex 2 Designated EHV charges'!$D:$P,12,FALSE)),"")</f>
        <v/>
      </c>
      <c r="H70" s="196" t="str">
        <f>IFERROR(IF(VLOOKUP($A70,'Annex 2 Designated EHV charges'!$D:$P,13,FALSE)=0,"",VLOOKUP($A70,'Annex 2 Designated EHV charges'!$D:$P,13,FALSE)),"")</f>
        <v/>
      </c>
    </row>
    <row r="71" spans="1:8" ht="12.75" customHeight="1" x14ac:dyDescent="0.25">
      <c r="A71" s="95" t="str" cm="1">
        <f t="array" ref="A71">IFERROR(INDEX('Annex 2 Designated EHV charges'!$D$10:$D$95, MATCH(0, IF(ISBLANK('Annex 2 Designated EHV charges'!$D$10:$D$95),1, COUNTIF(A$4:$A70, 'Annex 2 Designated EHV charges'!$D$10:$D$95)), 0)),"")</f>
        <v/>
      </c>
      <c r="B71" s="94" t="str">
        <f>IF($A71="","",VLOOKUP($A71,'Annex 2 Designated EHV charges'!$D:$O,2,0))</f>
        <v/>
      </c>
      <c r="C71" s="95" t="str">
        <f>IF($A71="","",VLOOKUP($A71,'Annex 2 Designated EHV charges'!$D:$O,3,0))</f>
        <v/>
      </c>
      <c r="D71" s="94" t="str">
        <f>IF($A71="","",VLOOKUP($A71,'Annex 2 Designated EHV charges'!$D:$O,4,0))</f>
        <v/>
      </c>
      <c r="E71" s="96" t="str">
        <f>IFERROR(IF(VLOOKUP($A71,'Annex 2 Designated EHV charges'!$D:$P,10,FALSE)=0,"",VLOOKUP($A71,'Annex 2 Designated EHV charges'!$D:$P,10,FALSE)),"")</f>
        <v/>
      </c>
      <c r="F71" s="196" t="str">
        <f>IFERROR(IF(VLOOKUP($A71,'Annex 2 Designated EHV charges'!$D:$P,11,FALSE)=0,"",VLOOKUP($A71,'Annex 2 Designated EHV charges'!$D:$P,11,FALSE)),"")</f>
        <v/>
      </c>
      <c r="G71" s="196" t="str">
        <f>IFERROR(IF(VLOOKUP($A71,'Annex 2 Designated EHV charges'!$D:$P,12,FALSE)=0,"",VLOOKUP($A71,'Annex 2 Designated EHV charges'!$D:$P,12,FALSE)),"")</f>
        <v/>
      </c>
      <c r="H71" s="196" t="str">
        <f>IFERROR(IF(VLOOKUP($A71,'Annex 2 Designated EHV charges'!$D:$P,13,FALSE)=0,"",VLOOKUP($A71,'Annex 2 Designated EHV charges'!$D:$P,13,FALSE)),"")</f>
        <v/>
      </c>
    </row>
    <row r="72" spans="1:8" ht="12.75" customHeight="1" x14ac:dyDescent="0.25">
      <c r="A72" s="95" t="str" cm="1">
        <f t="array" ref="A72">IFERROR(INDEX('Annex 2 Designated EHV charges'!$D$10:$D$95, MATCH(0, IF(ISBLANK('Annex 2 Designated EHV charges'!$D$10:$D$95),1, COUNTIF(A$4:$A71, 'Annex 2 Designated EHV charges'!$D$10:$D$95)), 0)),"")</f>
        <v/>
      </c>
      <c r="B72" s="94" t="str">
        <f>IF($A72="","",VLOOKUP($A72,'Annex 2 Designated EHV charges'!$D:$O,2,0))</f>
        <v/>
      </c>
      <c r="C72" s="95" t="str">
        <f>IF($A72="","",VLOOKUP($A72,'Annex 2 Designated EHV charges'!$D:$O,3,0))</f>
        <v/>
      </c>
      <c r="D72" s="94" t="str">
        <f>IF($A72="","",VLOOKUP($A72,'Annex 2 Designated EHV charges'!$D:$O,4,0))</f>
        <v/>
      </c>
      <c r="E72" s="96" t="str">
        <f>IFERROR(IF(VLOOKUP($A72,'Annex 2 Designated EHV charges'!$D:$P,10,FALSE)=0,"",VLOOKUP($A72,'Annex 2 Designated EHV charges'!$D:$P,10,FALSE)),"")</f>
        <v/>
      </c>
      <c r="F72" s="196" t="str">
        <f>IFERROR(IF(VLOOKUP($A72,'Annex 2 Designated EHV charges'!$D:$P,11,FALSE)=0,"",VLOOKUP($A72,'Annex 2 Designated EHV charges'!$D:$P,11,FALSE)),"")</f>
        <v/>
      </c>
      <c r="G72" s="196" t="str">
        <f>IFERROR(IF(VLOOKUP($A72,'Annex 2 Designated EHV charges'!$D:$P,12,FALSE)=0,"",VLOOKUP($A72,'Annex 2 Designated EHV charges'!$D:$P,12,FALSE)),"")</f>
        <v/>
      </c>
      <c r="H72" s="196" t="str">
        <f>IFERROR(IF(VLOOKUP($A72,'Annex 2 Designated EHV charges'!$D:$P,13,FALSE)=0,"",VLOOKUP($A72,'Annex 2 Designated EHV charges'!$D:$P,13,FALSE)),"")</f>
        <v/>
      </c>
    </row>
    <row r="73" spans="1:8" ht="12.75" customHeight="1" x14ac:dyDescent="0.25">
      <c r="A73" s="95" t="str" cm="1">
        <f t="array" ref="A73">IFERROR(INDEX('Annex 2 Designated EHV charges'!$D$10:$D$95, MATCH(0, IF(ISBLANK('Annex 2 Designated EHV charges'!$D$10:$D$95),1, COUNTIF(A$4:$A72, 'Annex 2 Designated EHV charges'!$D$10:$D$95)), 0)),"")</f>
        <v/>
      </c>
      <c r="B73" s="94" t="str">
        <f>IF($A73="","",VLOOKUP($A73,'Annex 2 Designated EHV charges'!$D:$O,2,0))</f>
        <v/>
      </c>
      <c r="C73" s="95" t="str">
        <f>IF($A73="","",VLOOKUP($A73,'Annex 2 Designated EHV charges'!$D:$O,3,0))</f>
        <v/>
      </c>
      <c r="D73" s="94" t="str">
        <f>IF($A73="","",VLOOKUP($A73,'Annex 2 Designated EHV charges'!$D:$O,4,0))</f>
        <v/>
      </c>
      <c r="E73" s="96" t="str">
        <f>IFERROR(IF(VLOOKUP($A73,'Annex 2 Designated EHV charges'!$D:$P,10,FALSE)=0,"",VLOOKUP($A73,'Annex 2 Designated EHV charges'!$D:$P,10,FALSE)),"")</f>
        <v/>
      </c>
      <c r="F73" s="196" t="str">
        <f>IFERROR(IF(VLOOKUP($A73,'Annex 2 Designated EHV charges'!$D:$P,11,FALSE)=0,"",VLOOKUP($A73,'Annex 2 Designated EHV charges'!$D:$P,11,FALSE)),"")</f>
        <v/>
      </c>
      <c r="G73" s="196" t="str">
        <f>IFERROR(IF(VLOOKUP($A73,'Annex 2 Designated EHV charges'!$D:$P,12,FALSE)=0,"",VLOOKUP($A73,'Annex 2 Designated EHV charges'!$D:$P,12,FALSE)),"")</f>
        <v/>
      </c>
      <c r="H73" s="196" t="str">
        <f>IFERROR(IF(VLOOKUP($A73,'Annex 2 Designated EHV charges'!$D:$P,13,FALSE)=0,"",VLOOKUP($A73,'Annex 2 Designated EHV charges'!$D:$P,13,FALSE)),"")</f>
        <v/>
      </c>
    </row>
    <row r="74" spans="1:8" ht="12.75" customHeight="1" x14ac:dyDescent="0.25">
      <c r="A74" s="95" t="str" cm="1">
        <f t="array" ref="A74">IFERROR(INDEX('Annex 2 Designated EHV charges'!$D$10:$D$95, MATCH(0, IF(ISBLANK('Annex 2 Designated EHV charges'!$D$10:$D$95),1, COUNTIF(A$4:$A73, 'Annex 2 Designated EHV charges'!$D$10:$D$95)), 0)),"")</f>
        <v/>
      </c>
      <c r="B74" s="94" t="str">
        <f>IF($A74="","",VLOOKUP($A74,'Annex 2 Designated EHV charges'!$D:$O,2,0))</f>
        <v/>
      </c>
      <c r="C74" s="95" t="str">
        <f>IF($A74="","",VLOOKUP($A74,'Annex 2 Designated EHV charges'!$D:$O,3,0))</f>
        <v/>
      </c>
      <c r="D74" s="94" t="str">
        <f>IF($A74="","",VLOOKUP($A74,'Annex 2 Designated EHV charges'!$D:$O,4,0))</f>
        <v/>
      </c>
      <c r="E74" s="96" t="str">
        <f>IFERROR(IF(VLOOKUP($A74,'Annex 2 Designated EHV charges'!$D:$P,10,FALSE)=0,"",VLOOKUP($A74,'Annex 2 Designated EHV charges'!$D:$P,10,FALSE)),"")</f>
        <v/>
      </c>
      <c r="F74" s="196" t="str">
        <f>IFERROR(IF(VLOOKUP($A74,'Annex 2 Designated EHV charges'!$D:$P,11,FALSE)=0,"",VLOOKUP($A74,'Annex 2 Designated EHV charges'!$D:$P,11,FALSE)),"")</f>
        <v/>
      </c>
      <c r="G74" s="196" t="str">
        <f>IFERROR(IF(VLOOKUP($A74,'Annex 2 Designated EHV charges'!$D:$P,12,FALSE)=0,"",VLOOKUP($A74,'Annex 2 Designated EHV charges'!$D:$P,12,FALSE)),"")</f>
        <v/>
      </c>
      <c r="H74" s="196" t="str">
        <f>IFERROR(IF(VLOOKUP($A74,'Annex 2 Designated EHV charges'!$D:$P,13,FALSE)=0,"",VLOOKUP($A74,'Annex 2 Designated EHV charges'!$D:$P,13,FALSE)),"")</f>
        <v/>
      </c>
    </row>
    <row r="75" spans="1:8" ht="12.75" customHeight="1" x14ac:dyDescent="0.25">
      <c r="A75" s="95" t="str" cm="1">
        <f t="array" ref="A75">IFERROR(INDEX('Annex 2 Designated EHV charges'!$D$10:$D$95, MATCH(0, IF(ISBLANK('Annex 2 Designated EHV charges'!$D$10:$D$95),1, COUNTIF(A$4:$A74, 'Annex 2 Designated EHV charges'!$D$10:$D$95)), 0)),"")</f>
        <v/>
      </c>
      <c r="B75" s="94" t="str">
        <f>IF($A75="","",VLOOKUP($A75,'Annex 2 Designated EHV charges'!$D:$O,2,0))</f>
        <v/>
      </c>
      <c r="C75" s="95" t="str">
        <f>IF($A75="","",VLOOKUP($A75,'Annex 2 Designated EHV charges'!$D:$O,3,0))</f>
        <v/>
      </c>
      <c r="D75" s="94" t="str">
        <f>IF($A75="","",VLOOKUP($A75,'Annex 2 Designated EHV charges'!$D:$O,4,0))</f>
        <v/>
      </c>
      <c r="E75" s="96" t="str">
        <f>IFERROR(IF(VLOOKUP($A75,'Annex 2 Designated EHV charges'!$D:$P,10,FALSE)=0,"",VLOOKUP($A75,'Annex 2 Designated EHV charges'!$D:$P,10,FALSE)),"")</f>
        <v/>
      </c>
      <c r="F75" s="196" t="str">
        <f>IFERROR(IF(VLOOKUP($A75,'Annex 2 Designated EHV charges'!$D:$P,11,FALSE)=0,"",VLOOKUP($A75,'Annex 2 Designated EHV charges'!$D:$P,11,FALSE)),"")</f>
        <v/>
      </c>
      <c r="G75" s="196" t="str">
        <f>IFERROR(IF(VLOOKUP($A75,'Annex 2 Designated EHV charges'!$D:$P,12,FALSE)=0,"",VLOOKUP($A75,'Annex 2 Designated EHV charges'!$D:$P,12,FALSE)),"")</f>
        <v/>
      </c>
      <c r="H75" s="196" t="str">
        <f>IFERROR(IF(VLOOKUP($A75,'Annex 2 Designated EHV charges'!$D:$P,13,FALSE)=0,"",VLOOKUP($A75,'Annex 2 Designated EHV charges'!$D:$P,13,FALSE)),"")</f>
        <v/>
      </c>
    </row>
    <row r="76" spans="1:8" ht="12.75" customHeight="1" x14ac:dyDescent="0.25">
      <c r="A76" s="95" t="str" cm="1">
        <f t="array" ref="A76">IFERROR(INDEX('Annex 2 Designated EHV charges'!$D$10:$D$95, MATCH(0, IF(ISBLANK('Annex 2 Designated EHV charges'!$D$10:$D$95),1, COUNTIF(A$4:$A75, 'Annex 2 Designated EHV charges'!$D$10:$D$95)), 0)),"")</f>
        <v/>
      </c>
      <c r="B76" s="94" t="str">
        <f>IF($A76="","",VLOOKUP($A76,'Annex 2 Designated EHV charges'!$D:$O,2,0))</f>
        <v/>
      </c>
      <c r="C76" s="95" t="str">
        <f>IF($A76="","",VLOOKUP($A76,'Annex 2 Designated EHV charges'!$D:$O,3,0))</f>
        <v/>
      </c>
      <c r="D76" s="94" t="str">
        <f>IF($A76="","",VLOOKUP($A76,'Annex 2 Designated EHV charges'!$D:$O,4,0))</f>
        <v/>
      </c>
      <c r="E76" s="96" t="str">
        <f>IFERROR(IF(VLOOKUP($A76,'Annex 2 Designated EHV charges'!$D:$P,10,FALSE)=0,"",VLOOKUP($A76,'Annex 2 Designated EHV charges'!$D:$P,10,FALSE)),"")</f>
        <v/>
      </c>
      <c r="F76" s="196" t="str">
        <f>IFERROR(IF(VLOOKUP($A76,'Annex 2 Designated EHV charges'!$D:$P,11,FALSE)=0,"",VLOOKUP($A76,'Annex 2 Designated EHV charges'!$D:$P,11,FALSE)),"")</f>
        <v/>
      </c>
      <c r="G76" s="196" t="str">
        <f>IFERROR(IF(VLOOKUP($A76,'Annex 2 Designated EHV charges'!$D:$P,12,FALSE)=0,"",VLOOKUP($A76,'Annex 2 Designated EHV charges'!$D:$P,12,FALSE)),"")</f>
        <v/>
      </c>
      <c r="H76" s="196" t="str">
        <f>IFERROR(IF(VLOOKUP($A76,'Annex 2 Designated EHV charges'!$D:$P,13,FALSE)=0,"",VLOOKUP($A76,'Annex 2 Designated EHV charges'!$D:$P,13,FALSE)),"")</f>
        <v/>
      </c>
    </row>
    <row r="77" spans="1:8" ht="12.75" customHeight="1" x14ac:dyDescent="0.25">
      <c r="A77" s="95" t="str" cm="1">
        <f t="array" ref="A77">IFERROR(INDEX('Annex 2 Designated EHV charges'!$D$10:$D$95, MATCH(0, IF(ISBLANK('Annex 2 Designated EHV charges'!$D$10:$D$95),1, COUNTIF(A$4:$A76, 'Annex 2 Designated EHV charges'!$D$10:$D$95)), 0)),"")</f>
        <v/>
      </c>
      <c r="B77" s="94" t="str">
        <f>IF($A77="","",VLOOKUP($A77,'Annex 2 Designated EHV charges'!$D:$O,2,0))</f>
        <v/>
      </c>
      <c r="C77" s="95" t="str">
        <f>IF($A77="","",VLOOKUP($A77,'Annex 2 Designated EHV charges'!$D:$O,3,0))</f>
        <v/>
      </c>
      <c r="D77" s="94" t="str">
        <f>IF($A77="","",VLOOKUP($A77,'Annex 2 Designated EHV charges'!$D:$O,4,0))</f>
        <v/>
      </c>
      <c r="E77" s="96" t="str">
        <f>IFERROR(IF(VLOOKUP($A77,'Annex 2 Designated EHV charges'!$D:$P,10,FALSE)=0,"",VLOOKUP($A77,'Annex 2 Designated EHV charges'!$D:$P,10,FALSE)),"")</f>
        <v/>
      </c>
      <c r="F77" s="196" t="str">
        <f>IFERROR(IF(VLOOKUP($A77,'Annex 2 Designated EHV charges'!$D:$P,11,FALSE)=0,"",VLOOKUP($A77,'Annex 2 Designated EHV charges'!$D:$P,11,FALSE)),"")</f>
        <v/>
      </c>
      <c r="G77" s="196" t="str">
        <f>IFERROR(IF(VLOOKUP($A77,'Annex 2 Designated EHV charges'!$D:$P,12,FALSE)=0,"",VLOOKUP($A77,'Annex 2 Designated EHV charges'!$D:$P,12,FALSE)),"")</f>
        <v/>
      </c>
      <c r="H77" s="196" t="str">
        <f>IFERROR(IF(VLOOKUP($A77,'Annex 2 Designated EHV charges'!$D:$P,13,FALSE)=0,"",VLOOKUP($A77,'Annex 2 Designated EHV charges'!$D:$P,13,FALSE)),"")</f>
        <v/>
      </c>
    </row>
    <row r="78" spans="1:8" ht="12.75" customHeight="1" x14ac:dyDescent="0.25">
      <c r="A78" s="95" t="str" cm="1">
        <f t="array" ref="A78">IFERROR(INDEX('Annex 2 Designated EHV charges'!$D$10:$D$95, MATCH(0, IF(ISBLANK('Annex 2 Designated EHV charges'!$D$10:$D$95),1, COUNTIF(A$4:$A77, 'Annex 2 Designated EHV charges'!$D$10:$D$95)), 0)),"")</f>
        <v/>
      </c>
      <c r="B78" s="94" t="str">
        <f>IF($A78="","",VLOOKUP($A78,'Annex 2 Designated EHV charges'!$D:$O,2,0))</f>
        <v/>
      </c>
      <c r="C78" s="95" t="str">
        <f>IF($A78="","",VLOOKUP($A78,'Annex 2 Designated EHV charges'!$D:$O,3,0))</f>
        <v/>
      </c>
      <c r="D78" s="94" t="str">
        <f>IF($A78="","",VLOOKUP($A78,'Annex 2 Designated EHV charges'!$D:$O,4,0))</f>
        <v/>
      </c>
      <c r="E78" s="96" t="str">
        <f>IFERROR(IF(VLOOKUP($A78,'Annex 2 Designated EHV charges'!$D:$P,10,FALSE)=0,"",VLOOKUP($A78,'Annex 2 Designated EHV charges'!$D:$P,10,FALSE)),"")</f>
        <v/>
      </c>
      <c r="F78" s="196" t="str">
        <f>IFERROR(IF(VLOOKUP($A78,'Annex 2 Designated EHV charges'!$D:$P,11,FALSE)=0,"",VLOOKUP($A78,'Annex 2 Designated EHV charges'!$D:$P,11,FALSE)),"")</f>
        <v/>
      </c>
      <c r="G78" s="196" t="str">
        <f>IFERROR(IF(VLOOKUP($A78,'Annex 2 Designated EHV charges'!$D:$P,12,FALSE)=0,"",VLOOKUP($A78,'Annex 2 Designated EHV charges'!$D:$P,12,FALSE)),"")</f>
        <v/>
      </c>
      <c r="H78" s="196" t="str">
        <f>IFERROR(IF(VLOOKUP($A78,'Annex 2 Designated EHV charges'!$D:$P,13,FALSE)=0,"",VLOOKUP($A78,'Annex 2 Designated EHV charges'!$D:$P,13,FALSE)),"")</f>
        <v/>
      </c>
    </row>
    <row r="79" spans="1:8" ht="12.75" customHeight="1" x14ac:dyDescent="0.25">
      <c r="A79" s="95" t="str" cm="1">
        <f t="array" ref="A79">IFERROR(INDEX('Annex 2 Designated EHV charges'!$D$10:$D$95, MATCH(0, IF(ISBLANK('Annex 2 Designated EHV charges'!$D$10:$D$95),1, COUNTIF(A$4:$A78, 'Annex 2 Designated EHV charges'!$D$10:$D$95)), 0)),"")</f>
        <v/>
      </c>
      <c r="B79" s="94" t="str">
        <f>IF($A79="","",VLOOKUP($A79,'Annex 2 Designated EHV charges'!$D:$O,2,0))</f>
        <v/>
      </c>
      <c r="C79" s="95" t="str">
        <f>IF($A79="","",VLOOKUP($A79,'Annex 2 Designated EHV charges'!$D:$O,3,0))</f>
        <v/>
      </c>
      <c r="D79" s="94" t="str">
        <f>IF($A79="","",VLOOKUP($A79,'Annex 2 Designated EHV charges'!$D:$O,4,0))</f>
        <v/>
      </c>
      <c r="E79" s="96" t="str">
        <f>IFERROR(IF(VLOOKUP($A79,'Annex 2 Designated EHV charges'!$D:$P,10,FALSE)=0,"",VLOOKUP($A79,'Annex 2 Designated EHV charges'!$D:$P,10,FALSE)),"")</f>
        <v/>
      </c>
      <c r="F79" s="196" t="str">
        <f>IFERROR(IF(VLOOKUP($A79,'Annex 2 Designated EHV charges'!$D:$P,11,FALSE)=0,"",VLOOKUP($A79,'Annex 2 Designated EHV charges'!$D:$P,11,FALSE)),"")</f>
        <v/>
      </c>
      <c r="G79" s="196" t="str">
        <f>IFERROR(IF(VLOOKUP($A79,'Annex 2 Designated EHV charges'!$D:$P,12,FALSE)=0,"",VLOOKUP($A79,'Annex 2 Designated EHV charges'!$D:$P,12,FALSE)),"")</f>
        <v/>
      </c>
      <c r="H79" s="196" t="str">
        <f>IFERROR(IF(VLOOKUP($A79,'Annex 2 Designated EHV charges'!$D:$P,13,FALSE)=0,"",VLOOKUP($A79,'Annex 2 Designated EHV charges'!$D:$P,13,FALSE)),"")</f>
        <v/>
      </c>
    </row>
    <row r="80" spans="1:8" ht="12.75" customHeight="1" x14ac:dyDescent="0.25">
      <c r="A80" s="95" t="str" cm="1">
        <f t="array" ref="A80">IFERROR(INDEX('Annex 2 Designated EHV charges'!$D$10:$D$95, MATCH(0, IF(ISBLANK('Annex 2 Designated EHV charges'!$D$10:$D$95),1, COUNTIF(A$4:$A79, 'Annex 2 Designated EHV charges'!$D$10:$D$95)), 0)),"")</f>
        <v/>
      </c>
      <c r="B80" s="94" t="str">
        <f>IF($A80="","",VLOOKUP($A80,'Annex 2 Designated EHV charges'!$D:$O,2,0))</f>
        <v/>
      </c>
      <c r="C80" s="95" t="str">
        <f>IF($A80="","",VLOOKUP($A80,'Annex 2 Designated EHV charges'!$D:$O,3,0))</f>
        <v/>
      </c>
      <c r="D80" s="94" t="str">
        <f>IF($A80="","",VLOOKUP($A80,'Annex 2 Designated EHV charges'!$D:$O,4,0))</f>
        <v/>
      </c>
      <c r="E80" s="96" t="str">
        <f>IFERROR(IF(VLOOKUP($A80,'Annex 2 Designated EHV charges'!$D:$P,10,FALSE)=0,"",VLOOKUP($A80,'Annex 2 Designated EHV charges'!$D:$P,10,FALSE)),"")</f>
        <v/>
      </c>
      <c r="F80" s="196" t="str">
        <f>IFERROR(IF(VLOOKUP($A80,'Annex 2 Designated EHV charges'!$D:$P,11,FALSE)=0,"",VLOOKUP($A80,'Annex 2 Designated EHV charges'!$D:$P,11,FALSE)),"")</f>
        <v/>
      </c>
      <c r="G80" s="196" t="str">
        <f>IFERROR(IF(VLOOKUP($A80,'Annex 2 Designated EHV charges'!$D:$P,12,FALSE)=0,"",VLOOKUP($A80,'Annex 2 Designated EHV charges'!$D:$P,12,FALSE)),"")</f>
        <v/>
      </c>
      <c r="H80" s="196" t="str">
        <f>IFERROR(IF(VLOOKUP($A80,'Annex 2 Designated EHV charges'!$D:$P,13,FALSE)=0,"",VLOOKUP($A80,'Annex 2 Designated EHV charges'!$D:$P,13,FALSE)),"")</f>
        <v/>
      </c>
    </row>
    <row r="81" spans="1:8" ht="12.75" customHeight="1" x14ac:dyDescent="0.25">
      <c r="A81" s="95" t="str" cm="1">
        <f t="array" ref="A81">IFERROR(INDEX('Annex 2 Designated EHV charges'!$D$10:$D$95, MATCH(0, IF(ISBLANK('Annex 2 Designated EHV charges'!$D$10:$D$95),1, COUNTIF(A$4:$A80, 'Annex 2 Designated EHV charges'!$D$10:$D$95)), 0)),"")</f>
        <v/>
      </c>
      <c r="B81" s="94" t="str">
        <f>IF($A81="","",VLOOKUP($A81,'Annex 2 Designated EHV charges'!$D:$O,2,0))</f>
        <v/>
      </c>
      <c r="C81" s="95" t="str">
        <f>IF($A81="","",VLOOKUP($A81,'Annex 2 Designated EHV charges'!$D:$O,3,0))</f>
        <v/>
      </c>
      <c r="D81" s="94" t="str">
        <f>IF($A81="","",VLOOKUP($A81,'Annex 2 Designated EHV charges'!$D:$O,4,0))</f>
        <v/>
      </c>
      <c r="E81" s="96" t="str">
        <f>IFERROR(IF(VLOOKUP($A81,'Annex 2 Designated EHV charges'!$D:$P,10,FALSE)=0,"",VLOOKUP($A81,'Annex 2 Designated EHV charges'!$D:$P,10,FALSE)),"")</f>
        <v/>
      </c>
      <c r="F81" s="196" t="str">
        <f>IFERROR(IF(VLOOKUP($A81,'Annex 2 Designated EHV charges'!$D:$P,11,FALSE)=0,"",VLOOKUP($A81,'Annex 2 Designated EHV charges'!$D:$P,11,FALSE)),"")</f>
        <v/>
      </c>
      <c r="G81" s="196" t="str">
        <f>IFERROR(IF(VLOOKUP($A81,'Annex 2 Designated EHV charges'!$D:$P,12,FALSE)=0,"",VLOOKUP($A81,'Annex 2 Designated EHV charges'!$D:$P,12,FALSE)),"")</f>
        <v/>
      </c>
      <c r="H81" s="196" t="str">
        <f>IFERROR(IF(VLOOKUP($A81,'Annex 2 Designated EHV charges'!$D:$P,13,FALSE)=0,"",VLOOKUP($A81,'Annex 2 Designated EHV charges'!$D:$P,13,FALSE)),"")</f>
        <v/>
      </c>
    </row>
    <row r="82" spans="1:8" ht="12.75" customHeight="1" x14ac:dyDescent="0.25">
      <c r="A82" s="95" t="str" cm="1">
        <f t="array" ref="A82">IFERROR(INDEX('Annex 2 Designated EHV charges'!$D$10:$D$95, MATCH(0, IF(ISBLANK('Annex 2 Designated EHV charges'!$D$10:$D$95),1, COUNTIF(A$4:$A81, 'Annex 2 Designated EHV charges'!$D$10:$D$95)), 0)),"")</f>
        <v/>
      </c>
      <c r="B82" s="94" t="str">
        <f>IF($A82="","",VLOOKUP($A82,'Annex 2 Designated EHV charges'!$D:$O,2,0))</f>
        <v/>
      </c>
      <c r="C82" s="95" t="str">
        <f>IF($A82="","",VLOOKUP($A82,'Annex 2 Designated EHV charges'!$D:$O,3,0))</f>
        <v/>
      </c>
      <c r="D82" s="94" t="str">
        <f>IF($A82="","",VLOOKUP($A82,'Annex 2 Designated EHV charges'!$D:$O,4,0))</f>
        <v/>
      </c>
      <c r="E82" s="96" t="str">
        <f>IFERROR(IF(VLOOKUP($A82,'Annex 2 Designated EHV charges'!$D:$P,10,FALSE)=0,"",VLOOKUP($A82,'Annex 2 Designated EHV charges'!$D:$P,10,FALSE)),"")</f>
        <v/>
      </c>
      <c r="F82" s="196" t="str">
        <f>IFERROR(IF(VLOOKUP($A82,'Annex 2 Designated EHV charges'!$D:$P,11,FALSE)=0,"",VLOOKUP($A82,'Annex 2 Designated EHV charges'!$D:$P,11,FALSE)),"")</f>
        <v/>
      </c>
      <c r="G82" s="196" t="str">
        <f>IFERROR(IF(VLOOKUP($A82,'Annex 2 Designated EHV charges'!$D:$P,12,FALSE)=0,"",VLOOKUP($A82,'Annex 2 Designated EHV charges'!$D:$P,12,FALSE)),"")</f>
        <v/>
      </c>
      <c r="H82" s="196" t="str">
        <f>IFERROR(IF(VLOOKUP($A82,'Annex 2 Designated EHV charges'!$D:$P,13,FALSE)=0,"",VLOOKUP($A82,'Annex 2 Designated EHV charges'!$D:$P,13,FALSE)),"")</f>
        <v/>
      </c>
    </row>
    <row r="83" spans="1:8" ht="12.75" customHeight="1" x14ac:dyDescent="0.25">
      <c r="A83" s="95" t="str" cm="1">
        <f t="array" ref="A83">IFERROR(INDEX('Annex 2 Designated EHV charges'!$D$10:$D$95, MATCH(0, IF(ISBLANK('Annex 2 Designated EHV charges'!$D$10:$D$95),1, COUNTIF(A$4:$A82, 'Annex 2 Designated EHV charges'!$D$10:$D$95)), 0)),"")</f>
        <v/>
      </c>
      <c r="B83" s="94" t="str">
        <f>IF($A83="","",VLOOKUP($A83,'Annex 2 Designated EHV charges'!$D:$O,2,0))</f>
        <v/>
      </c>
      <c r="C83" s="95" t="str">
        <f>IF($A83="","",VLOOKUP($A83,'Annex 2 Designated EHV charges'!$D:$O,3,0))</f>
        <v/>
      </c>
      <c r="D83" s="94" t="str">
        <f>IF($A83="","",VLOOKUP($A83,'Annex 2 Designated EHV charges'!$D:$O,4,0))</f>
        <v/>
      </c>
      <c r="E83" s="96" t="str">
        <f>IFERROR(IF(VLOOKUP($A83,'Annex 2 Designated EHV charges'!$D:$P,10,FALSE)=0,"",VLOOKUP($A83,'Annex 2 Designated EHV charges'!$D:$P,10,FALSE)),"")</f>
        <v/>
      </c>
      <c r="F83" s="196" t="str">
        <f>IFERROR(IF(VLOOKUP($A83,'Annex 2 Designated EHV charges'!$D:$P,11,FALSE)=0,"",VLOOKUP($A83,'Annex 2 Designated EHV charges'!$D:$P,11,FALSE)),"")</f>
        <v/>
      </c>
      <c r="G83" s="196" t="str">
        <f>IFERROR(IF(VLOOKUP($A83,'Annex 2 Designated EHV charges'!$D:$P,12,FALSE)=0,"",VLOOKUP($A83,'Annex 2 Designated EHV charges'!$D:$P,12,FALSE)),"")</f>
        <v/>
      </c>
      <c r="H83" s="196" t="str">
        <f>IFERROR(IF(VLOOKUP($A83,'Annex 2 Designated EHV charges'!$D:$P,13,FALSE)=0,"",VLOOKUP($A83,'Annex 2 Designated EHV charges'!$D:$P,13,FALSE)),"")</f>
        <v/>
      </c>
    </row>
    <row r="84" spans="1:8" ht="12.75" customHeight="1" x14ac:dyDescent="0.25">
      <c r="A84" s="95" t="str" cm="1">
        <f t="array" ref="A84">IFERROR(INDEX('Annex 2 Designated EHV charges'!$D$10:$D$95, MATCH(0, IF(ISBLANK('Annex 2 Designated EHV charges'!$D$10:$D$95),1, COUNTIF(A$4:$A83, 'Annex 2 Designated EHV charges'!$D$10:$D$95)), 0)),"")</f>
        <v/>
      </c>
      <c r="B84" s="94" t="str">
        <f>IF($A84="","",VLOOKUP($A84,'Annex 2 Designated EHV charges'!$D:$O,2,0))</f>
        <v/>
      </c>
      <c r="C84" s="95" t="str">
        <f>IF($A84="","",VLOOKUP($A84,'Annex 2 Designated EHV charges'!$D:$O,3,0))</f>
        <v/>
      </c>
      <c r="D84" s="94" t="str">
        <f>IF($A84="","",VLOOKUP($A84,'Annex 2 Designated EHV charges'!$D:$O,4,0))</f>
        <v/>
      </c>
      <c r="E84" s="96" t="str">
        <f>IFERROR(IF(VLOOKUP($A84,'Annex 2 Designated EHV charges'!$D:$P,10,FALSE)=0,"",VLOOKUP($A84,'Annex 2 Designated EHV charges'!$D:$P,10,FALSE)),"")</f>
        <v/>
      </c>
      <c r="F84" s="196" t="str">
        <f>IFERROR(IF(VLOOKUP($A84,'Annex 2 Designated EHV charges'!$D:$P,11,FALSE)=0,"",VLOOKUP($A84,'Annex 2 Designated EHV charges'!$D:$P,11,FALSE)),"")</f>
        <v/>
      </c>
      <c r="G84" s="196" t="str">
        <f>IFERROR(IF(VLOOKUP($A84,'Annex 2 Designated EHV charges'!$D:$P,12,FALSE)=0,"",VLOOKUP($A84,'Annex 2 Designated EHV charges'!$D:$P,12,FALSE)),"")</f>
        <v/>
      </c>
      <c r="H84" s="196" t="str">
        <f>IFERROR(IF(VLOOKUP($A84,'Annex 2 Designated EHV charges'!$D:$P,13,FALSE)=0,"",VLOOKUP($A84,'Annex 2 Designated EHV charges'!$D:$P,13,FALSE)),"")</f>
        <v/>
      </c>
    </row>
    <row r="85" spans="1:8" ht="12.75" customHeight="1" x14ac:dyDescent="0.25">
      <c r="A85" s="95" t="str" cm="1">
        <f t="array" ref="A85">IFERROR(INDEX('Annex 2 Designated EHV charges'!$D$10:$D$95, MATCH(0, IF(ISBLANK('Annex 2 Designated EHV charges'!$D$10:$D$95),1, COUNTIF(A$4:$A84, 'Annex 2 Designated EHV charges'!$D$10:$D$95)), 0)),"")</f>
        <v/>
      </c>
      <c r="B85" s="94" t="str">
        <f>IF($A85="","",VLOOKUP($A85,'Annex 2 Designated EHV charges'!$D:$O,2,0))</f>
        <v/>
      </c>
      <c r="C85" s="95" t="str">
        <f>IF($A85="","",VLOOKUP($A85,'Annex 2 Designated EHV charges'!$D:$O,3,0))</f>
        <v/>
      </c>
      <c r="D85" s="94" t="str">
        <f>IF($A85="","",VLOOKUP($A85,'Annex 2 Designated EHV charges'!$D:$O,4,0))</f>
        <v/>
      </c>
      <c r="E85" s="96" t="str">
        <f>IFERROR(IF(VLOOKUP($A85,'Annex 2 Designated EHV charges'!$D:$P,10,FALSE)=0,"",VLOOKUP($A85,'Annex 2 Designated EHV charges'!$D:$P,10,FALSE)),"")</f>
        <v/>
      </c>
      <c r="F85" s="196" t="str">
        <f>IFERROR(IF(VLOOKUP($A85,'Annex 2 Designated EHV charges'!$D:$P,11,FALSE)=0,"",VLOOKUP($A85,'Annex 2 Designated EHV charges'!$D:$P,11,FALSE)),"")</f>
        <v/>
      </c>
      <c r="G85" s="196" t="str">
        <f>IFERROR(IF(VLOOKUP($A85,'Annex 2 Designated EHV charges'!$D:$P,12,FALSE)=0,"",VLOOKUP($A85,'Annex 2 Designated EHV charges'!$D:$P,12,FALSE)),"")</f>
        <v/>
      </c>
      <c r="H85" s="196" t="str">
        <f>IFERROR(IF(VLOOKUP($A85,'Annex 2 Designated EHV charges'!$D:$P,13,FALSE)=0,"",VLOOKUP($A85,'Annex 2 Designated EHV charges'!$D:$P,13,FALSE)),"")</f>
        <v/>
      </c>
    </row>
    <row r="86" spans="1:8" ht="12.75" customHeight="1" x14ac:dyDescent="0.25">
      <c r="A86" s="95" t="str" cm="1">
        <f t="array" ref="A86">IFERROR(INDEX('Annex 2 Designated EHV charges'!$D$10:$D$95, MATCH(0, IF(ISBLANK('Annex 2 Designated EHV charges'!$D$10:$D$95),1, COUNTIF(A$4:$A85, 'Annex 2 Designated EHV charges'!$D$10:$D$95)), 0)),"")</f>
        <v/>
      </c>
      <c r="B86" s="94" t="str">
        <f>IF($A86="","",VLOOKUP($A86,'Annex 2 Designated EHV charges'!$D:$O,2,0))</f>
        <v/>
      </c>
      <c r="C86" s="95" t="str">
        <f>IF($A86="","",VLOOKUP($A86,'Annex 2 Designated EHV charges'!$D:$O,3,0))</f>
        <v/>
      </c>
      <c r="D86" s="94" t="str">
        <f>IF($A86="","",VLOOKUP($A86,'Annex 2 Designated EHV charges'!$D:$O,4,0))</f>
        <v/>
      </c>
      <c r="E86" s="96" t="str">
        <f>IFERROR(IF(VLOOKUP($A86,'Annex 2 Designated EHV charges'!$D:$P,10,FALSE)=0,"",VLOOKUP($A86,'Annex 2 Designated EHV charges'!$D:$P,10,FALSE)),"")</f>
        <v/>
      </c>
      <c r="F86" s="196" t="str">
        <f>IFERROR(IF(VLOOKUP($A86,'Annex 2 Designated EHV charges'!$D:$P,11,FALSE)=0,"",VLOOKUP($A86,'Annex 2 Designated EHV charges'!$D:$P,11,FALSE)),"")</f>
        <v/>
      </c>
      <c r="G86" s="196" t="str">
        <f>IFERROR(IF(VLOOKUP($A86,'Annex 2 Designated EHV charges'!$D:$P,12,FALSE)=0,"",VLOOKUP($A86,'Annex 2 Designated EHV charges'!$D:$P,12,FALSE)),"")</f>
        <v/>
      </c>
      <c r="H86" s="196" t="str">
        <f>IFERROR(IF(VLOOKUP($A86,'Annex 2 Designated EHV charges'!$D:$P,13,FALSE)=0,"",VLOOKUP($A86,'Annex 2 Designated EHV charges'!$D:$P,13,FALSE)),"")</f>
        <v/>
      </c>
    </row>
    <row r="87" spans="1:8" ht="12.75" customHeight="1" x14ac:dyDescent="0.25">
      <c r="A87" s="95" t="str" cm="1">
        <f t="array" ref="A87">IFERROR(INDEX('Annex 2 Designated EHV charges'!$D$10:$D$95, MATCH(0, IF(ISBLANK('Annex 2 Designated EHV charges'!$D$10:$D$95),1, COUNTIF(A$4:$A86, 'Annex 2 Designated EHV charges'!$D$10:$D$95)), 0)),"")</f>
        <v/>
      </c>
      <c r="B87" s="94" t="str">
        <f>IF($A87="","",VLOOKUP($A87,'Annex 2 Designated EHV charges'!$D:$O,2,0))</f>
        <v/>
      </c>
      <c r="C87" s="95" t="str">
        <f>IF($A87="","",VLOOKUP($A87,'Annex 2 Designated EHV charges'!$D:$O,3,0))</f>
        <v/>
      </c>
      <c r="D87" s="94" t="str">
        <f>IF($A87="","",VLOOKUP($A87,'Annex 2 Designated EHV charges'!$D:$O,4,0))</f>
        <v/>
      </c>
      <c r="E87" s="96" t="str">
        <f>IFERROR(IF(VLOOKUP($A87,'Annex 2 Designated EHV charges'!$D:$P,10,FALSE)=0,"",VLOOKUP($A87,'Annex 2 Designated EHV charges'!$D:$P,10,FALSE)),"")</f>
        <v/>
      </c>
      <c r="F87" s="196" t="str">
        <f>IFERROR(IF(VLOOKUP($A87,'Annex 2 Designated EHV charges'!$D:$P,11,FALSE)=0,"",VLOOKUP($A87,'Annex 2 Designated EHV charges'!$D:$P,11,FALSE)),"")</f>
        <v/>
      </c>
      <c r="G87" s="196" t="str">
        <f>IFERROR(IF(VLOOKUP($A87,'Annex 2 Designated EHV charges'!$D:$P,12,FALSE)=0,"",VLOOKUP($A87,'Annex 2 Designated EHV charges'!$D:$P,12,FALSE)),"")</f>
        <v/>
      </c>
      <c r="H87" s="196" t="str">
        <f>IFERROR(IF(VLOOKUP($A87,'Annex 2 Designated EHV charges'!$D:$P,13,FALSE)=0,"",VLOOKUP($A87,'Annex 2 Designated EHV charges'!$D:$P,13,FALSE)),"")</f>
        <v/>
      </c>
    </row>
    <row r="88" spans="1:8" ht="12.75" customHeight="1" x14ac:dyDescent="0.25">
      <c r="A88" s="95" t="str" cm="1">
        <f t="array" ref="A88">IFERROR(INDEX('Annex 2 Designated EHV charges'!$D$10:$D$95, MATCH(0, IF(ISBLANK('Annex 2 Designated EHV charges'!$D$10:$D$95),1, COUNTIF(A$4:$A87, 'Annex 2 Designated EHV charges'!$D$10:$D$95)), 0)),"")</f>
        <v/>
      </c>
      <c r="B88" s="94" t="str">
        <f>IF($A88="","",VLOOKUP($A88,'Annex 2 Designated EHV charges'!$D:$O,2,0))</f>
        <v/>
      </c>
      <c r="C88" s="95" t="str">
        <f>IF($A88="","",VLOOKUP($A88,'Annex 2 Designated EHV charges'!$D:$O,3,0))</f>
        <v/>
      </c>
      <c r="D88" s="94" t="str">
        <f>IF($A88="","",VLOOKUP($A88,'Annex 2 Designated EHV charges'!$D:$O,4,0))</f>
        <v/>
      </c>
      <c r="E88" s="96" t="str">
        <f>IFERROR(IF(VLOOKUP($A88,'Annex 2 Designated EHV charges'!$D:$P,10,FALSE)=0,"",VLOOKUP($A88,'Annex 2 Designated EHV charges'!$D:$P,10,FALSE)),"")</f>
        <v/>
      </c>
      <c r="F88" s="196" t="str">
        <f>IFERROR(IF(VLOOKUP($A88,'Annex 2 Designated EHV charges'!$D:$P,11,FALSE)=0,"",VLOOKUP($A88,'Annex 2 Designated EHV charges'!$D:$P,11,FALSE)),"")</f>
        <v/>
      </c>
      <c r="G88" s="196" t="str">
        <f>IFERROR(IF(VLOOKUP($A88,'Annex 2 Designated EHV charges'!$D:$P,12,FALSE)=0,"",VLOOKUP($A88,'Annex 2 Designated EHV charges'!$D:$P,12,FALSE)),"")</f>
        <v/>
      </c>
      <c r="H88" s="196" t="str">
        <f>IFERROR(IF(VLOOKUP($A88,'Annex 2 Designated EHV charges'!$D:$P,13,FALSE)=0,"",VLOOKUP($A88,'Annex 2 Designated EHV charges'!$D:$P,13,FALSE)),"")</f>
        <v/>
      </c>
    </row>
    <row r="89" spans="1:8" ht="12.75" customHeight="1" x14ac:dyDescent="0.25">
      <c r="A89" s="95" t="str" cm="1">
        <f t="array" ref="A89">IFERROR(INDEX('Annex 2 Designated EHV charges'!$D$10:$D$95, MATCH(0, IF(ISBLANK('Annex 2 Designated EHV charges'!$D$10:$D$95),1, COUNTIF(A$4:$A88, 'Annex 2 Designated EHV charges'!$D$10:$D$95)), 0)),"")</f>
        <v/>
      </c>
      <c r="B89" s="94" t="str">
        <f>IF($A89="","",VLOOKUP($A89,'Annex 2 Designated EHV charges'!$D:$O,2,0))</f>
        <v/>
      </c>
      <c r="C89" s="95" t="str">
        <f>IF($A89="","",VLOOKUP($A89,'Annex 2 Designated EHV charges'!$D:$O,3,0))</f>
        <v/>
      </c>
      <c r="D89" s="94" t="str">
        <f>IF($A89="","",VLOOKUP($A89,'Annex 2 Designated EHV charges'!$D:$O,4,0))</f>
        <v/>
      </c>
      <c r="E89" s="96" t="str">
        <f>IFERROR(IF(VLOOKUP($A89,'Annex 2 Designated EHV charges'!$D:$P,10,FALSE)=0,"",VLOOKUP($A89,'Annex 2 Designated EHV charges'!$D:$P,10,FALSE)),"")</f>
        <v/>
      </c>
      <c r="F89" s="196" t="str">
        <f>IFERROR(IF(VLOOKUP($A89,'Annex 2 Designated EHV charges'!$D:$P,11,FALSE)=0,"",VLOOKUP($A89,'Annex 2 Designated EHV charges'!$D:$P,11,FALSE)),"")</f>
        <v/>
      </c>
      <c r="G89" s="196" t="str">
        <f>IFERROR(IF(VLOOKUP($A89,'Annex 2 Designated EHV charges'!$D:$P,12,FALSE)=0,"",VLOOKUP($A89,'Annex 2 Designated EHV charges'!$D:$P,12,FALSE)),"")</f>
        <v/>
      </c>
      <c r="H89" s="196" t="str">
        <f>IFERROR(IF(VLOOKUP($A89,'Annex 2 Designated EHV charges'!$D:$P,13,FALSE)=0,"",VLOOKUP($A89,'Annex 2 Designated EHV charges'!$D:$P,13,FALSE)),"")</f>
        <v/>
      </c>
    </row>
    <row r="90" spans="1:8" ht="12.75" customHeight="1" x14ac:dyDescent="0.25">
      <c r="A90" s="95" t="str" cm="1">
        <f t="array" ref="A90">IFERROR(INDEX('Annex 2 Designated EHV charges'!$D$10:$D$95, MATCH(0, IF(ISBLANK('Annex 2 Designated EHV charges'!$D$10:$D$95),1, COUNTIF(A$4:$A89, 'Annex 2 Designated EHV charges'!$D$10:$D$95)), 0)),"")</f>
        <v/>
      </c>
      <c r="B90" s="94" t="str">
        <f>IF($A90="","",VLOOKUP($A90,'Annex 2 Designated EHV charges'!$D:$O,2,0))</f>
        <v/>
      </c>
      <c r="C90" s="95" t="str">
        <f>IF($A90="","",VLOOKUP($A90,'Annex 2 Designated EHV charges'!$D:$O,3,0))</f>
        <v/>
      </c>
      <c r="D90" s="94" t="str">
        <f>IF($A90="","",VLOOKUP($A90,'Annex 2 Designated EHV charges'!$D:$O,4,0))</f>
        <v/>
      </c>
      <c r="E90" s="96" t="str">
        <f>IFERROR(IF(VLOOKUP($A90,'Annex 2 Designated EHV charges'!$D:$P,10,FALSE)=0,"",VLOOKUP($A90,'Annex 2 Designated EHV charges'!$D:$P,10,FALSE)),"")</f>
        <v/>
      </c>
      <c r="F90" s="196" t="str">
        <f>IFERROR(IF(VLOOKUP($A90,'Annex 2 Designated EHV charges'!$D:$P,11,FALSE)=0,"",VLOOKUP($A90,'Annex 2 Designated EHV charges'!$D:$P,11,FALSE)),"")</f>
        <v/>
      </c>
      <c r="G90" s="196" t="str">
        <f>IFERROR(IF(VLOOKUP($A90,'Annex 2 Designated EHV charges'!$D:$P,12,FALSE)=0,"",VLOOKUP($A90,'Annex 2 Designated EHV charges'!$D:$P,12,FALSE)),"")</f>
        <v/>
      </c>
      <c r="H90" s="196" t="str">
        <f>IFERROR(IF(VLOOKUP($A90,'Annex 2 Designated EHV charges'!$D:$P,13,FALSE)=0,"",VLOOKUP($A90,'Annex 2 Designated EHV charges'!$D:$P,13,FALSE)),"")</f>
        <v/>
      </c>
    </row>
    <row r="91" spans="1:8" ht="12.75" customHeight="1" x14ac:dyDescent="0.25">
      <c r="A91" s="95" t="str" cm="1">
        <f t="array" ref="A91">IFERROR(INDEX('Annex 2 Designated EHV charges'!$D$10:$D$95, MATCH(0, IF(ISBLANK('Annex 2 Designated EHV charges'!$D$10:$D$95),1, COUNTIF(A$4:$A90, 'Annex 2 Designated EHV charges'!$D$10:$D$95)), 0)),"")</f>
        <v/>
      </c>
      <c r="B91" s="94" t="str">
        <f>IF($A91="","",VLOOKUP($A91,'Annex 2 Designated EHV charges'!$D:$O,2,0))</f>
        <v/>
      </c>
      <c r="C91" s="95" t="str">
        <f>IF($A91="","",VLOOKUP($A91,'Annex 2 Designated EHV charges'!$D:$O,3,0))</f>
        <v/>
      </c>
      <c r="D91" s="94" t="str">
        <f>IF($A91="","",VLOOKUP($A91,'Annex 2 Designated EHV charges'!$D:$O,4,0))</f>
        <v/>
      </c>
      <c r="E91" s="96" t="str">
        <f>IFERROR(IF(VLOOKUP($A91,'Annex 2 Designated EHV charges'!$D:$P,10,FALSE)=0,"",VLOOKUP($A91,'Annex 2 Designated EHV charges'!$D:$P,10,FALSE)),"")</f>
        <v/>
      </c>
      <c r="F91" s="196" t="str">
        <f>IFERROR(IF(VLOOKUP($A91,'Annex 2 Designated EHV charges'!$D:$P,11,FALSE)=0,"",VLOOKUP($A91,'Annex 2 Designated EHV charges'!$D:$P,11,FALSE)),"")</f>
        <v/>
      </c>
      <c r="G91" s="196" t="str">
        <f>IFERROR(IF(VLOOKUP($A91,'Annex 2 Designated EHV charges'!$D:$P,12,FALSE)=0,"",VLOOKUP($A91,'Annex 2 Designated EHV charges'!$D:$P,12,FALSE)),"")</f>
        <v/>
      </c>
      <c r="H91" s="196" t="str">
        <f>IFERROR(IF(VLOOKUP($A91,'Annex 2 Designated EHV charges'!$D:$P,13,FALSE)=0,"",VLOOKUP($A91,'Annex 2 Designated EHV charges'!$D:$P,13,FALSE)),"")</f>
        <v/>
      </c>
    </row>
    <row r="92" spans="1:8" ht="12.75" customHeight="1" x14ac:dyDescent="0.25">
      <c r="A92" s="95" t="str" cm="1">
        <f t="array" ref="A92">IFERROR(INDEX('Annex 2 Designated EHV charges'!$D$10:$D$95, MATCH(0, IF(ISBLANK('Annex 2 Designated EHV charges'!$D$10:$D$95),1, COUNTIF(A$4:$A91, 'Annex 2 Designated EHV charges'!$D$10:$D$95)), 0)),"")</f>
        <v/>
      </c>
      <c r="B92" s="94" t="str">
        <f>IF($A92="","",VLOOKUP($A92,'Annex 2 Designated EHV charges'!$D:$O,2,0))</f>
        <v/>
      </c>
      <c r="C92" s="95" t="str">
        <f>IF($A92="","",VLOOKUP($A92,'Annex 2 Designated EHV charges'!$D:$O,3,0))</f>
        <v/>
      </c>
      <c r="D92" s="94" t="str">
        <f>IF($A92="","",VLOOKUP($A92,'Annex 2 Designated EHV charges'!$D:$O,4,0))</f>
        <v/>
      </c>
      <c r="E92" s="96" t="str">
        <f>IFERROR(IF(VLOOKUP($A92,'Annex 2 Designated EHV charges'!$D:$P,10,FALSE)=0,"",VLOOKUP($A92,'Annex 2 Designated EHV charges'!$D:$P,10,FALSE)),"")</f>
        <v/>
      </c>
      <c r="F92" s="196" t="str">
        <f>IFERROR(IF(VLOOKUP($A92,'Annex 2 Designated EHV charges'!$D:$P,11,FALSE)=0,"",VLOOKUP($A92,'Annex 2 Designated EHV charges'!$D:$P,11,FALSE)),"")</f>
        <v/>
      </c>
      <c r="G92" s="196" t="str">
        <f>IFERROR(IF(VLOOKUP($A92,'Annex 2 Designated EHV charges'!$D:$P,12,FALSE)=0,"",VLOOKUP($A92,'Annex 2 Designated EHV charges'!$D:$P,12,FALSE)),"")</f>
        <v/>
      </c>
      <c r="H92" s="196" t="str">
        <f>IFERROR(IF(VLOOKUP($A92,'Annex 2 Designated EHV charges'!$D:$P,13,FALSE)=0,"",VLOOKUP($A92,'Annex 2 Designated EHV charges'!$D:$P,13,FALSE)),"")</f>
        <v/>
      </c>
    </row>
    <row r="93" spans="1:8" ht="12.75" customHeight="1" x14ac:dyDescent="0.25">
      <c r="A93" s="95" t="str" cm="1">
        <f t="array" ref="A93">IFERROR(INDEX('Annex 2 Designated EHV charges'!$D$10:$D$95, MATCH(0, IF(ISBLANK('Annex 2 Designated EHV charges'!$D$10:$D$95),1, COUNTIF(A$4:$A92, 'Annex 2 Designated EHV charges'!$D$10:$D$95)), 0)),"")</f>
        <v/>
      </c>
      <c r="B93" s="94" t="str">
        <f>IF($A93="","",VLOOKUP($A93,'Annex 2 Designated EHV charges'!$D:$O,2,0))</f>
        <v/>
      </c>
      <c r="C93" s="95" t="str">
        <f>IF($A93="","",VLOOKUP($A93,'Annex 2 Designated EHV charges'!$D:$O,3,0))</f>
        <v/>
      </c>
      <c r="D93" s="94" t="str">
        <f>IF($A93="","",VLOOKUP($A93,'Annex 2 Designated EHV charges'!$D:$O,4,0))</f>
        <v/>
      </c>
      <c r="E93" s="96" t="str">
        <f>IFERROR(IF(VLOOKUP($A93,'Annex 2 Designated EHV charges'!$D:$P,10,FALSE)=0,"",VLOOKUP($A93,'Annex 2 Designated EHV charges'!$D:$P,10,FALSE)),"")</f>
        <v/>
      </c>
      <c r="F93" s="196" t="str">
        <f>IFERROR(IF(VLOOKUP($A93,'Annex 2 Designated EHV charges'!$D:$P,11,FALSE)=0,"",VLOOKUP($A93,'Annex 2 Designated EHV charges'!$D:$P,11,FALSE)),"")</f>
        <v/>
      </c>
      <c r="G93" s="196" t="str">
        <f>IFERROR(IF(VLOOKUP($A93,'Annex 2 Designated EHV charges'!$D:$P,12,FALSE)=0,"",VLOOKUP($A93,'Annex 2 Designated EHV charges'!$D:$P,12,FALSE)),"")</f>
        <v/>
      </c>
      <c r="H93" s="196" t="str">
        <f>IFERROR(IF(VLOOKUP($A93,'Annex 2 Designated EHV charges'!$D:$P,13,FALSE)=0,"",VLOOKUP($A93,'Annex 2 Designated EHV charges'!$D:$P,13,FALSE)),"")</f>
        <v/>
      </c>
    </row>
    <row r="94" spans="1:8" ht="12.75" customHeight="1" x14ac:dyDescent="0.25">
      <c r="A94" s="95" t="str" cm="1">
        <f t="array" ref="A94">IFERROR(INDEX('Annex 2 Designated EHV charges'!$D$10:$D$95, MATCH(0, IF(ISBLANK('Annex 2 Designated EHV charges'!$D$10:$D$95),1, COUNTIF(A$4:$A93, 'Annex 2 Designated EHV charges'!$D$10:$D$95)), 0)),"")</f>
        <v/>
      </c>
      <c r="B94" s="94" t="str">
        <f>IF($A94="","",VLOOKUP($A94,'Annex 2 Designated EHV charges'!$D:$O,2,0))</f>
        <v/>
      </c>
      <c r="C94" s="95" t="str">
        <f>IF($A94="","",VLOOKUP($A94,'Annex 2 Designated EHV charges'!$D:$O,3,0))</f>
        <v/>
      </c>
      <c r="D94" s="94" t="str">
        <f>IF($A94="","",VLOOKUP($A94,'Annex 2 Designated EHV charges'!$D:$O,4,0))</f>
        <v/>
      </c>
      <c r="E94" s="96" t="str">
        <f>IFERROR(IF(VLOOKUP($A94,'Annex 2 Designated EHV charges'!$D:$P,10,FALSE)=0,"",VLOOKUP($A94,'Annex 2 Designated EHV charges'!$D:$P,10,FALSE)),"")</f>
        <v/>
      </c>
      <c r="F94" s="196" t="str">
        <f>IFERROR(IF(VLOOKUP($A94,'Annex 2 Designated EHV charges'!$D:$P,11,FALSE)=0,"",VLOOKUP($A94,'Annex 2 Designated EHV charges'!$D:$P,11,FALSE)),"")</f>
        <v/>
      </c>
      <c r="G94" s="196" t="str">
        <f>IFERROR(IF(VLOOKUP($A94,'Annex 2 Designated EHV charges'!$D:$P,12,FALSE)=0,"",VLOOKUP($A94,'Annex 2 Designated EHV charges'!$D:$P,12,FALSE)),"")</f>
        <v/>
      </c>
      <c r="H94" s="196" t="str">
        <f>IFERROR(IF(VLOOKUP($A94,'Annex 2 Designated EHV charges'!$D:$P,13,FALSE)=0,"",VLOOKUP($A94,'Annex 2 Designated EHV charges'!$D:$P,13,FALSE)),"")</f>
        <v/>
      </c>
    </row>
    <row r="95" spans="1:8" ht="12.75" customHeight="1" x14ac:dyDescent="0.25">
      <c r="A95" s="95" t="str" cm="1">
        <f t="array" ref="A95">IFERROR(INDEX('Annex 2 Designated EHV charges'!$D$10:$D$95, MATCH(0, IF(ISBLANK('Annex 2 Designated EHV charges'!$D$10:$D$95),1, COUNTIF(A$4:$A94, 'Annex 2 Designated EHV charges'!$D$10:$D$95)), 0)),"")</f>
        <v/>
      </c>
      <c r="B95" s="94" t="str">
        <f>IF($A95="","",VLOOKUP($A95,'Annex 2 Designated EHV charges'!$D:$O,2,0))</f>
        <v/>
      </c>
      <c r="C95" s="95" t="str">
        <f>IF($A95="","",VLOOKUP($A95,'Annex 2 Designated EHV charges'!$D:$O,3,0))</f>
        <v/>
      </c>
      <c r="D95" s="94" t="str">
        <f>IF($A95="","",VLOOKUP($A95,'Annex 2 Designated EHV charges'!$D:$O,4,0))</f>
        <v/>
      </c>
      <c r="E95" s="96" t="str">
        <f>IFERROR(IF(VLOOKUP($A95,'Annex 2 Designated EHV charges'!$D:$P,10,FALSE)=0,"",VLOOKUP($A95,'Annex 2 Designated EHV charges'!$D:$P,10,FALSE)),"")</f>
        <v/>
      </c>
      <c r="F95" s="196" t="str">
        <f>IFERROR(IF(VLOOKUP($A95,'Annex 2 Designated EHV charges'!$D:$P,11,FALSE)=0,"",VLOOKUP($A95,'Annex 2 Designated EHV charges'!$D:$P,11,FALSE)),"")</f>
        <v/>
      </c>
      <c r="G95" s="196" t="str">
        <f>IFERROR(IF(VLOOKUP($A95,'Annex 2 Designated EHV charges'!$D:$P,12,FALSE)=0,"",VLOOKUP($A95,'Annex 2 Designated EHV charges'!$D:$P,12,FALSE)),"")</f>
        <v/>
      </c>
      <c r="H95" s="196" t="str">
        <f>IFERROR(IF(VLOOKUP($A95,'Annex 2 Designated EHV charges'!$D:$P,13,FALSE)=0,"",VLOOKUP($A95,'Annex 2 Designated EHV charges'!$D:$P,13,FALSE)),"")</f>
        <v/>
      </c>
    </row>
    <row r="96" spans="1:8" ht="12.75" customHeight="1" x14ac:dyDescent="0.25">
      <c r="A96" s="95" t="str" cm="1">
        <f t="array" ref="A96">IFERROR(INDEX('Annex 2 Designated EHV charges'!$D$10:$D$95, MATCH(0, IF(ISBLANK('Annex 2 Designated EHV charges'!$D$10:$D$95),1, COUNTIF(A$4:$A95, 'Annex 2 Designated EHV charges'!$D$10:$D$95)), 0)),"")</f>
        <v/>
      </c>
      <c r="B96" s="94" t="str">
        <f>IF($A96="","",VLOOKUP($A96,'Annex 2 Designated EHV charges'!$D:$O,2,0))</f>
        <v/>
      </c>
      <c r="C96" s="95" t="str">
        <f>IF($A96="","",VLOOKUP($A96,'Annex 2 Designated EHV charges'!$D:$O,3,0))</f>
        <v/>
      </c>
      <c r="D96" s="94" t="str">
        <f>IF($A96="","",VLOOKUP($A96,'Annex 2 Designated EHV charges'!$D:$O,4,0))</f>
        <v/>
      </c>
      <c r="E96" s="96" t="str">
        <f>IFERROR(IF(VLOOKUP($A96,'Annex 2 Designated EHV charges'!$D:$P,10,FALSE)=0,"",VLOOKUP($A96,'Annex 2 Designated EHV charges'!$D:$P,10,FALSE)),"")</f>
        <v/>
      </c>
      <c r="F96" s="196" t="str">
        <f>IFERROR(IF(VLOOKUP($A96,'Annex 2 Designated EHV charges'!$D:$P,11,FALSE)=0,"",VLOOKUP($A96,'Annex 2 Designated EHV charges'!$D:$P,11,FALSE)),"")</f>
        <v/>
      </c>
      <c r="G96" s="196" t="str">
        <f>IFERROR(IF(VLOOKUP($A96,'Annex 2 Designated EHV charges'!$D:$P,12,FALSE)=0,"",VLOOKUP($A96,'Annex 2 Designated EHV charges'!$D:$P,12,FALSE)),"")</f>
        <v/>
      </c>
      <c r="H96" s="196" t="str">
        <f>IFERROR(IF(VLOOKUP($A96,'Annex 2 Designated EHV charges'!$D:$P,13,FALSE)=0,"",VLOOKUP($A96,'Annex 2 Designated EHV charges'!$D:$P,13,FALSE)),"")</f>
        <v/>
      </c>
    </row>
    <row r="97" spans="1:8" ht="12.75" customHeight="1" x14ac:dyDescent="0.25">
      <c r="A97" s="95" t="str" cm="1">
        <f t="array" ref="A97">IFERROR(INDEX('Annex 2 Designated EHV charges'!$D$10:$D$95, MATCH(0, IF(ISBLANK('Annex 2 Designated EHV charges'!$D$10:$D$95),1, COUNTIF(A$4:$A96, 'Annex 2 Designated EHV charges'!$D$10:$D$95)), 0)),"")</f>
        <v/>
      </c>
      <c r="B97" s="94" t="str">
        <f>IF($A97="","",VLOOKUP($A97,'Annex 2 Designated EHV charges'!$D:$O,2,0))</f>
        <v/>
      </c>
      <c r="C97" s="95" t="str">
        <f>IF($A97="","",VLOOKUP($A97,'Annex 2 Designated EHV charges'!$D:$O,3,0))</f>
        <v/>
      </c>
      <c r="D97" s="94" t="str">
        <f>IF($A97="","",VLOOKUP($A97,'Annex 2 Designated EHV charges'!$D:$O,4,0))</f>
        <v/>
      </c>
      <c r="E97" s="96" t="str">
        <f>IFERROR(IF(VLOOKUP($A97,'Annex 2 Designated EHV charges'!$D:$P,10,FALSE)=0,"",VLOOKUP($A97,'Annex 2 Designated EHV charges'!$D:$P,10,FALSE)),"")</f>
        <v/>
      </c>
      <c r="F97" s="196" t="str">
        <f>IFERROR(IF(VLOOKUP($A97,'Annex 2 Designated EHV charges'!$D:$P,11,FALSE)=0,"",VLOOKUP($A97,'Annex 2 Designated EHV charges'!$D:$P,11,FALSE)),"")</f>
        <v/>
      </c>
      <c r="G97" s="196" t="str">
        <f>IFERROR(IF(VLOOKUP($A97,'Annex 2 Designated EHV charges'!$D:$P,12,FALSE)=0,"",VLOOKUP($A97,'Annex 2 Designated EHV charges'!$D:$P,12,FALSE)),"")</f>
        <v/>
      </c>
      <c r="H97" s="196" t="str">
        <f>IFERROR(IF(VLOOKUP($A97,'Annex 2 Designated EHV charges'!$D:$P,13,FALSE)=0,"",VLOOKUP($A97,'Annex 2 Designated EHV charges'!$D:$P,13,FALSE)),"")</f>
        <v/>
      </c>
    </row>
    <row r="98" spans="1:8" ht="12.75" customHeight="1" x14ac:dyDescent="0.25">
      <c r="A98" s="95" t="str" cm="1">
        <f t="array" ref="A98">IFERROR(INDEX('Annex 2 Designated EHV charges'!$D$10:$D$95, MATCH(0, IF(ISBLANK('Annex 2 Designated EHV charges'!$D$10:$D$95),1, COUNTIF(A$4:$A97, 'Annex 2 Designated EHV charges'!$D$10:$D$95)), 0)),"")</f>
        <v/>
      </c>
      <c r="B98" s="94" t="str">
        <f>IF($A98="","",VLOOKUP($A98,'Annex 2 Designated EHV charges'!$D:$O,2,0))</f>
        <v/>
      </c>
      <c r="C98" s="95" t="str">
        <f>IF($A98="","",VLOOKUP($A98,'Annex 2 Designated EHV charges'!$D:$O,3,0))</f>
        <v/>
      </c>
      <c r="D98" s="94" t="str">
        <f>IF($A98="","",VLOOKUP($A98,'Annex 2 Designated EHV charges'!$D:$O,4,0))</f>
        <v/>
      </c>
      <c r="E98" s="96" t="str">
        <f>IFERROR(IF(VLOOKUP($A98,'Annex 2 Designated EHV charges'!$D:$P,10,FALSE)=0,"",VLOOKUP($A98,'Annex 2 Designated EHV charges'!$D:$P,10,FALSE)),"")</f>
        <v/>
      </c>
      <c r="F98" s="196" t="str">
        <f>IFERROR(IF(VLOOKUP($A98,'Annex 2 Designated EHV charges'!$D:$P,11,FALSE)=0,"",VLOOKUP($A98,'Annex 2 Designated EHV charges'!$D:$P,11,FALSE)),"")</f>
        <v/>
      </c>
      <c r="G98" s="196" t="str">
        <f>IFERROR(IF(VLOOKUP($A98,'Annex 2 Designated EHV charges'!$D:$P,12,FALSE)=0,"",VLOOKUP($A98,'Annex 2 Designated EHV charges'!$D:$P,12,FALSE)),"")</f>
        <v/>
      </c>
      <c r="H98" s="196" t="str">
        <f>IFERROR(IF(VLOOKUP($A98,'Annex 2 Designated EHV charges'!$D:$P,13,FALSE)=0,"",VLOOKUP($A98,'Annex 2 Designated EHV charges'!$D:$P,13,FALSE)),"")</f>
        <v/>
      </c>
    </row>
    <row r="99" spans="1:8" ht="12.75" customHeight="1" x14ac:dyDescent="0.25">
      <c r="A99" s="95" t="str" cm="1">
        <f t="array" ref="A99">IFERROR(INDEX('Annex 2 Designated EHV charges'!$D$10:$D$95, MATCH(0, IF(ISBLANK('Annex 2 Designated EHV charges'!$D$10:$D$95),1, COUNTIF(A$4:$A98, 'Annex 2 Designated EHV charges'!$D$10:$D$95)), 0)),"")</f>
        <v/>
      </c>
      <c r="B99" s="94" t="str">
        <f>IF($A99="","",VLOOKUP($A99,'Annex 2 Designated EHV charges'!$D:$O,2,0))</f>
        <v/>
      </c>
      <c r="C99" s="95" t="str">
        <f>IF($A99="","",VLOOKUP($A99,'Annex 2 Designated EHV charges'!$D:$O,3,0))</f>
        <v/>
      </c>
      <c r="D99" s="94" t="str">
        <f>IF($A99="","",VLOOKUP($A99,'Annex 2 Designated EHV charges'!$D:$O,4,0))</f>
        <v/>
      </c>
      <c r="E99" s="96" t="str">
        <f>IFERROR(IF(VLOOKUP($A99,'Annex 2 Designated EHV charges'!$D:$P,10,FALSE)=0,"",VLOOKUP($A99,'Annex 2 Designated EHV charges'!$D:$P,10,FALSE)),"")</f>
        <v/>
      </c>
      <c r="F99" s="196" t="str">
        <f>IFERROR(IF(VLOOKUP($A99,'Annex 2 Designated EHV charges'!$D:$P,11,FALSE)=0,"",VLOOKUP($A99,'Annex 2 Designated EHV charges'!$D:$P,11,FALSE)),"")</f>
        <v/>
      </c>
      <c r="G99" s="196" t="str">
        <f>IFERROR(IF(VLOOKUP($A99,'Annex 2 Designated EHV charges'!$D:$P,12,FALSE)=0,"",VLOOKUP($A99,'Annex 2 Designated EHV charges'!$D:$P,12,FALSE)),"")</f>
        <v/>
      </c>
      <c r="H99" s="196" t="str">
        <f>IFERROR(IF(VLOOKUP($A99,'Annex 2 Designated EHV charges'!$D:$P,13,FALSE)=0,"",VLOOKUP($A99,'Annex 2 Designated EHV charges'!$D:$P,13,FALSE)),"")</f>
        <v/>
      </c>
    </row>
    <row r="100" spans="1:8" ht="12.75" customHeight="1" x14ac:dyDescent="0.25">
      <c r="A100" s="95" t="str" cm="1">
        <f t="array" ref="A100">IFERROR(INDEX('Annex 2 Designated EHV charges'!$D$10:$D$95, MATCH(0, IF(ISBLANK('Annex 2 Designated EHV charges'!$D$10:$D$95),1, COUNTIF(A$4:$A99, 'Annex 2 Designated EHV charges'!$D$10:$D$95)), 0)),"")</f>
        <v/>
      </c>
      <c r="B100" s="94" t="str">
        <f>IF($A100="","",VLOOKUP($A100,'Annex 2 Designated EHV charges'!$D:$O,2,0))</f>
        <v/>
      </c>
      <c r="C100" s="95" t="str">
        <f>IF($A100="","",VLOOKUP($A100,'Annex 2 Designated EHV charges'!$D:$O,3,0))</f>
        <v/>
      </c>
      <c r="D100" s="94" t="str">
        <f>IF($A100="","",VLOOKUP($A100,'Annex 2 Designated EHV charges'!$D:$O,4,0))</f>
        <v/>
      </c>
      <c r="E100" s="96" t="str">
        <f>IFERROR(IF(VLOOKUP($A100,'Annex 2 Designated EHV charges'!$D:$P,10,FALSE)=0,"",VLOOKUP($A100,'Annex 2 Designated EHV charges'!$D:$P,10,FALSE)),"")</f>
        <v/>
      </c>
      <c r="F100" s="196" t="str">
        <f>IFERROR(IF(VLOOKUP($A100,'Annex 2 Designated EHV charges'!$D:$P,11,FALSE)=0,"",VLOOKUP($A100,'Annex 2 Designated EHV charges'!$D:$P,11,FALSE)),"")</f>
        <v/>
      </c>
      <c r="G100" s="196" t="str">
        <f>IFERROR(IF(VLOOKUP($A100,'Annex 2 Designated EHV charges'!$D:$P,12,FALSE)=0,"",VLOOKUP($A100,'Annex 2 Designated EHV charges'!$D:$P,12,FALSE)),"")</f>
        <v/>
      </c>
      <c r="H100" s="196" t="str">
        <f>IFERROR(IF(VLOOKUP($A100,'Annex 2 Designated EHV charges'!$D:$P,13,FALSE)=0,"",VLOOKUP($A100,'Annex 2 Designated EHV charges'!$D:$P,13,FALSE)),"")</f>
        <v/>
      </c>
    </row>
    <row r="101" spans="1:8" ht="12.75" customHeight="1" x14ac:dyDescent="0.25">
      <c r="A101" s="95" t="str" cm="1">
        <f t="array" ref="A101">IFERROR(INDEX('Annex 2 Designated EHV charges'!$D$10:$D$95, MATCH(0, IF(ISBLANK('Annex 2 Designated EHV charges'!$D$10:$D$95),1, COUNTIF(A$4:$A100, 'Annex 2 Designated EHV charges'!$D$10:$D$95)), 0)),"")</f>
        <v/>
      </c>
      <c r="B101" s="94" t="str">
        <f>IF($A101="","",VLOOKUP($A101,'Annex 2 Designated EHV charges'!$D:$O,2,0))</f>
        <v/>
      </c>
      <c r="C101" s="95" t="str">
        <f>IF($A101="","",VLOOKUP($A101,'Annex 2 Designated EHV charges'!$D:$O,3,0))</f>
        <v/>
      </c>
      <c r="D101" s="94" t="str">
        <f>IF($A101="","",VLOOKUP($A101,'Annex 2 Designated EHV charges'!$D:$O,4,0))</f>
        <v/>
      </c>
      <c r="E101" s="96" t="str">
        <f>IFERROR(IF(VLOOKUP($A101,'Annex 2 Designated EHV charges'!$D:$P,10,FALSE)=0,"",VLOOKUP($A101,'Annex 2 Designated EHV charges'!$D:$P,10,FALSE)),"")</f>
        <v/>
      </c>
      <c r="F101" s="196" t="str">
        <f>IFERROR(IF(VLOOKUP($A101,'Annex 2 Designated EHV charges'!$D:$P,11,FALSE)=0,"",VLOOKUP($A101,'Annex 2 Designated EHV charges'!$D:$P,11,FALSE)),"")</f>
        <v/>
      </c>
      <c r="G101" s="196" t="str">
        <f>IFERROR(IF(VLOOKUP($A101,'Annex 2 Designated EHV charges'!$D:$P,12,FALSE)=0,"",VLOOKUP($A101,'Annex 2 Designated EHV charges'!$D:$P,12,FALSE)),"")</f>
        <v/>
      </c>
      <c r="H101" s="196" t="str">
        <f>IFERROR(IF(VLOOKUP($A101,'Annex 2 Designated EHV charges'!$D:$P,13,FALSE)=0,"",VLOOKUP($A101,'Annex 2 Designated EHV charges'!$D:$P,13,FALSE)),"")</f>
        <v/>
      </c>
    </row>
    <row r="102" spans="1:8" ht="12.75" customHeight="1" x14ac:dyDescent="0.25">
      <c r="A102" s="95" t="str" cm="1">
        <f t="array" ref="A102">IFERROR(INDEX('Annex 2 Designated EHV charges'!$D$10:$D$95, MATCH(0, IF(ISBLANK('Annex 2 Designated EHV charges'!$D$10:$D$95),1, COUNTIF(A$4:$A101, 'Annex 2 Designated EHV charges'!$D$10:$D$95)), 0)),"")</f>
        <v/>
      </c>
      <c r="B102" s="94" t="str">
        <f>IF($A102="","",VLOOKUP($A102,'Annex 2 Designated EHV charges'!$D:$O,2,0))</f>
        <v/>
      </c>
      <c r="C102" s="95" t="str">
        <f>IF($A102="","",VLOOKUP($A102,'Annex 2 Designated EHV charges'!$D:$O,3,0))</f>
        <v/>
      </c>
      <c r="D102" s="94" t="str">
        <f>IF($A102="","",VLOOKUP($A102,'Annex 2 Designated EHV charges'!$D:$O,4,0))</f>
        <v/>
      </c>
      <c r="E102" s="96" t="str">
        <f>IFERROR(IF(VLOOKUP($A102,'Annex 2 Designated EHV charges'!$D:$P,10,FALSE)=0,"",VLOOKUP($A102,'Annex 2 Designated EHV charges'!$D:$P,10,FALSE)),"")</f>
        <v/>
      </c>
      <c r="F102" s="196" t="str">
        <f>IFERROR(IF(VLOOKUP($A102,'Annex 2 Designated EHV charges'!$D:$P,11,FALSE)=0,"",VLOOKUP($A102,'Annex 2 Designated EHV charges'!$D:$P,11,FALSE)),"")</f>
        <v/>
      </c>
      <c r="G102" s="196" t="str">
        <f>IFERROR(IF(VLOOKUP($A102,'Annex 2 Designated EHV charges'!$D:$P,12,FALSE)=0,"",VLOOKUP($A102,'Annex 2 Designated EHV charges'!$D:$P,12,FALSE)),"")</f>
        <v/>
      </c>
      <c r="H102" s="196" t="str">
        <f>IFERROR(IF(VLOOKUP($A102,'Annex 2 Designated EHV charges'!$D:$P,13,FALSE)=0,"",VLOOKUP($A102,'Annex 2 Designated EHV charges'!$D:$P,13,FALSE)),"")</f>
        <v/>
      </c>
    </row>
    <row r="103" spans="1:8" ht="12.75" customHeight="1" x14ac:dyDescent="0.25">
      <c r="A103" s="95" t="str" cm="1">
        <f t="array" ref="A103">IFERROR(INDEX('Annex 2 Designated EHV charges'!$D$10:$D$95, MATCH(0, IF(ISBLANK('Annex 2 Designated EHV charges'!$D$10:$D$95),1, COUNTIF(A$4:$A102, 'Annex 2 Designated EHV charges'!$D$10:$D$95)), 0)),"")</f>
        <v/>
      </c>
      <c r="B103" s="94" t="str">
        <f>IF($A103="","",VLOOKUP($A103,'Annex 2 Designated EHV charges'!$D:$O,2,0))</f>
        <v/>
      </c>
      <c r="C103" s="95" t="str">
        <f>IF($A103="","",VLOOKUP($A103,'Annex 2 Designated EHV charges'!$D:$O,3,0))</f>
        <v/>
      </c>
      <c r="D103" s="94" t="str">
        <f>IF($A103="","",VLOOKUP($A103,'Annex 2 Designated EHV charges'!$D:$O,4,0))</f>
        <v/>
      </c>
      <c r="E103" s="96" t="str">
        <f>IFERROR(IF(VLOOKUP($A103,'Annex 2 Designated EHV charges'!$D:$P,10,FALSE)=0,"",VLOOKUP($A103,'Annex 2 Designated EHV charges'!$D:$P,10,FALSE)),"")</f>
        <v/>
      </c>
      <c r="F103" s="196" t="str">
        <f>IFERROR(IF(VLOOKUP($A103,'Annex 2 Designated EHV charges'!$D:$P,11,FALSE)=0,"",VLOOKUP($A103,'Annex 2 Designated EHV charges'!$D:$P,11,FALSE)),"")</f>
        <v/>
      </c>
      <c r="G103" s="196" t="str">
        <f>IFERROR(IF(VLOOKUP($A103,'Annex 2 Designated EHV charges'!$D:$P,12,FALSE)=0,"",VLOOKUP($A103,'Annex 2 Designated EHV charges'!$D:$P,12,FALSE)),"")</f>
        <v/>
      </c>
      <c r="H103" s="196" t="str">
        <f>IFERROR(IF(VLOOKUP($A103,'Annex 2 Designated EHV charges'!$D:$P,13,FALSE)=0,"",VLOOKUP($A103,'Annex 2 Designated EHV charges'!$D:$P,13,FALSE)),"")</f>
        <v/>
      </c>
    </row>
    <row r="104" spans="1:8" ht="12.75" customHeight="1" x14ac:dyDescent="0.25">
      <c r="A104" s="95" t="str" cm="1">
        <f t="array" ref="A104">IFERROR(INDEX('Annex 2 Designated EHV charges'!$D$10:$D$95, MATCH(0, IF(ISBLANK('Annex 2 Designated EHV charges'!$D$10:$D$95),1, COUNTIF(A$4:$A103, 'Annex 2 Designated EHV charges'!$D$10:$D$95)), 0)),"")</f>
        <v/>
      </c>
      <c r="B104" s="94" t="str">
        <f>IF($A104="","",VLOOKUP($A104,'Annex 2 Designated EHV charges'!$D:$O,2,0))</f>
        <v/>
      </c>
      <c r="C104" s="95" t="str">
        <f>IF($A104="","",VLOOKUP($A104,'Annex 2 Designated EHV charges'!$D:$O,3,0))</f>
        <v/>
      </c>
      <c r="D104" s="94" t="str">
        <f>IF($A104="","",VLOOKUP($A104,'Annex 2 Designated EHV charges'!$D:$O,4,0))</f>
        <v/>
      </c>
      <c r="E104" s="96" t="str">
        <f>IFERROR(IF(VLOOKUP($A104,'Annex 2 Designated EHV charges'!$D:$P,10,FALSE)=0,"",VLOOKUP($A104,'Annex 2 Designated EHV charges'!$D:$P,10,FALSE)),"")</f>
        <v/>
      </c>
      <c r="F104" s="196" t="str">
        <f>IFERROR(IF(VLOOKUP($A104,'Annex 2 Designated EHV charges'!$D:$P,11,FALSE)=0,"",VLOOKUP($A104,'Annex 2 Designated EHV charges'!$D:$P,11,FALSE)),"")</f>
        <v/>
      </c>
      <c r="G104" s="196" t="str">
        <f>IFERROR(IF(VLOOKUP($A104,'Annex 2 Designated EHV charges'!$D:$P,12,FALSE)=0,"",VLOOKUP($A104,'Annex 2 Designated EHV charges'!$D:$P,12,FALSE)),"")</f>
        <v/>
      </c>
      <c r="H104" s="196" t="str">
        <f>IFERROR(IF(VLOOKUP($A104,'Annex 2 Designated EHV charges'!$D:$P,13,FALSE)=0,"",VLOOKUP($A104,'Annex 2 Designated EHV charges'!$D:$P,13,FALSE)),"")</f>
        <v/>
      </c>
    </row>
    <row r="105" spans="1:8" ht="12.75" customHeight="1" x14ac:dyDescent="0.25">
      <c r="A105" s="95" t="str" cm="1">
        <f t="array" ref="A105">IFERROR(INDEX('Annex 2 Designated EHV charges'!$D$10:$D$95, MATCH(0, IF(ISBLANK('Annex 2 Designated EHV charges'!$D$10:$D$95),1, COUNTIF(A$4:$A104, 'Annex 2 Designated EHV charges'!$D$10:$D$95)), 0)),"")</f>
        <v/>
      </c>
      <c r="B105" s="94" t="str">
        <f>IF($A105="","",VLOOKUP($A105,'Annex 2 Designated EHV charges'!$D:$O,2,0))</f>
        <v/>
      </c>
      <c r="C105" s="95" t="str">
        <f>IF($A105="","",VLOOKUP($A105,'Annex 2 Designated EHV charges'!$D:$O,3,0))</f>
        <v/>
      </c>
      <c r="D105" s="94" t="str">
        <f>IF($A105="","",VLOOKUP($A105,'Annex 2 Designated EHV charges'!$D:$O,4,0))</f>
        <v/>
      </c>
      <c r="E105" s="96" t="str">
        <f>IFERROR(IF(VLOOKUP($A105,'Annex 2 Designated EHV charges'!$D:$P,10,FALSE)=0,"",VLOOKUP($A105,'Annex 2 Designated EHV charges'!$D:$P,10,FALSE)),"")</f>
        <v/>
      </c>
      <c r="F105" s="196" t="str">
        <f>IFERROR(IF(VLOOKUP($A105,'Annex 2 Designated EHV charges'!$D:$P,11,FALSE)=0,"",VLOOKUP($A105,'Annex 2 Designated EHV charges'!$D:$P,11,FALSE)),"")</f>
        <v/>
      </c>
      <c r="G105" s="196" t="str">
        <f>IFERROR(IF(VLOOKUP($A105,'Annex 2 Designated EHV charges'!$D:$P,12,FALSE)=0,"",VLOOKUP($A105,'Annex 2 Designated EHV charges'!$D:$P,12,FALSE)),"")</f>
        <v/>
      </c>
      <c r="H105" s="196" t="str">
        <f>IFERROR(IF(VLOOKUP($A105,'Annex 2 Designated EHV charges'!$D:$P,13,FALSE)=0,"",VLOOKUP($A105,'Annex 2 Designated EHV charges'!$D:$P,13,FALSE)),"")</f>
        <v/>
      </c>
    </row>
    <row r="106" spans="1:8" ht="12.75" customHeight="1" x14ac:dyDescent="0.25">
      <c r="A106" s="95" t="str" cm="1">
        <f t="array" ref="A106">IFERROR(INDEX('Annex 2 Designated EHV charges'!$D$10:$D$95, MATCH(0, IF(ISBLANK('Annex 2 Designated EHV charges'!$D$10:$D$95),1, COUNTIF(A$4:$A105, 'Annex 2 Designated EHV charges'!$D$10:$D$95)), 0)),"")</f>
        <v/>
      </c>
      <c r="B106" s="94" t="str">
        <f>IF($A106="","",VLOOKUP($A106,'Annex 2 Designated EHV charges'!$D:$O,2,0))</f>
        <v/>
      </c>
      <c r="C106" s="95" t="str">
        <f>IF($A106="","",VLOOKUP($A106,'Annex 2 Designated EHV charges'!$D:$O,3,0))</f>
        <v/>
      </c>
      <c r="D106" s="94" t="str">
        <f>IF($A106="","",VLOOKUP($A106,'Annex 2 Designated EHV charges'!$D:$O,4,0))</f>
        <v/>
      </c>
      <c r="E106" s="96" t="str">
        <f>IFERROR(IF(VLOOKUP($A106,'Annex 2 Designated EHV charges'!$D:$P,10,FALSE)=0,"",VLOOKUP($A106,'Annex 2 Designated EHV charges'!$D:$P,10,FALSE)),"")</f>
        <v/>
      </c>
      <c r="F106" s="196" t="str">
        <f>IFERROR(IF(VLOOKUP($A106,'Annex 2 Designated EHV charges'!$D:$P,11,FALSE)=0,"",VLOOKUP($A106,'Annex 2 Designated EHV charges'!$D:$P,11,FALSE)),"")</f>
        <v/>
      </c>
      <c r="G106" s="196" t="str">
        <f>IFERROR(IF(VLOOKUP($A106,'Annex 2 Designated EHV charges'!$D:$P,12,FALSE)=0,"",VLOOKUP($A106,'Annex 2 Designated EHV charges'!$D:$P,12,FALSE)),"")</f>
        <v/>
      </c>
      <c r="H106" s="196" t="str">
        <f>IFERROR(IF(VLOOKUP($A106,'Annex 2 Designated EHV charges'!$D:$P,13,FALSE)=0,"",VLOOKUP($A106,'Annex 2 Designated EHV charges'!$D:$P,13,FALSE)),"")</f>
        <v/>
      </c>
    </row>
    <row r="107" spans="1:8" ht="12.75" customHeight="1" x14ac:dyDescent="0.25">
      <c r="A107" s="95" t="str" cm="1">
        <f t="array" ref="A107">IFERROR(INDEX('Annex 2 Designated EHV charges'!$D$10:$D$95, MATCH(0, IF(ISBLANK('Annex 2 Designated EHV charges'!$D$10:$D$95),1, COUNTIF(A$4:$A106, 'Annex 2 Designated EHV charges'!$D$10:$D$95)), 0)),"")</f>
        <v/>
      </c>
      <c r="B107" s="94" t="str">
        <f>IF($A107="","",VLOOKUP($A107,'Annex 2 Designated EHV charges'!$D:$O,2,0))</f>
        <v/>
      </c>
      <c r="C107" s="95" t="str">
        <f>IF($A107="","",VLOOKUP($A107,'Annex 2 Designated EHV charges'!$D:$O,3,0))</f>
        <v/>
      </c>
      <c r="D107" s="94" t="str">
        <f>IF($A107="","",VLOOKUP($A107,'Annex 2 Designated EHV charges'!$D:$O,4,0))</f>
        <v/>
      </c>
      <c r="E107" s="96" t="str">
        <f>IFERROR(IF(VLOOKUP($A107,'Annex 2 Designated EHV charges'!$D:$P,10,FALSE)=0,"",VLOOKUP($A107,'Annex 2 Designated EHV charges'!$D:$P,10,FALSE)),"")</f>
        <v/>
      </c>
      <c r="F107" s="196" t="str">
        <f>IFERROR(IF(VLOOKUP($A107,'Annex 2 Designated EHV charges'!$D:$P,11,FALSE)=0,"",VLOOKUP($A107,'Annex 2 Designated EHV charges'!$D:$P,11,FALSE)),"")</f>
        <v/>
      </c>
      <c r="G107" s="196" t="str">
        <f>IFERROR(IF(VLOOKUP($A107,'Annex 2 Designated EHV charges'!$D:$P,12,FALSE)=0,"",VLOOKUP($A107,'Annex 2 Designated EHV charges'!$D:$P,12,FALSE)),"")</f>
        <v/>
      </c>
      <c r="H107" s="196" t="str">
        <f>IFERROR(IF(VLOOKUP($A107,'Annex 2 Designated EHV charges'!$D:$P,13,FALSE)=0,"",VLOOKUP($A107,'Annex 2 Designated EHV charges'!$D:$P,13,FALSE)),"")</f>
        <v/>
      </c>
    </row>
    <row r="108" spans="1:8" ht="12.75" customHeight="1" x14ac:dyDescent="0.25">
      <c r="A108" s="95" t="str" cm="1">
        <f t="array" ref="A108">IFERROR(INDEX('Annex 2 Designated EHV charges'!$D$10:$D$95, MATCH(0, IF(ISBLANK('Annex 2 Designated EHV charges'!$D$10:$D$95),1, COUNTIF(A$4:$A107, 'Annex 2 Designated EHV charges'!$D$10:$D$95)), 0)),"")</f>
        <v/>
      </c>
      <c r="B108" s="94" t="str">
        <f>IF($A108="","",VLOOKUP($A108,'Annex 2 Designated EHV charges'!$D:$O,2,0))</f>
        <v/>
      </c>
      <c r="C108" s="95" t="str">
        <f>IF($A108="","",VLOOKUP($A108,'Annex 2 Designated EHV charges'!$D:$O,3,0))</f>
        <v/>
      </c>
      <c r="D108" s="94" t="str">
        <f>IF($A108="","",VLOOKUP($A108,'Annex 2 Designated EHV charges'!$D:$O,4,0))</f>
        <v/>
      </c>
      <c r="E108" s="96" t="str">
        <f>IFERROR(IF(VLOOKUP($A108,'Annex 2 Designated EHV charges'!$D:$P,10,FALSE)=0,"",VLOOKUP($A108,'Annex 2 Designated EHV charges'!$D:$P,10,FALSE)),"")</f>
        <v/>
      </c>
      <c r="F108" s="196" t="str">
        <f>IFERROR(IF(VLOOKUP($A108,'Annex 2 Designated EHV charges'!$D:$P,11,FALSE)=0,"",VLOOKUP($A108,'Annex 2 Designated EHV charges'!$D:$P,11,FALSE)),"")</f>
        <v/>
      </c>
      <c r="G108" s="196" t="str">
        <f>IFERROR(IF(VLOOKUP($A108,'Annex 2 Designated EHV charges'!$D:$P,12,FALSE)=0,"",VLOOKUP($A108,'Annex 2 Designated EHV charges'!$D:$P,12,FALSE)),"")</f>
        <v/>
      </c>
      <c r="H108" s="196" t="str">
        <f>IFERROR(IF(VLOOKUP($A108,'Annex 2 Designated EHV charges'!$D:$P,13,FALSE)=0,"",VLOOKUP($A108,'Annex 2 Designated EHV charges'!$D:$P,13,FALSE)),"")</f>
        <v/>
      </c>
    </row>
    <row r="109" spans="1:8" ht="12.75" customHeight="1" x14ac:dyDescent="0.25">
      <c r="A109" s="95" t="str" cm="1">
        <f t="array" ref="A109">IFERROR(INDEX('Annex 2 Designated EHV charges'!$D$10:$D$95, MATCH(0, IF(ISBLANK('Annex 2 Designated EHV charges'!$D$10:$D$95),1, COUNTIF(A$4:$A108, 'Annex 2 Designated EHV charges'!$D$10:$D$95)), 0)),"")</f>
        <v/>
      </c>
      <c r="B109" s="94" t="str">
        <f>IF($A109="","",VLOOKUP($A109,'Annex 2 Designated EHV charges'!$D:$O,2,0))</f>
        <v/>
      </c>
      <c r="C109" s="95" t="str">
        <f>IF($A109="","",VLOOKUP($A109,'Annex 2 Designated EHV charges'!$D:$O,3,0))</f>
        <v/>
      </c>
      <c r="D109" s="94" t="str">
        <f>IF($A109="","",VLOOKUP($A109,'Annex 2 Designated EHV charges'!$D:$O,4,0))</f>
        <v/>
      </c>
      <c r="E109" s="96" t="str">
        <f>IFERROR(IF(VLOOKUP($A109,'Annex 2 Designated EHV charges'!$D:$P,10,FALSE)=0,"",VLOOKUP($A109,'Annex 2 Designated EHV charges'!$D:$P,10,FALSE)),"")</f>
        <v/>
      </c>
      <c r="F109" s="196" t="str">
        <f>IFERROR(IF(VLOOKUP($A109,'Annex 2 Designated EHV charges'!$D:$P,11,FALSE)=0,"",VLOOKUP($A109,'Annex 2 Designated EHV charges'!$D:$P,11,FALSE)),"")</f>
        <v/>
      </c>
      <c r="G109" s="196" t="str">
        <f>IFERROR(IF(VLOOKUP($A109,'Annex 2 Designated EHV charges'!$D:$P,12,FALSE)=0,"",VLOOKUP($A109,'Annex 2 Designated EHV charges'!$D:$P,12,FALSE)),"")</f>
        <v/>
      </c>
      <c r="H109" s="196" t="str">
        <f>IFERROR(IF(VLOOKUP($A109,'Annex 2 Designated EHV charges'!$D:$P,13,FALSE)=0,"",VLOOKUP($A109,'Annex 2 Designated EHV charges'!$D:$P,13,FALSE)),"")</f>
        <v/>
      </c>
    </row>
    <row r="110" spans="1:8" ht="12.75" customHeight="1" x14ac:dyDescent="0.25">
      <c r="A110" s="95" t="str" cm="1">
        <f t="array" ref="A110">IFERROR(INDEX('Annex 2 Designated EHV charges'!$D$10:$D$95, MATCH(0, IF(ISBLANK('Annex 2 Designated EHV charges'!$D$10:$D$95),1, COUNTIF(A$4:$A109, 'Annex 2 Designated EHV charges'!$D$10:$D$95)), 0)),"")</f>
        <v/>
      </c>
      <c r="B110" s="94" t="str">
        <f>IF($A110="","",VLOOKUP($A110,'Annex 2 Designated EHV charges'!$D:$O,2,0))</f>
        <v/>
      </c>
      <c r="C110" s="95" t="str">
        <f>IF($A110="","",VLOOKUP($A110,'Annex 2 Designated EHV charges'!$D:$O,3,0))</f>
        <v/>
      </c>
      <c r="D110" s="94" t="str">
        <f>IF($A110="","",VLOOKUP($A110,'Annex 2 Designated EHV charges'!$D:$O,4,0))</f>
        <v/>
      </c>
      <c r="E110" s="96" t="str">
        <f>IFERROR(IF(VLOOKUP($A110,'Annex 2 Designated EHV charges'!$D:$P,10,FALSE)=0,"",VLOOKUP($A110,'Annex 2 Designated EHV charges'!$D:$P,10,FALSE)),"")</f>
        <v/>
      </c>
      <c r="F110" s="196" t="str">
        <f>IFERROR(IF(VLOOKUP($A110,'Annex 2 Designated EHV charges'!$D:$P,11,FALSE)=0,"",VLOOKUP($A110,'Annex 2 Designated EHV charges'!$D:$P,11,FALSE)),"")</f>
        <v/>
      </c>
      <c r="G110" s="196" t="str">
        <f>IFERROR(IF(VLOOKUP($A110,'Annex 2 Designated EHV charges'!$D:$P,12,FALSE)=0,"",VLOOKUP($A110,'Annex 2 Designated EHV charges'!$D:$P,12,FALSE)),"")</f>
        <v/>
      </c>
      <c r="H110" s="196" t="str">
        <f>IFERROR(IF(VLOOKUP($A110,'Annex 2 Designated EHV charges'!$D:$P,13,FALSE)=0,"",VLOOKUP($A110,'Annex 2 Designated EHV charges'!$D:$P,13,FALSE)),"")</f>
        <v/>
      </c>
    </row>
    <row r="111" spans="1:8" ht="12.75" customHeight="1" x14ac:dyDescent="0.25">
      <c r="A111" s="95" t="str" cm="1">
        <f t="array" ref="A111">IFERROR(INDEX('Annex 2 Designated EHV charges'!$D$10:$D$95, MATCH(0, IF(ISBLANK('Annex 2 Designated EHV charges'!$D$10:$D$95),1, COUNTIF(A$4:$A110, 'Annex 2 Designated EHV charges'!$D$10:$D$95)), 0)),"")</f>
        <v/>
      </c>
      <c r="B111" s="94" t="str">
        <f>IF($A111="","",VLOOKUP($A111,'Annex 2 Designated EHV charges'!$D:$O,2,0))</f>
        <v/>
      </c>
      <c r="C111" s="95" t="str">
        <f>IF($A111="","",VLOOKUP($A111,'Annex 2 Designated EHV charges'!$D:$O,3,0))</f>
        <v/>
      </c>
      <c r="D111" s="94" t="str">
        <f>IF($A111="","",VLOOKUP($A111,'Annex 2 Designated EHV charges'!$D:$O,4,0))</f>
        <v/>
      </c>
      <c r="E111" s="96" t="str">
        <f>IFERROR(IF(VLOOKUP($A111,'Annex 2 Designated EHV charges'!$D:$P,10,FALSE)=0,"",VLOOKUP($A111,'Annex 2 Designated EHV charges'!$D:$P,10,FALSE)),"")</f>
        <v/>
      </c>
      <c r="F111" s="196" t="str">
        <f>IFERROR(IF(VLOOKUP($A111,'Annex 2 Designated EHV charges'!$D:$P,11,FALSE)=0,"",VLOOKUP($A111,'Annex 2 Designated EHV charges'!$D:$P,11,FALSE)),"")</f>
        <v/>
      </c>
      <c r="G111" s="196" t="str">
        <f>IFERROR(IF(VLOOKUP($A111,'Annex 2 Designated EHV charges'!$D:$P,12,FALSE)=0,"",VLOOKUP($A111,'Annex 2 Designated EHV charges'!$D:$P,12,FALSE)),"")</f>
        <v/>
      </c>
      <c r="H111" s="196" t="str">
        <f>IFERROR(IF(VLOOKUP($A111,'Annex 2 Designated EHV charges'!$D:$P,13,FALSE)=0,"",VLOOKUP($A111,'Annex 2 Designated EHV charges'!$D:$P,13,FALSE)),"")</f>
        <v/>
      </c>
    </row>
    <row r="112" spans="1:8" ht="12.75" customHeight="1" x14ac:dyDescent="0.25">
      <c r="A112" s="95" t="str" cm="1">
        <f t="array" ref="A112">IFERROR(INDEX('Annex 2 Designated EHV charges'!$D$10:$D$95, MATCH(0, IF(ISBLANK('Annex 2 Designated EHV charges'!$D$10:$D$95),1, COUNTIF(A$4:$A111, 'Annex 2 Designated EHV charges'!$D$10:$D$95)), 0)),"")</f>
        <v/>
      </c>
      <c r="B112" s="94" t="str">
        <f>IF($A112="","",VLOOKUP($A112,'Annex 2 Designated EHV charges'!$D:$O,2,0))</f>
        <v/>
      </c>
      <c r="C112" s="95" t="str">
        <f>IF($A112="","",VLOOKUP($A112,'Annex 2 Designated EHV charges'!$D:$O,3,0))</f>
        <v/>
      </c>
      <c r="D112" s="94" t="str">
        <f>IF($A112="","",VLOOKUP($A112,'Annex 2 Designated EHV charges'!$D:$O,4,0))</f>
        <v/>
      </c>
      <c r="E112" s="96" t="str">
        <f>IFERROR(IF(VLOOKUP($A112,'Annex 2 Designated EHV charges'!$D:$P,10,FALSE)=0,"",VLOOKUP($A112,'Annex 2 Designated EHV charges'!$D:$P,10,FALSE)),"")</f>
        <v/>
      </c>
      <c r="F112" s="196" t="str">
        <f>IFERROR(IF(VLOOKUP($A112,'Annex 2 Designated EHV charges'!$D:$P,11,FALSE)=0,"",VLOOKUP($A112,'Annex 2 Designated EHV charges'!$D:$P,11,FALSE)),"")</f>
        <v/>
      </c>
      <c r="G112" s="196" t="str">
        <f>IFERROR(IF(VLOOKUP($A112,'Annex 2 Designated EHV charges'!$D:$P,12,FALSE)=0,"",VLOOKUP($A112,'Annex 2 Designated EHV charges'!$D:$P,12,FALSE)),"")</f>
        <v/>
      </c>
      <c r="H112" s="196" t="str">
        <f>IFERROR(IF(VLOOKUP($A112,'Annex 2 Designated EHV charges'!$D:$P,13,FALSE)=0,"",VLOOKUP($A112,'Annex 2 Designated EHV charges'!$D:$P,13,FALSE)),"")</f>
        <v/>
      </c>
    </row>
    <row r="113" spans="1:8" ht="12.75" customHeight="1" x14ac:dyDescent="0.25">
      <c r="A113" s="95" t="str" cm="1">
        <f t="array" ref="A113">IFERROR(INDEX('Annex 2 Designated EHV charges'!$D$10:$D$95, MATCH(0, IF(ISBLANK('Annex 2 Designated EHV charges'!$D$10:$D$95),1, COUNTIF(A$4:$A112, 'Annex 2 Designated EHV charges'!$D$10:$D$95)), 0)),"")</f>
        <v/>
      </c>
      <c r="B113" s="94" t="str">
        <f>IF($A113="","",VLOOKUP($A113,'Annex 2 Designated EHV charges'!$D:$O,2,0))</f>
        <v/>
      </c>
      <c r="C113" s="95" t="str">
        <f>IF($A113="","",VLOOKUP($A113,'Annex 2 Designated EHV charges'!$D:$O,3,0))</f>
        <v/>
      </c>
      <c r="D113" s="94" t="str">
        <f>IF($A113="","",VLOOKUP($A113,'Annex 2 Designated EHV charges'!$D:$O,4,0))</f>
        <v/>
      </c>
      <c r="E113" s="96" t="str">
        <f>IFERROR(IF(VLOOKUP($A113,'Annex 2 Designated EHV charges'!$D:$P,10,FALSE)=0,"",VLOOKUP($A113,'Annex 2 Designated EHV charges'!$D:$P,10,FALSE)),"")</f>
        <v/>
      </c>
      <c r="F113" s="196" t="str">
        <f>IFERROR(IF(VLOOKUP($A113,'Annex 2 Designated EHV charges'!$D:$P,11,FALSE)=0,"",VLOOKUP($A113,'Annex 2 Designated EHV charges'!$D:$P,11,FALSE)),"")</f>
        <v/>
      </c>
      <c r="G113" s="196" t="str">
        <f>IFERROR(IF(VLOOKUP($A113,'Annex 2 Designated EHV charges'!$D:$P,12,FALSE)=0,"",VLOOKUP($A113,'Annex 2 Designated EHV charges'!$D:$P,12,FALSE)),"")</f>
        <v/>
      </c>
      <c r="H113" s="196" t="str">
        <f>IFERROR(IF(VLOOKUP($A113,'Annex 2 Designated EHV charges'!$D:$P,13,FALSE)=0,"",VLOOKUP($A113,'Annex 2 Designated EHV charges'!$D:$P,13,FALSE)),"")</f>
        <v/>
      </c>
    </row>
    <row r="114" spans="1:8" ht="12.75" customHeight="1" x14ac:dyDescent="0.25">
      <c r="A114" s="95" t="str" cm="1">
        <f t="array" ref="A114">IFERROR(INDEX('Annex 2 Designated EHV charges'!$D$10:$D$95, MATCH(0, IF(ISBLANK('Annex 2 Designated EHV charges'!$D$10:$D$95),1, COUNTIF(A$4:$A113, 'Annex 2 Designated EHV charges'!$D$10:$D$95)), 0)),"")</f>
        <v/>
      </c>
      <c r="B114" s="94" t="str">
        <f>IF($A114="","",VLOOKUP($A114,'Annex 2 Designated EHV charges'!$D:$O,2,0))</f>
        <v/>
      </c>
      <c r="C114" s="95" t="str">
        <f>IF($A114="","",VLOOKUP($A114,'Annex 2 Designated EHV charges'!$D:$O,3,0))</f>
        <v/>
      </c>
      <c r="D114" s="94" t="str">
        <f>IF($A114="","",VLOOKUP($A114,'Annex 2 Designated EHV charges'!$D:$O,4,0))</f>
        <v/>
      </c>
      <c r="E114" s="96" t="str">
        <f>IFERROR(IF(VLOOKUP($A114,'Annex 2 Designated EHV charges'!$D:$P,10,FALSE)=0,"",VLOOKUP($A114,'Annex 2 Designated EHV charges'!$D:$P,10,FALSE)),"")</f>
        <v/>
      </c>
      <c r="F114" s="196" t="str">
        <f>IFERROR(IF(VLOOKUP($A114,'Annex 2 Designated EHV charges'!$D:$P,11,FALSE)=0,"",VLOOKUP($A114,'Annex 2 Designated EHV charges'!$D:$P,11,FALSE)),"")</f>
        <v/>
      </c>
      <c r="G114" s="196" t="str">
        <f>IFERROR(IF(VLOOKUP($A114,'Annex 2 Designated EHV charges'!$D:$P,12,FALSE)=0,"",VLOOKUP($A114,'Annex 2 Designated EHV charges'!$D:$P,12,FALSE)),"")</f>
        <v/>
      </c>
      <c r="H114" s="196" t="str">
        <f>IFERROR(IF(VLOOKUP($A114,'Annex 2 Designated EHV charges'!$D:$P,13,FALSE)=0,"",VLOOKUP($A114,'Annex 2 Designated EHV charges'!$D:$P,13,FALSE)),"")</f>
        <v/>
      </c>
    </row>
    <row r="115" spans="1:8" ht="12.75" customHeight="1" x14ac:dyDescent="0.25">
      <c r="A115" s="95" t="str" cm="1">
        <f t="array" ref="A115">IFERROR(INDEX('Annex 2 Designated EHV charges'!$D$10:$D$95, MATCH(0, IF(ISBLANK('Annex 2 Designated EHV charges'!$D$10:$D$95),1, COUNTIF(A$4:$A114, 'Annex 2 Designated EHV charges'!$D$10:$D$95)), 0)),"")</f>
        <v/>
      </c>
      <c r="B115" s="94" t="str">
        <f>IF($A115="","",VLOOKUP($A115,'Annex 2 Designated EHV charges'!$D:$O,2,0))</f>
        <v/>
      </c>
      <c r="C115" s="95" t="str">
        <f>IF($A115="","",VLOOKUP($A115,'Annex 2 Designated EHV charges'!$D:$O,3,0))</f>
        <v/>
      </c>
      <c r="D115" s="94" t="str">
        <f>IF($A115="","",VLOOKUP($A115,'Annex 2 Designated EHV charges'!$D:$O,4,0))</f>
        <v/>
      </c>
      <c r="E115" s="96" t="str">
        <f>IFERROR(IF(VLOOKUP($A115,'Annex 2 Designated EHV charges'!$D:$P,10,FALSE)=0,"",VLOOKUP($A115,'Annex 2 Designated EHV charges'!$D:$P,10,FALSE)),"")</f>
        <v/>
      </c>
      <c r="F115" s="196" t="str">
        <f>IFERROR(IF(VLOOKUP($A115,'Annex 2 Designated EHV charges'!$D:$P,11,FALSE)=0,"",VLOOKUP($A115,'Annex 2 Designated EHV charges'!$D:$P,11,FALSE)),"")</f>
        <v/>
      </c>
      <c r="G115" s="196" t="str">
        <f>IFERROR(IF(VLOOKUP($A115,'Annex 2 Designated EHV charges'!$D:$P,12,FALSE)=0,"",VLOOKUP($A115,'Annex 2 Designated EHV charges'!$D:$P,12,FALSE)),"")</f>
        <v/>
      </c>
      <c r="H115" s="196" t="str">
        <f>IFERROR(IF(VLOOKUP($A115,'Annex 2 Designated EHV charges'!$D:$P,13,FALSE)=0,"",VLOOKUP($A115,'Annex 2 Designated EHV charges'!$D:$P,13,FALSE)),"")</f>
        <v/>
      </c>
    </row>
    <row r="116" spans="1:8" ht="12.75" customHeight="1" x14ac:dyDescent="0.25">
      <c r="A116" s="95" t="str" cm="1">
        <f t="array" ref="A116">IFERROR(INDEX('Annex 2 Designated EHV charges'!$D$10:$D$95, MATCH(0, IF(ISBLANK('Annex 2 Designated EHV charges'!$D$10:$D$95),1, COUNTIF(A$4:$A115, 'Annex 2 Designated EHV charges'!$D$10:$D$95)), 0)),"")</f>
        <v/>
      </c>
      <c r="B116" s="94" t="str">
        <f>IF($A116="","",VLOOKUP($A116,'Annex 2 Designated EHV charges'!$D:$O,2,0))</f>
        <v/>
      </c>
      <c r="C116" s="95" t="str">
        <f>IF($A116="","",VLOOKUP($A116,'Annex 2 Designated EHV charges'!$D:$O,3,0))</f>
        <v/>
      </c>
      <c r="D116" s="94" t="str">
        <f>IF($A116="","",VLOOKUP($A116,'Annex 2 Designated EHV charges'!$D:$O,4,0))</f>
        <v/>
      </c>
      <c r="E116" s="96" t="str">
        <f>IFERROR(IF(VLOOKUP($A116,'Annex 2 Designated EHV charges'!$D:$P,10,FALSE)=0,"",VLOOKUP($A116,'Annex 2 Designated EHV charges'!$D:$P,10,FALSE)),"")</f>
        <v/>
      </c>
      <c r="F116" s="196" t="str">
        <f>IFERROR(IF(VLOOKUP($A116,'Annex 2 Designated EHV charges'!$D:$P,11,FALSE)=0,"",VLOOKUP($A116,'Annex 2 Designated EHV charges'!$D:$P,11,FALSE)),"")</f>
        <v/>
      </c>
      <c r="G116" s="196" t="str">
        <f>IFERROR(IF(VLOOKUP($A116,'Annex 2 Designated EHV charges'!$D:$P,12,FALSE)=0,"",VLOOKUP($A116,'Annex 2 Designated EHV charges'!$D:$P,12,FALSE)),"")</f>
        <v/>
      </c>
      <c r="H116" s="196" t="str">
        <f>IFERROR(IF(VLOOKUP($A116,'Annex 2 Designated EHV charges'!$D:$P,13,FALSE)=0,"",VLOOKUP($A116,'Annex 2 Designated EHV charges'!$D:$P,13,FALSE)),"")</f>
        <v/>
      </c>
    </row>
    <row r="117" spans="1:8" ht="12.75" customHeight="1" x14ac:dyDescent="0.25">
      <c r="A117" s="95" t="str" cm="1">
        <f t="array" ref="A117">IFERROR(INDEX('Annex 2 Designated EHV charges'!$D$10:$D$95, MATCH(0, IF(ISBLANK('Annex 2 Designated EHV charges'!$D$10:$D$95),1, COUNTIF(A$4:$A116, 'Annex 2 Designated EHV charges'!$D$10:$D$95)), 0)),"")</f>
        <v/>
      </c>
      <c r="B117" s="94" t="str">
        <f>IF($A117="","",VLOOKUP($A117,'Annex 2 Designated EHV charges'!$D:$O,2,0))</f>
        <v/>
      </c>
      <c r="C117" s="95" t="str">
        <f>IF($A117="","",VLOOKUP($A117,'Annex 2 Designated EHV charges'!$D:$O,3,0))</f>
        <v/>
      </c>
      <c r="D117" s="94" t="str">
        <f>IF($A117="","",VLOOKUP($A117,'Annex 2 Designated EHV charges'!$D:$O,4,0))</f>
        <v/>
      </c>
      <c r="E117" s="96" t="str">
        <f>IFERROR(IF(VLOOKUP($A117,'Annex 2 Designated EHV charges'!$D:$P,10,FALSE)=0,"",VLOOKUP($A117,'Annex 2 Designated EHV charges'!$D:$P,10,FALSE)),"")</f>
        <v/>
      </c>
      <c r="F117" s="196" t="str">
        <f>IFERROR(IF(VLOOKUP($A117,'Annex 2 Designated EHV charges'!$D:$P,11,FALSE)=0,"",VLOOKUP($A117,'Annex 2 Designated EHV charges'!$D:$P,11,FALSE)),"")</f>
        <v/>
      </c>
      <c r="G117" s="196" t="str">
        <f>IFERROR(IF(VLOOKUP($A117,'Annex 2 Designated EHV charges'!$D:$P,12,FALSE)=0,"",VLOOKUP($A117,'Annex 2 Designated EHV charges'!$D:$P,12,FALSE)),"")</f>
        <v/>
      </c>
      <c r="H117" s="196" t="str">
        <f>IFERROR(IF(VLOOKUP($A117,'Annex 2 Designated EHV charges'!$D:$P,13,FALSE)=0,"",VLOOKUP($A117,'Annex 2 Designated EHV charges'!$D:$P,13,FALSE)),"")</f>
        <v/>
      </c>
    </row>
    <row r="118" spans="1:8" ht="12.75" customHeight="1" x14ac:dyDescent="0.25">
      <c r="A118" s="95" t="str" cm="1">
        <f t="array" ref="A118">IFERROR(INDEX('Annex 2 Designated EHV charges'!$D$10:$D$95, MATCH(0, IF(ISBLANK('Annex 2 Designated EHV charges'!$D$10:$D$95),1, COUNTIF(A$4:$A117, 'Annex 2 Designated EHV charges'!$D$10:$D$95)), 0)),"")</f>
        <v/>
      </c>
      <c r="B118" s="94" t="str">
        <f>IF($A118="","",VLOOKUP($A118,'Annex 2 Designated EHV charges'!$D:$O,2,0))</f>
        <v/>
      </c>
      <c r="C118" s="95" t="str">
        <f>IF($A118="","",VLOOKUP($A118,'Annex 2 Designated EHV charges'!$D:$O,3,0))</f>
        <v/>
      </c>
      <c r="D118" s="94" t="str">
        <f>IF($A118="","",VLOOKUP($A118,'Annex 2 Designated EHV charges'!$D:$O,4,0))</f>
        <v/>
      </c>
      <c r="E118" s="96" t="str">
        <f>IFERROR(IF(VLOOKUP($A118,'Annex 2 Designated EHV charges'!$D:$P,10,FALSE)=0,"",VLOOKUP($A118,'Annex 2 Designated EHV charges'!$D:$P,10,FALSE)),"")</f>
        <v/>
      </c>
      <c r="F118" s="196" t="str">
        <f>IFERROR(IF(VLOOKUP($A118,'Annex 2 Designated EHV charges'!$D:$P,11,FALSE)=0,"",VLOOKUP($A118,'Annex 2 Designated EHV charges'!$D:$P,11,FALSE)),"")</f>
        <v/>
      </c>
      <c r="G118" s="196" t="str">
        <f>IFERROR(IF(VLOOKUP($A118,'Annex 2 Designated EHV charges'!$D:$P,12,FALSE)=0,"",VLOOKUP($A118,'Annex 2 Designated EHV charges'!$D:$P,12,FALSE)),"")</f>
        <v/>
      </c>
      <c r="H118" s="196" t="str">
        <f>IFERROR(IF(VLOOKUP($A118,'Annex 2 Designated EHV charges'!$D:$P,13,FALSE)=0,"",VLOOKUP($A118,'Annex 2 Designated EHV charges'!$D:$P,13,FALSE)),"")</f>
        <v/>
      </c>
    </row>
    <row r="119" spans="1:8" ht="12.75" customHeight="1" x14ac:dyDescent="0.25">
      <c r="A119" s="95" t="str" cm="1">
        <f t="array" ref="A119">IFERROR(INDEX('Annex 2 Designated EHV charges'!$D$10:$D$95, MATCH(0, IF(ISBLANK('Annex 2 Designated EHV charges'!$D$10:$D$95),1, COUNTIF(A$4:$A118, 'Annex 2 Designated EHV charges'!$D$10:$D$95)), 0)),"")</f>
        <v/>
      </c>
      <c r="B119" s="94" t="str">
        <f>IF($A119="","",VLOOKUP($A119,'Annex 2 Designated EHV charges'!$D:$O,2,0))</f>
        <v/>
      </c>
      <c r="C119" s="95" t="str">
        <f>IF($A119="","",VLOOKUP($A119,'Annex 2 Designated EHV charges'!$D:$O,3,0))</f>
        <v/>
      </c>
      <c r="D119" s="94" t="str">
        <f>IF($A119="","",VLOOKUP($A119,'Annex 2 Designated EHV charges'!$D:$O,4,0))</f>
        <v/>
      </c>
      <c r="E119" s="96" t="str">
        <f>IFERROR(IF(VLOOKUP($A119,'Annex 2 Designated EHV charges'!$D:$P,10,FALSE)=0,"",VLOOKUP($A119,'Annex 2 Designated EHV charges'!$D:$P,10,FALSE)),"")</f>
        <v/>
      </c>
      <c r="F119" s="196" t="str">
        <f>IFERROR(IF(VLOOKUP($A119,'Annex 2 Designated EHV charges'!$D:$P,11,FALSE)=0,"",VLOOKUP($A119,'Annex 2 Designated EHV charges'!$D:$P,11,FALSE)),"")</f>
        <v/>
      </c>
      <c r="G119" s="196" t="str">
        <f>IFERROR(IF(VLOOKUP($A119,'Annex 2 Designated EHV charges'!$D:$P,12,FALSE)=0,"",VLOOKUP($A119,'Annex 2 Designated EHV charges'!$D:$P,12,FALSE)),"")</f>
        <v/>
      </c>
      <c r="H119" s="196" t="str">
        <f>IFERROR(IF(VLOOKUP($A119,'Annex 2 Designated EHV charges'!$D:$P,13,FALSE)=0,"",VLOOKUP($A119,'Annex 2 Designated EHV charges'!$D:$P,13,FALSE)),"")</f>
        <v/>
      </c>
    </row>
    <row r="120" spans="1:8" ht="12.75" customHeight="1" x14ac:dyDescent="0.25">
      <c r="A120" s="95" t="str" cm="1">
        <f t="array" ref="A120">IFERROR(INDEX('Annex 2 Designated EHV charges'!$D$10:$D$95, MATCH(0, IF(ISBLANK('Annex 2 Designated EHV charges'!$D$10:$D$95),1, COUNTIF(A$4:$A119, 'Annex 2 Designated EHV charges'!$D$10:$D$95)), 0)),"")</f>
        <v/>
      </c>
      <c r="B120" s="94" t="str">
        <f>IF($A120="","",VLOOKUP($A120,'Annex 2 Designated EHV charges'!$D:$O,2,0))</f>
        <v/>
      </c>
      <c r="C120" s="95" t="str">
        <f>IF($A120="","",VLOOKUP($A120,'Annex 2 Designated EHV charges'!$D:$O,3,0))</f>
        <v/>
      </c>
      <c r="D120" s="94" t="str">
        <f>IF($A120="","",VLOOKUP($A120,'Annex 2 Designated EHV charges'!$D:$O,4,0))</f>
        <v/>
      </c>
      <c r="E120" s="96" t="str">
        <f>IFERROR(IF(VLOOKUP($A120,'Annex 2 Designated EHV charges'!$D:$P,10,FALSE)=0,"",VLOOKUP($A120,'Annex 2 Designated EHV charges'!$D:$P,10,FALSE)),"")</f>
        <v/>
      </c>
      <c r="F120" s="196" t="str">
        <f>IFERROR(IF(VLOOKUP($A120,'Annex 2 Designated EHV charges'!$D:$P,11,FALSE)=0,"",VLOOKUP($A120,'Annex 2 Designated EHV charges'!$D:$P,11,FALSE)),"")</f>
        <v/>
      </c>
      <c r="G120" s="196" t="str">
        <f>IFERROR(IF(VLOOKUP($A120,'Annex 2 Designated EHV charges'!$D:$P,12,FALSE)=0,"",VLOOKUP($A120,'Annex 2 Designated EHV charges'!$D:$P,12,FALSE)),"")</f>
        <v/>
      </c>
      <c r="H120" s="196" t="str">
        <f>IFERROR(IF(VLOOKUP($A120,'Annex 2 Designated EHV charges'!$D:$P,13,FALSE)=0,"",VLOOKUP($A120,'Annex 2 Designated EHV charges'!$D:$P,13,FALSE)),"")</f>
        <v/>
      </c>
    </row>
    <row r="121" spans="1:8" ht="12.75" customHeight="1" x14ac:dyDescent="0.25">
      <c r="A121" s="95" t="str" cm="1">
        <f t="array" ref="A121">IFERROR(INDEX('Annex 2 Designated EHV charges'!$D$10:$D$95, MATCH(0, IF(ISBLANK('Annex 2 Designated EHV charges'!$D$10:$D$95),1, COUNTIF(A$4:$A120, 'Annex 2 Designated EHV charges'!$D$10:$D$95)), 0)),"")</f>
        <v/>
      </c>
      <c r="B121" s="94" t="str">
        <f>IF($A121="","",VLOOKUP($A121,'Annex 2 Designated EHV charges'!$D:$O,2,0))</f>
        <v/>
      </c>
      <c r="C121" s="95" t="str">
        <f>IF($A121="","",VLOOKUP($A121,'Annex 2 Designated EHV charges'!$D:$O,3,0))</f>
        <v/>
      </c>
      <c r="D121" s="94" t="str">
        <f>IF($A121="","",VLOOKUP($A121,'Annex 2 Designated EHV charges'!$D:$O,4,0))</f>
        <v/>
      </c>
      <c r="E121" s="96" t="str">
        <f>IFERROR(IF(VLOOKUP($A121,'Annex 2 Designated EHV charges'!$D:$P,10,FALSE)=0,"",VLOOKUP($A121,'Annex 2 Designated EHV charges'!$D:$P,10,FALSE)),"")</f>
        <v/>
      </c>
      <c r="F121" s="196" t="str">
        <f>IFERROR(IF(VLOOKUP($A121,'Annex 2 Designated EHV charges'!$D:$P,11,FALSE)=0,"",VLOOKUP($A121,'Annex 2 Designated EHV charges'!$D:$P,11,FALSE)),"")</f>
        <v/>
      </c>
      <c r="G121" s="196" t="str">
        <f>IFERROR(IF(VLOOKUP($A121,'Annex 2 Designated EHV charges'!$D:$P,12,FALSE)=0,"",VLOOKUP($A121,'Annex 2 Designated EHV charges'!$D:$P,12,FALSE)),"")</f>
        <v/>
      </c>
      <c r="H121" s="196" t="str">
        <f>IFERROR(IF(VLOOKUP($A121,'Annex 2 Designated EHV charges'!$D:$P,13,FALSE)=0,"",VLOOKUP($A121,'Annex 2 Designated EHV charges'!$D:$P,13,FALSE)),"")</f>
        <v/>
      </c>
    </row>
    <row r="122" spans="1:8" ht="12.75" customHeight="1" x14ac:dyDescent="0.25">
      <c r="A122" s="95" t="str" cm="1">
        <f t="array" ref="A122">IFERROR(INDEX('Annex 2 Designated EHV charges'!$D$10:$D$95, MATCH(0, IF(ISBLANK('Annex 2 Designated EHV charges'!$D$10:$D$95),1, COUNTIF(A$4:$A121, 'Annex 2 Designated EHV charges'!$D$10:$D$95)), 0)),"")</f>
        <v/>
      </c>
      <c r="B122" s="94" t="str">
        <f>IF($A122="","",VLOOKUP($A122,'Annex 2 Designated EHV charges'!$D:$O,2,0))</f>
        <v/>
      </c>
      <c r="C122" s="95" t="str">
        <f>IF($A122="","",VLOOKUP($A122,'Annex 2 Designated EHV charges'!$D:$O,3,0))</f>
        <v/>
      </c>
      <c r="D122" s="94" t="str">
        <f>IF($A122="","",VLOOKUP($A122,'Annex 2 Designated EHV charges'!$D:$O,4,0))</f>
        <v/>
      </c>
      <c r="E122" s="96" t="str">
        <f>IFERROR(IF(VLOOKUP($A122,'Annex 2 Designated EHV charges'!$D:$P,10,FALSE)=0,"",VLOOKUP($A122,'Annex 2 Designated EHV charges'!$D:$P,10,FALSE)),"")</f>
        <v/>
      </c>
      <c r="F122" s="196" t="str">
        <f>IFERROR(IF(VLOOKUP($A122,'Annex 2 Designated EHV charges'!$D:$P,11,FALSE)=0,"",VLOOKUP($A122,'Annex 2 Designated EHV charges'!$D:$P,11,FALSE)),"")</f>
        <v/>
      </c>
      <c r="G122" s="196" t="str">
        <f>IFERROR(IF(VLOOKUP($A122,'Annex 2 Designated EHV charges'!$D:$P,12,FALSE)=0,"",VLOOKUP($A122,'Annex 2 Designated EHV charges'!$D:$P,12,FALSE)),"")</f>
        <v/>
      </c>
      <c r="H122" s="196" t="str">
        <f>IFERROR(IF(VLOOKUP($A122,'Annex 2 Designated EHV charges'!$D:$P,13,FALSE)=0,"",VLOOKUP($A122,'Annex 2 Designated EHV charges'!$D:$P,13,FALSE)),"")</f>
        <v/>
      </c>
    </row>
    <row r="123" spans="1:8" ht="12.75" customHeight="1" x14ac:dyDescent="0.25">
      <c r="A123" s="95" t="str" cm="1">
        <f t="array" ref="A123">IFERROR(INDEX('Annex 2 Designated EHV charges'!$D$10:$D$95, MATCH(0, IF(ISBLANK('Annex 2 Designated EHV charges'!$D$10:$D$95),1, COUNTIF(A$4:$A122, 'Annex 2 Designated EHV charges'!$D$10:$D$95)), 0)),"")</f>
        <v/>
      </c>
      <c r="B123" s="94" t="str">
        <f>IF($A123="","",VLOOKUP($A123,'Annex 2 Designated EHV charges'!$D:$O,2,0))</f>
        <v/>
      </c>
      <c r="C123" s="95" t="str">
        <f>IF($A123="","",VLOOKUP($A123,'Annex 2 Designated EHV charges'!$D:$O,3,0))</f>
        <v/>
      </c>
      <c r="D123" s="94" t="str">
        <f>IF($A123="","",VLOOKUP($A123,'Annex 2 Designated EHV charges'!$D:$O,4,0))</f>
        <v/>
      </c>
      <c r="E123" s="96" t="str">
        <f>IFERROR(IF(VLOOKUP($A123,'Annex 2 Designated EHV charges'!$D:$P,10,FALSE)=0,"",VLOOKUP($A123,'Annex 2 Designated EHV charges'!$D:$P,10,FALSE)),"")</f>
        <v/>
      </c>
      <c r="F123" s="196" t="str">
        <f>IFERROR(IF(VLOOKUP($A123,'Annex 2 Designated EHV charges'!$D:$P,11,FALSE)=0,"",VLOOKUP($A123,'Annex 2 Designated EHV charges'!$D:$P,11,FALSE)),"")</f>
        <v/>
      </c>
      <c r="G123" s="196" t="str">
        <f>IFERROR(IF(VLOOKUP($A123,'Annex 2 Designated EHV charges'!$D:$P,12,FALSE)=0,"",VLOOKUP($A123,'Annex 2 Designated EHV charges'!$D:$P,12,FALSE)),"")</f>
        <v/>
      </c>
      <c r="H123" s="196" t="str">
        <f>IFERROR(IF(VLOOKUP($A123,'Annex 2 Designated EHV charges'!$D:$P,13,FALSE)=0,"",VLOOKUP($A123,'Annex 2 Designated EHV charges'!$D:$P,13,FALSE)),"")</f>
        <v/>
      </c>
    </row>
    <row r="124" spans="1:8" ht="12.75" customHeight="1" x14ac:dyDescent="0.25">
      <c r="A124" s="95" t="str" cm="1">
        <f t="array" ref="A124">IFERROR(INDEX('Annex 2 Designated EHV charges'!$D$10:$D$95, MATCH(0, IF(ISBLANK('Annex 2 Designated EHV charges'!$D$10:$D$95),1, COUNTIF(A$4:$A123, 'Annex 2 Designated EHV charges'!$D$10:$D$95)), 0)),"")</f>
        <v/>
      </c>
      <c r="B124" s="94" t="str">
        <f>IF($A124="","",VLOOKUP($A124,'Annex 2 Designated EHV charges'!$D:$O,2,0))</f>
        <v/>
      </c>
      <c r="C124" s="95" t="str">
        <f>IF($A124="","",VLOOKUP($A124,'Annex 2 Designated EHV charges'!$D:$O,3,0))</f>
        <v/>
      </c>
      <c r="D124" s="94" t="str">
        <f>IF($A124="","",VLOOKUP($A124,'Annex 2 Designated EHV charges'!$D:$O,4,0))</f>
        <v/>
      </c>
      <c r="E124" s="96" t="str">
        <f>IFERROR(IF(VLOOKUP($A124,'Annex 2 Designated EHV charges'!$D:$P,10,FALSE)=0,"",VLOOKUP($A124,'Annex 2 Designated EHV charges'!$D:$P,10,FALSE)),"")</f>
        <v/>
      </c>
      <c r="F124" s="196" t="str">
        <f>IFERROR(IF(VLOOKUP($A124,'Annex 2 Designated EHV charges'!$D:$P,11,FALSE)=0,"",VLOOKUP($A124,'Annex 2 Designated EHV charges'!$D:$P,11,FALSE)),"")</f>
        <v/>
      </c>
      <c r="G124" s="196" t="str">
        <f>IFERROR(IF(VLOOKUP($A124,'Annex 2 Designated EHV charges'!$D:$P,12,FALSE)=0,"",VLOOKUP($A124,'Annex 2 Designated EHV charges'!$D:$P,12,FALSE)),"")</f>
        <v/>
      </c>
      <c r="H124" s="196" t="str">
        <f>IFERROR(IF(VLOOKUP($A124,'Annex 2 Designated EHV charges'!$D:$P,13,FALSE)=0,"",VLOOKUP($A124,'Annex 2 Designated EHV charges'!$D:$P,13,FALSE)),"")</f>
        <v/>
      </c>
    </row>
    <row r="125" spans="1:8" ht="12.75" customHeight="1" x14ac:dyDescent="0.25">
      <c r="A125" s="95" t="str" cm="1">
        <f t="array" ref="A125">IFERROR(INDEX('Annex 2 Designated EHV charges'!$D$10:$D$95, MATCH(0, IF(ISBLANK('Annex 2 Designated EHV charges'!$D$10:$D$95),1, COUNTIF(A$4:$A124, 'Annex 2 Designated EHV charges'!$D$10:$D$95)), 0)),"")</f>
        <v/>
      </c>
      <c r="B125" s="94" t="str">
        <f>IF($A125="","",VLOOKUP($A125,'Annex 2 Designated EHV charges'!$D:$O,2,0))</f>
        <v/>
      </c>
      <c r="C125" s="95" t="str">
        <f>IF($A125="","",VLOOKUP($A125,'Annex 2 Designated EHV charges'!$D:$O,3,0))</f>
        <v/>
      </c>
      <c r="D125" s="94" t="str">
        <f>IF($A125="","",VLOOKUP($A125,'Annex 2 Designated EHV charges'!$D:$O,4,0))</f>
        <v/>
      </c>
      <c r="E125" s="96" t="str">
        <f>IFERROR(IF(VLOOKUP($A125,'Annex 2 Designated EHV charges'!$D:$P,10,FALSE)=0,"",VLOOKUP($A125,'Annex 2 Designated EHV charges'!$D:$P,10,FALSE)),"")</f>
        <v/>
      </c>
      <c r="F125" s="196" t="str">
        <f>IFERROR(IF(VLOOKUP($A125,'Annex 2 Designated EHV charges'!$D:$P,11,FALSE)=0,"",VLOOKUP($A125,'Annex 2 Designated EHV charges'!$D:$P,11,FALSE)),"")</f>
        <v/>
      </c>
      <c r="G125" s="196" t="str">
        <f>IFERROR(IF(VLOOKUP($A125,'Annex 2 Designated EHV charges'!$D:$P,12,FALSE)=0,"",VLOOKUP($A125,'Annex 2 Designated EHV charges'!$D:$P,12,FALSE)),"")</f>
        <v/>
      </c>
      <c r="H125" s="196" t="str">
        <f>IFERROR(IF(VLOOKUP($A125,'Annex 2 Designated EHV charges'!$D:$P,13,FALSE)=0,"",VLOOKUP($A125,'Annex 2 Designated EHV charges'!$D:$P,13,FALSE)),"")</f>
        <v/>
      </c>
    </row>
    <row r="126" spans="1:8" ht="12.75" customHeight="1" x14ac:dyDescent="0.25">
      <c r="A126" s="95" t="str" cm="1">
        <f t="array" ref="A126">IFERROR(INDEX('Annex 2 Designated EHV charges'!$D$10:$D$95, MATCH(0, IF(ISBLANK('Annex 2 Designated EHV charges'!$D$10:$D$95),1, COUNTIF(A$4:$A125, 'Annex 2 Designated EHV charges'!$D$10:$D$95)), 0)),"")</f>
        <v/>
      </c>
      <c r="B126" s="94" t="str">
        <f>IF($A126="","",VLOOKUP($A126,'Annex 2 Designated EHV charges'!$D:$O,2,0))</f>
        <v/>
      </c>
      <c r="C126" s="95" t="str">
        <f>IF($A126="","",VLOOKUP($A126,'Annex 2 Designated EHV charges'!$D:$O,3,0))</f>
        <v/>
      </c>
      <c r="D126" s="94" t="str">
        <f>IF($A126="","",VLOOKUP($A126,'Annex 2 Designated EHV charges'!$D:$O,4,0))</f>
        <v/>
      </c>
      <c r="E126" s="96" t="str">
        <f>IFERROR(IF(VLOOKUP($A126,'Annex 2 Designated EHV charges'!$D:$P,10,FALSE)=0,"",VLOOKUP($A126,'Annex 2 Designated EHV charges'!$D:$P,10,FALSE)),"")</f>
        <v/>
      </c>
      <c r="F126" s="196" t="str">
        <f>IFERROR(IF(VLOOKUP($A126,'Annex 2 Designated EHV charges'!$D:$P,11,FALSE)=0,"",VLOOKUP($A126,'Annex 2 Designated EHV charges'!$D:$P,11,FALSE)),"")</f>
        <v/>
      </c>
      <c r="G126" s="196" t="str">
        <f>IFERROR(IF(VLOOKUP($A126,'Annex 2 Designated EHV charges'!$D:$P,12,FALSE)=0,"",VLOOKUP($A126,'Annex 2 Designated EHV charges'!$D:$P,12,FALSE)),"")</f>
        <v/>
      </c>
      <c r="H126" s="196" t="str">
        <f>IFERROR(IF(VLOOKUP($A126,'Annex 2 Designated EHV charges'!$D:$P,13,FALSE)=0,"",VLOOKUP($A126,'Annex 2 Designated EHV charges'!$D:$P,13,FALSE)),"")</f>
        <v/>
      </c>
    </row>
    <row r="127" spans="1:8" ht="12.75" customHeight="1" x14ac:dyDescent="0.25">
      <c r="A127" s="95" t="str" cm="1">
        <f t="array" ref="A127">IFERROR(INDEX('Annex 2 Designated EHV charges'!$D$10:$D$95, MATCH(0, IF(ISBLANK('Annex 2 Designated EHV charges'!$D$10:$D$95),1, COUNTIF(A$4:$A126, 'Annex 2 Designated EHV charges'!$D$10:$D$95)), 0)),"")</f>
        <v/>
      </c>
      <c r="B127" s="94" t="str">
        <f>IF($A127="","",VLOOKUP($A127,'Annex 2 Designated EHV charges'!$D:$O,2,0))</f>
        <v/>
      </c>
      <c r="C127" s="95" t="str">
        <f>IF($A127="","",VLOOKUP($A127,'Annex 2 Designated EHV charges'!$D:$O,3,0))</f>
        <v/>
      </c>
      <c r="D127" s="94" t="str">
        <f>IF($A127="","",VLOOKUP($A127,'Annex 2 Designated EHV charges'!$D:$O,4,0))</f>
        <v/>
      </c>
      <c r="E127" s="96" t="str">
        <f>IFERROR(IF(VLOOKUP($A127,'Annex 2 Designated EHV charges'!$D:$P,10,FALSE)=0,"",VLOOKUP($A127,'Annex 2 Designated EHV charges'!$D:$P,10,FALSE)),"")</f>
        <v/>
      </c>
      <c r="F127" s="196" t="str">
        <f>IFERROR(IF(VLOOKUP($A127,'Annex 2 Designated EHV charges'!$D:$P,11,FALSE)=0,"",VLOOKUP($A127,'Annex 2 Designated EHV charges'!$D:$P,11,FALSE)),"")</f>
        <v/>
      </c>
      <c r="G127" s="196" t="str">
        <f>IFERROR(IF(VLOOKUP($A127,'Annex 2 Designated EHV charges'!$D:$P,12,FALSE)=0,"",VLOOKUP($A127,'Annex 2 Designated EHV charges'!$D:$P,12,FALSE)),"")</f>
        <v/>
      </c>
      <c r="H127" s="196" t="str">
        <f>IFERROR(IF(VLOOKUP($A127,'Annex 2 Designated EHV charges'!$D:$P,13,FALSE)=0,"",VLOOKUP($A127,'Annex 2 Designated EHV charges'!$D:$P,13,FALSE)),"")</f>
        <v/>
      </c>
    </row>
    <row r="128" spans="1:8" ht="12.75" customHeight="1" x14ac:dyDescent="0.25">
      <c r="A128" s="95" t="str" cm="1">
        <f t="array" ref="A128">IFERROR(INDEX('Annex 2 Designated EHV charges'!$D$10:$D$95, MATCH(0, IF(ISBLANK('Annex 2 Designated EHV charges'!$D$10:$D$95),1, COUNTIF(A$4:$A127, 'Annex 2 Designated EHV charges'!$D$10:$D$95)), 0)),"")</f>
        <v/>
      </c>
      <c r="B128" s="94" t="str">
        <f>IF($A128="","",VLOOKUP($A128,'Annex 2 Designated EHV charges'!$D:$O,2,0))</f>
        <v/>
      </c>
      <c r="C128" s="95" t="str">
        <f>IF($A128="","",VLOOKUP($A128,'Annex 2 Designated EHV charges'!$D:$O,3,0))</f>
        <v/>
      </c>
      <c r="D128" s="94" t="str">
        <f>IF($A128="","",VLOOKUP($A128,'Annex 2 Designated EHV charges'!$D:$O,4,0))</f>
        <v/>
      </c>
      <c r="E128" s="96" t="str">
        <f>IFERROR(IF(VLOOKUP($A128,'Annex 2 Designated EHV charges'!$D:$P,10,FALSE)=0,"",VLOOKUP($A128,'Annex 2 Designated EHV charges'!$D:$P,10,FALSE)),"")</f>
        <v/>
      </c>
      <c r="F128" s="196" t="str">
        <f>IFERROR(IF(VLOOKUP($A128,'Annex 2 Designated EHV charges'!$D:$P,11,FALSE)=0,"",VLOOKUP($A128,'Annex 2 Designated EHV charges'!$D:$P,11,FALSE)),"")</f>
        <v/>
      </c>
      <c r="G128" s="196" t="str">
        <f>IFERROR(IF(VLOOKUP($A128,'Annex 2 Designated EHV charges'!$D:$P,12,FALSE)=0,"",VLOOKUP($A128,'Annex 2 Designated EHV charges'!$D:$P,12,FALSE)),"")</f>
        <v/>
      </c>
      <c r="H128" s="196" t="str">
        <f>IFERROR(IF(VLOOKUP($A128,'Annex 2 Designated EHV charges'!$D:$P,13,FALSE)=0,"",VLOOKUP($A128,'Annex 2 Designated EHV charges'!$D:$P,13,FALSE)),"")</f>
        <v/>
      </c>
    </row>
    <row r="129" spans="1:8" ht="12.75" customHeight="1" x14ac:dyDescent="0.25">
      <c r="A129" s="95" t="str" cm="1">
        <f t="array" ref="A129">IFERROR(INDEX('Annex 2 Designated EHV charges'!$D$10:$D$95, MATCH(0, IF(ISBLANK('Annex 2 Designated EHV charges'!$D$10:$D$95),1, COUNTIF(A$4:$A128, 'Annex 2 Designated EHV charges'!$D$10:$D$95)), 0)),"")</f>
        <v/>
      </c>
      <c r="B129" s="94" t="str">
        <f>IF($A129="","",VLOOKUP($A129,'Annex 2 Designated EHV charges'!$D:$O,2,0))</f>
        <v/>
      </c>
      <c r="C129" s="95" t="str">
        <f>IF($A129="","",VLOOKUP($A129,'Annex 2 Designated EHV charges'!$D:$O,3,0))</f>
        <v/>
      </c>
      <c r="D129" s="94" t="str">
        <f>IF($A129="","",VLOOKUP($A129,'Annex 2 Designated EHV charges'!$D:$O,4,0))</f>
        <v/>
      </c>
      <c r="E129" s="96" t="str">
        <f>IFERROR(IF(VLOOKUP($A129,'Annex 2 Designated EHV charges'!$D:$P,10,FALSE)=0,"",VLOOKUP($A129,'Annex 2 Designated EHV charges'!$D:$P,10,FALSE)),"")</f>
        <v/>
      </c>
      <c r="F129" s="196" t="str">
        <f>IFERROR(IF(VLOOKUP($A129,'Annex 2 Designated EHV charges'!$D:$P,11,FALSE)=0,"",VLOOKUP($A129,'Annex 2 Designated EHV charges'!$D:$P,11,FALSE)),"")</f>
        <v/>
      </c>
      <c r="G129" s="196" t="str">
        <f>IFERROR(IF(VLOOKUP($A129,'Annex 2 Designated EHV charges'!$D:$P,12,FALSE)=0,"",VLOOKUP($A129,'Annex 2 Designated EHV charges'!$D:$P,12,FALSE)),"")</f>
        <v/>
      </c>
      <c r="H129" s="196" t="str">
        <f>IFERROR(IF(VLOOKUP($A129,'Annex 2 Designated EHV charges'!$D:$P,13,FALSE)=0,"",VLOOKUP($A129,'Annex 2 Designated EHV charges'!$D:$P,13,FALSE)),"")</f>
        <v/>
      </c>
    </row>
    <row r="130" spans="1:8" ht="12.75" customHeight="1" x14ac:dyDescent="0.25">
      <c r="A130" s="95" t="str" cm="1">
        <f t="array" ref="A130">IFERROR(INDEX('Annex 2 Designated EHV charges'!$D$10:$D$95, MATCH(0, IF(ISBLANK('Annex 2 Designated EHV charges'!$D$10:$D$95),1, COUNTIF(A$4:$A129, 'Annex 2 Designated EHV charges'!$D$10:$D$95)), 0)),"")</f>
        <v/>
      </c>
      <c r="B130" s="94" t="str">
        <f>IF($A130="","",VLOOKUP($A130,'Annex 2 Designated EHV charges'!$D:$O,2,0))</f>
        <v/>
      </c>
      <c r="C130" s="95" t="str">
        <f>IF($A130="","",VLOOKUP($A130,'Annex 2 Designated EHV charges'!$D:$O,3,0))</f>
        <v/>
      </c>
      <c r="D130" s="94" t="str">
        <f>IF($A130="","",VLOOKUP($A130,'Annex 2 Designated EHV charges'!$D:$O,4,0))</f>
        <v/>
      </c>
      <c r="E130" s="96" t="str">
        <f>IFERROR(IF(VLOOKUP($A130,'Annex 2 Designated EHV charges'!$D:$P,10,FALSE)=0,"",VLOOKUP($A130,'Annex 2 Designated EHV charges'!$D:$P,10,FALSE)),"")</f>
        <v/>
      </c>
      <c r="F130" s="196" t="str">
        <f>IFERROR(IF(VLOOKUP($A130,'Annex 2 Designated EHV charges'!$D:$P,11,FALSE)=0,"",VLOOKUP($A130,'Annex 2 Designated EHV charges'!$D:$P,11,FALSE)),"")</f>
        <v/>
      </c>
      <c r="G130" s="196" t="str">
        <f>IFERROR(IF(VLOOKUP($A130,'Annex 2 Designated EHV charges'!$D:$P,12,FALSE)=0,"",VLOOKUP($A130,'Annex 2 Designated EHV charges'!$D:$P,12,FALSE)),"")</f>
        <v/>
      </c>
      <c r="H130" s="196" t="str">
        <f>IFERROR(IF(VLOOKUP($A130,'Annex 2 Designated EHV charges'!$D:$P,13,FALSE)=0,"",VLOOKUP($A130,'Annex 2 Designated EHV charges'!$D:$P,13,FALSE)),"")</f>
        <v/>
      </c>
    </row>
    <row r="131" spans="1:8" ht="12.75" customHeight="1" x14ac:dyDescent="0.25">
      <c r="A131" s="95" t="str" cm="1">
        <f t="array" ref="A131">IFERROR(INDEX('Annex 2 Designated EHV charges'!$D$10:$D$95, MATCH(0, IF(ISBLANK('Annex 2 Designated EHV charges'!$D$10:$D$95),1, COUNTIF(A$4:$A130, 'Annex 2 Designated EHV charges'!$D$10:$D$95)), 0)),"")</f>
        <v/>
      </c>
      <c r="B131" s="94" t="str">
        <f>IF($A131="","",VLOOKUP($A131,'Annex 2 Designated EHV charges'!$D:$O,2,0))</f>
        <v/>
      </c>
      <c r="C131" s="95" t="str">
        <f>IF($A131="","",VLOOKUP($A131,'Annex 2 Designated EHV charges'!$D:$O,3,0))</f>
        <v/>
      </c>
      <c r="D131" s="94" t="str">
        <f>IF($A131="","",VLOOKUP($A131,'Annex 2 Designated EHV charges'!$D:$O,4,0))</f>
        <v/>
      </c>
      <c r="E131" s="96" t="str">
        <f>IFERROR(IF(VLOOKUP($A131,'Annex 2 Designated EHV charges'!$D:$P,10,FALSE)=0,"",VLOOKUP($A131,'Annex 2 Designated EHV charges'!$D:$P,10,FALSE)),"")</f>
        <v/>
      </c>
      <c r="F131" s="196" t="str">
        <f>IFERROR(IF(VLOOKUP($A131,'Annex 2 Designated EHV charges'!$D:$P,11,FALSE)=0,"",VLOOKUP($A131,'Annex 2 Designated EHV charges'!$D:$P,11,FALSE)),"")</f>
        <v/>
      </c>
      <c r="G131" s="196" t="str">
        <f>IFERROR(IF(VLOOKUP($A131,'Annex 2 Designated EHV charges'!$D:$P,12,FALSE)=0,"",VLOOKUP($A131,'Annex 2 Designated EHV charges'!$D:$P,12,FALSE)),"")</f>
        <v/>
      </c>
      <c r="H131" s="196" t="str">
        <f>IFERROR(IF(VLOOKUP($A131,'Annex 2 Designated EHV charges'!$D:$P,13,FALSE)=0,"",VLOOKUP($A131,'Annex 2 Designated EHV charges'!$D:$P,13,FALSE)),"")</f>
        <v/>
      </c>
    </row>
    <row r="132" spans="1:8" ht="12.75" customHeight="1" x14ac:dyDescent="0.25">
      <c r="A132" s="95" t="str" cm="1">
        <f t="array" ref="A132">IFERROR(INDEX('Annex 2 Designated EHV charges'!$D$10:$D$95, MATCH(0, IF(ISBLANK('Annex 2 Designated EHV charges'!$D$10:$D$95),1, COUNTIF(A$4:$A131, 'Annex 2 Designated EHV charges'!$D$10:$D$95)), 0)),"")</f>
        <v/>
      </c>
      <c r="B132" s="94" t="str">
        <f>IF($A132="","",VLOOKUP($A132,'Annex 2 Designated EHV charges'!$D:$O,2,0))</f>
        <v/>
      </c>
      <c r="C132" s="95" t="str">
        <f>IF($A132="","",VLOOKUP($A132,'Annex 2 Designated EHV charges'!$D:$O,3,0))</f>
        <v/>
      </c>
      <c r="D132" s="94" t="str">
        <f>IF($A132="","",VLOOKUP($A132,'Annex 2 Designated EHV charges'!$D:$O,4,0))</f>
        <v/>
      </c>
      <c r="E132" s="96" t="str">
        <f>IFERROR(IF(VLOOKUP($A132,'Annex 2 Designated EHV charges'!$D:$P,10,FALSE)=0,"",VLOOKUP($A132,'Annex 2 Designated EHV charges'!$D:$P,10,FALSE)),"")</f>
        <v/>
      </c>
      <c r="F132" s="196" t="str">
        <f>IFERROR(IF(VLOOKUP($A132,'Annex 2 Designated EHV charges'!$D:$P,11,FALSE)=0,"",VLOOKUP($A132,'Annex 2 Designated EHV charges'!$D:$P,11,FALSE)),"")</f>
        <v/>
      </c>
      <c r="G132" s="196" t="str">
        <f>IFERROR(IF(VLOOKUP($A132,'Annex 2 Designated EHV charges'!$D:$P,12,FALSE)=0,"",VLOOKUP($A132,'Annex 2 Designated EHV charges'!$D:$P,12,FALSE)),"")</f>
        <v/>
      </c>
      <c r="H132" s="196" t="str">
        <f>IFERROR(IF(VLOOKUP($A132,'Annex 2 Designated EHV charges'!$D:$P,13,FALSE)=0,"",VLOOKUP($A132,'Annex 2 Designated EHV charges'!$D:$P,13,FALSE)),"")</f>
        <v/>
      </c>
    </row>
    <row r="133" spans="1:8" ht="12.75" customHeight="1" x14ac:dyDescent="0.25">
      <c r="A133" s="95" t="str" cm="1">
        <f t="array" ref="A133">IFERROR(INDEX('Annex 2 Designated EHV charges'!$D$10:$D$95, MATCH(0, IF(ISBLANK('Annex 2 Designated EHV charges'!$D$10:$D$95),1, COUNTIF(A$4:$A132, 'Annex 2 Designated EHV charges'!$D$10:$D$95)), 0)),"")</f>
        <v/>
      </c>
      <c r="B133" s="94" t="str">
        <f>IF($A133="","",VLOOKUP($A133,'Annex 2 Designated EHV charges'!$D:$O,2,0))</f>
        <v/>
      </c>
      <c r="C133" s="95" t="str">
        <f>IF($A133="","",VLOOKUP($A133,'Annex 2 Designated EHV charges'!$D:$O,3,0))</f>
        <v/>
      </c>
      <c r="D133" s="94" t="str">
        <f>IF($A133="","",VLOOKUP($A133,'Annex 2 Designated EHV charges'!$D:$O,4,0))</f>
        <v/>
      </c>
      <c r="E133" s="96" t="str">
        <f>IFERROR(IF(VLOOKUP($A133,'Annex 2 Designated EHV charges'!$D:$P,10,FALSE)=0,"",VLOOKUP($A133,'Annex 2 Designated EHV charges'!$D:$P,10,FALSE)),"")</f>
        <v/>
      </c>
      <c r="F133" s="196" t="str">
        <f>IFERROR(IF(VLOOKUP($A133,'Annex 2 Designated EHV charges'!$D:$P,11,FALSE)=0,"",VLOOKUP($A133,'Annex 2 Designated EHV charges'!$D:$P,11,FALSE)),"")</f>
        <v/>
      </c>
      <c r="G133" s="196" t="str">
        <f>IFERROR(IF(VLOOKUP($A133,'Annex 2 Designated EHV charges'!$D:$P,12,FALSE)=0,"",VLOOKUP($A133,'Annex 2 Designated EHV charges'!$D:$P,12,FALSE)),"")</f>
        <v/>
      </c>
      <c r="H133" s="196" t="str">
        <f>IFERROR(IF(VLOOKUP($A133,'Annex 2 Designated EHV charges'!$D:$P,13,FALSE)=0,"",VLOOKUP($A133,'Annex 2 Designated EHV charges'!$D:$P,13,FALSE)),"")</f>
        <v/>
      </c>
    </row>
    <row r="134" spans="1:8" ht="12.75" customHeight="1" x14ac:dyDescent="0.25">
      <c r="A134" s="95" t="str" cm="1">
        <f t="array" ref="A134">IFERROR(INDEX('Annex 2 Designated EHV charges'!$D$10:$D$95, MATCH(0, IF(ISBLANK('Annex 2 Designated EHV charges'!$D$10:$D$95),1, COUNTIF(A$4:$A133, 'Annex 2 Designated EHV charges'!$D$10:$D$95)), 0)),"")</f>
        <v/>
      </c>
      <c r="B134" s="94" t="str">
        <f>IF($A134="","",VLOOKUP($A134,'Annex 2 Designated EHV charges'!$D:$O,2,0))</f>
        <v/>
      </c>
      <c r="C134" s="95" t="str">
        <f>IF($A134="","",VLOOKUP($A134,'Annex 2 Designated EHV charges'!$D:$O,3,0))</f>
        <v/>
      </c>
      <c r="D134" s="94" t="str">
        <f>IF($A134="","",VLOOKUP($A134,'Annex 2 Designated EHV charges'!$D:$O,4,0))</f>
        <v/>
      </c>
      <c r="E134" s="96" t="str">
        <f>IFERROR(IF(VLOOKUP($A134,'Annex 2 Designated EHV charges'!$D:$P,10,FALSE)=0,"",VLOOKUP($A134,'Annex 2 Designated EHV charges'!$D:$P,10,FALSE)),"")</f>
        <v/>
      </c>
      <c r="F134" s="196" t="str">
        <f>IFERROR(IF(VLOOKUP($A134,'Annex 2 Designated EHV charges'!$D:$P,11,FALSE)=0,"",VLOOKUP($A134,'Annex 2 Designated EHV charges'!$D:$P,11,FALSE)),"")</f>
        <v/>
      </c>
      <c r="G134" s="196" t="str">
        <f>IFERROR(IF(VLOOKUP($A134,'Annex 2 Designated EHV charges'!$D:$P,12,FALSE)=0,"",VLOOKUP($A134,'Annex 2 Designated EHV charges'!$D:$P,12,FALSE)),"")</f>
        <v/>
      </c>
      <c r="H134" s="196" t="str">
        <f>IFERROR(IF(VLOOKUP($A134,'Annex 2 Designated EHV charges'!$D:$P,13,FALSE)=0,"",VLOOKUP($A134,'Annex 2 Designated EHV charges'!$D:$P,13,FALSE)),"")</f>
        <v/>
      </c>
    </row>
    <row r="135" spans="1:8" ht="12.75" customHeight="1" x14ac:dyDescent="0.25">
      <c r="A135" s="95" t="str" cm="1">
        <f t="array" ref="A135">IFERROR(INDEX('Annex 2 Designated EHV charges'!$D$10:$D$95, MATCH(0, IF(ISBLANK('Annex 2 Designated EHV charges'!$D$10:$D$95),1, COUNTIF(A$4:$A134, 'Annex 2 Designated EHV charges'!$D$10:$D$95)), 0)),"")</f>
        <v/>
      </c>
      <c r="B135" s="94" t="str">
        <f>IF($A135="","",VLOOKUP($A135,'Annex 2 Designated EHV charges'!$D:$O,2,0))</f>
        <v/>
      </c>
      <c r="C135" s="95" t="str">
        <f>IF($A135="","",VLOOKUP($A135,'Annex 2 Designated EHV charges'!$D:$O,3,0))</f>
        <v/>
      </c>
      <c r="D135" s="94" t="str">
        <f>IF($A135="","",VLOOKUP($A135,'Annex 2 Designated EHV charges'!$D:$O,4,0))</f>
        <v/>
      </c>
      <c r="E135" s="96" t="str">
        <f>IFERROR(IF(VLOOKUP($A135,'Annex 2 Designated EHV charges'!$D:$P,10,FALSE)=0,"",VLOOKUP($A135,'Annex 2 Designated EHV charges'!$D:$P,10,FALSE)),"")</f>
        <v/>
      </c>
      <c r="F135" s="196" t="str">
        <f>IFERROR(IF(VLOOKUP($A135,'Annex 2 Designated EHV charges'!$D:$P,11,FALSE)=0,"",VLOOKUP($A135,'Annex 2 Designated EHV charges'!$D:$P,11,FALSE)),"")</f>
        <v/>
      </c>
      <c r="G135" s="196" t="str">
        <f>IFERROR(IF(VLOOKUP($A135,'Annex 2 Designated EHV charges'!$D:$P,12,FALSE)=0,"",VLOOKUP($A135,'Annex 2 Designated EHV charges'!$D:$P,12,FALSE)),"")</f>
        <v/>
      </c>
      <c r="H135" s="196" t="str">
        <f>IFERROR(IF(VLOOKUP($A135,'Annex 2 Designated EHV charges'!$D:$P,13,FALSE)=0,"",VLOOKUP($A135,'Annex 2 Designated EHV charges'!$D:$P,13,FALSE)),"")</f>
        <v/>
      </c>
    </row>
    <row r="136" spans="1:8" ht="12.75" customHeight="1" x14ac:dyDescent="0.25">
      <c r="A136" s="95" t="str" cm="1">
        <f t="array" ref="A136">IFERROR(INDEX('Annex 2 Designated EHV charges'!$D$10:$D$95, MATCH(0, IF(ISBLANK('Annex 2 Designated EHV charges'!$D$10:$D$95),1, COUNTIF(A$4:$A135, 'Annex 2 Designated EHV charges'!$D$10:$D$95)), 0)),"")</f>
        <v/>
      </c>
      <c r="B136" s="94" t="str">
        <f>IF($A136="","",VLOOKUP($A136,'Annex 2 Designated EHV charges'!$D:$O,2,0))</f>
        <v/>
      </c>
      <c r="C136" s="95" t="str">
        <f>IF($A136="","",VLOOKUP($A136,'Annex 2 Designated EHV charges'!$D:$O,3,0))</f>
        <v/>
      </c>
      <c r="D136" s="94" t="str">
        <f>IF($A136="","",VLOOKUP($A136,'Annex 2 Designated EHV charges'!$D:$O,4,0))</f>
        <v/>
      </c>
      <c r="E136" s="96" t="str">
        <f>IFERROR(IF(VLOOKUP($A136,'Annex 2 Designated EHV charges'!$D:$P,10,FALSE)=0,"",VLOOKUP($A136,'Annex 2 Designated EHV charges'!$D:$P,10,FALSE)),"")</f>
        <v/>
      </c>
      <c r="F136" s="196" t="str">
        <f>IFERROR(IF(VLOOKUP($A136,'Annex 2 Designated EHV charges'!$D:$P,11,FALSE)=0,"",VLOOKUP($A136,'Annex 2 Designated EHV charges'!$D:$P,11,FALSE)),"")</f>
        <v/>
      </c>
      <c r="G136" s="196" t="str">
        <f>IFERROR(IF(VLOOKUP($A136,'Annex 2 Designated EHV charges'!$D:$P,12,FALSE)=0,"",VLOOKUP($A136,'Annex 2 Designated EHV charges'!$D:$P,12,FALSE)),"")</f>
        <v/>
      </c>
      <c r="H136" s="196" t="str">
        <f>IFERROR(IF(VLOOKUP($A136,'Annex 2 Designated EHV charges'!$D:$P,13,FALSE)=0,"",VLOOKUP($A136,'Annex 2 Designated EHV charges'!$D:$P,13,FALSE)),"")</f>
        <v/>
      </c>
    </row>
    <row r="137" spans="1:8" ht="12.75" customHeight="1" x14ac:dyDescent="0.25">
      <c r="A137" s="95" t="str" cm="1">
        <f t="array" ref="A137">IFERROR(INDEX('Annex 2 Designated EHV charges'!$D$10:$D$95, MATCH(0, IF(ISBLANK('Annex 2 Designated EHV charges'!$D$10:$D$95),1, COUNTIF(A$4:$A136, 'Annex 2 Designated EHV charges'!$D$10:$D$95)), 0)),"")</f>
        <v/>
      </c>
      <c r="B137" s="94" t="str">
        <f>IF($A137="","",VLOOKUP($A137,'Annex 2 Designated EHV charges'!$D:$O,2,0))</f>
        <v/>
      </c>
      <c r="C137" s="95" t="str">
        <f>IF($A137="","",VLOOKUP($A137,'Annex 2 Designated EHV charges'!$D:$O,3,0))</f>
        <v/>
      </c>
      <c r="D137" s="94" t="str">
        <f>IF($A137="","",VLOOKUP($A137,'Annex 2 Designated EHV charges'!$D:$O,4,0))</f>
        <v/>
      </c>
      <c r="E137" s="96" t="str">
        <f>IFERROR(IF(VLOOKUP($A137,'Annex 2 Designated EHV charges'!$D:$P,10,FALSE)=0,"",VLOOKUP($A137,'Annex 2 Designated EHV charges'!$D:$P,10,FALSE)),"")</f>
        <v/>
      </c>
      <c r="F137" s="196" t="str">
        <f>IFERROR(IF(VLOOKUP($A137,'Annex 2 Designated EHV charges'!$D:$P,11,FALSE)=0,"",VLOOKUP($A137,'Annex 2 Designated EHV charges'!$D:$P,11,FALSE)),"")</f>
        <v/>
      </c>
      <c r="G137" s="196" t="str">
        <f>IFERROR(IF(VLOOKUP($A137,'Annex 2 Designated EHV charges'!$D:$P,12,FALSE)=0,"",VLOOKUP($A137,'Annex 2 Designated EHV charges'!$D:$P,12,FALSE)),"")</f>
        <v/>
      </c>
      <c r="H137" s="196" t="str">
        <f>IFERROR(IF(VLOOKUP($A137,'Annex 2 Designated EHV charges'!$D:$P,13,FALSE)=0,"",VLOOKUP($A137,'Annex 2 Designated EHV charges'!$D:$P,13,FALSE)),"")</f>
        <v/>
      </c>
    </row>
    <row r="138" spans="1:8" ht="12.75" customHeight="1" x14ac:dyDescent="0.25">
      <c r="A138" s="95" t="str" cm="1">
        <f t="array" ref="A138">IFERROR(INDEX('Annex 2 Designated EHV charges'!$D$10:$D$95, MATCH(0, IF(ISBLANK('Annex 2 Designated EHV charges'!$D$10:$D$95),1, COUNTIF(A$4:$A137, 'Annex 2 Designated EHV charges'!$D$10:$D$95)), 0)),"")</f>
        <v/>
      </c>
      <c r="B138" s="94" t="str">
        <f>IF($A138="","",VLOOKUP($A138,'Annex 2 Designated EHV charges'!$D:$O,2,0))</f>
        <v/>
      </c>
      <c r="C138" s="95" t="str">
        <f>IF($A138="","",VLOOKUP($A138,'Annex 2 Designated EHV charges'!$D:$O,3,0))</f>
        <v/>
      </c>
      <c r="D138" s="94" t="str">
        <f>IF($A138="","",VLOOKUP($A138,'Annex 2 Designated EHV charges'!$D:$O,4,0))</f>
        <v/>
      </c>
      <c r="E138" s="96" t="str">
        <f>IFERROR(IF(VLOOKUP($A138,'Annex 2 Designated EHV charges'!$D:$P,10,FALSE)=0,"",VLOOKUP($A138,'Annex 2 Designated EHV charges'!$D:$P,10,FALSE)),"")</f>
        <v/>
      </c>
      <c r="F138" s="196" t="str">
        <f>IFERROR(IF(VLOOKUP($A138,'Annex 2 Designated EHV charges'!$D:$P,11,FALSE)=0,"",VLOOKUP($A138,'Annex 2 Designated EHV charges'!$D:$P,11,FALSE)),"")</f>
        <v/>
      </c>
      <c r="G138" s="196" t="str">
        <f>IFERROR(IF(VLOOKUP($A138,'Annex 2 Designated EHV charges'!$D:$P,12,FALSE)=0,"",VLOOKUP($A138,'Annex 2 Designated EHV charges'!$D:$P,12,FALSE)),"")</f>
        <v/>
      </c>
      <c r="H138" s="196" t="str">
        <f>IFERROR(IF(VLOOKUP($A138,'Annex 2 Designated EHV charges'!$D:$P,13,FALSE)=0,"",VLOOKUP($A138,'Annex 2 Designated EHV charges'!$D:$P,13,FALSE)),"")</f>
        <v/>
      </c>
    </row>
    <row r="139" spans="1:8" ht="12.75" customHeight="1" x14ac:dyDescent="0.25">
      <c r="A139" s="95" t="str" cm="1">
        <f t="array" ref="A139">IFERROR(INDEX('Annex 2 Designated EHV charges'!$D$10:$D$95, MATCH(0, IF(ISBLANK('Annex 2 Designated EHV charges'!$D$10:$D$95),1, COUNTIF(A$4:$A138, 'Annex 2 Designated EHV charges'!$D$10:$D$95)), 0)),"")</f>
        <v/>
      </c>
      <c r="B139" s="94" t="str">
        <f>IF($A139="","",VLOOKUP($A139,'Annex 2 Designated EHV charges'!$D:$O,2,0))</f>
        <v/>
      </c>
      <c r="C139" s="95" t="str">
        <f>IF($A139="","",VLOOKUP($A139,'Annex 2 Designated EHV charges'!$D:$O,3,0))</f>
        <v/>
      </c>
      <c r="D139" s="94" t="str">
        <f>IF($A139="","",VLOOKUP($A139,'Annex 2 Designated EHV charges'!$D:$O,4,0))</f>
        <v/>
      </c>
      <c r="E139" s="96" t="str">
        <f>IFERROR(IF(VLOOKUP($A139,'Annex 2 Designated EHV charges'!$D:$P,10,FALSE)=0,"",VLOOKUP($A139,'Annex 2 Designated EHV charges'!$D:$P,10,FALSE)),"")</f>
        <v/>
      </c>
      <c r="F139" s="196" t="str">
        <f>IFERROR(IF(VLOOKUP($A139,'Annex 2 Designated EHV charges'!$D:$P,11,FALSE)=0,"",VLOOKUP($A139,'Annex 2 Designated EHV charges'!$D:$P,11,FALSE)),"")</f>
        <v/>
      </c>
      <c r="G139" s="196" t="str">
        <f>IFERROR(IF(VLOOKUP($A139,'Annex 2 Designated EHV charges'!$D:$P,12,FALSE)=0,"",VLOOKUP($A139,'Annex 2 Designated EHV charges'!$D:$P,12,FALSE)),"")</f>
        <v/>
      </c>
      <c r="H139" s="196" t="str">
        <f>IFERROR(IF(VLOOKUP($A139,'Annex 2 Designated EHV charges'!$D:$P,13,FALSE)=0,"",VLOOKUP($A139,'Annex 2 Designated EHV charges'!$D:$P,13,FALSE)),"")</f>
        <v/>
      </c>
    </row>
    <row r="140" spans="1:8" ht="12.75" customHeight="1" x14ac:dyDescent="0.25">
      <c r="A140" s="95" t="str" cm="1">
        <f t="array" ref="A140">IFERROR(INDEX('Annex 2 Designated EHV charges'!$D$10:$D$95, MATCH(0, IF(ISBLANK('Annex 2 Designated EHV charges'!$D$10:$D$95),1, COUNTIF(A$4:$A139, 'Annex 2 Designated EHV charges'!$D$10:$D$95)), 0)),"")</f>
        <v/>
      </c>
      <c r="B140" s="94" t="str">
        <f>IF($A140="","",VLOOKUP($A140,'Annex 2 Designated EHV charges'!$D:$O,2,0))</f>
        <v/>
      </c>
      <c r="C140" s="95" t="str">
        <f>IF($A140="","",VLOOKUP($A140,'Annex 2 Designated EHV charges'!$D:$O,3,0))</f>
        <v/>
      </c>
      <c r="D140" s="94" t="str">
        <f>IF($A140="","",VLOOKUP($A140,'Annex 2 Designated EHV charges'!$D:$O,4,0))</f>
        <v/>
      </c>
      <c r="E140" s="96" t="str">
        <f>IFERROR(IF(VLOOKUP($A140,'Annex 2 Designated EHV charges'!$D:$P,10,FALSE)=0,"",VLOOKUP($A140,'Annex 2 Designated EHV charges'!$D:$P,10,FALSE)),"")</f>
        <v/>
      </c>
      <c r="F140" s="196" t="str">
        <f>IFERROR(IF(VLOOKUP($A140,'Annex 2 Designated EHV charges'!$D:$P,11,FALSE)=0,"",VLOOKUP($A140,'Annex 2 Designated EHV charges'!$D:$P,11,FALSE)),"")</f>
        <v/>
      </c>
      <c r="G140" s="196" t="str">
        <f>IFERROR(IF(VLOOKUP($A140,'Annex 2 Designated EHV charges'!$D:$P,12,FALSE)=0,"",VLOOKUP($A140,'Annex 2 Designated EHV charges'!$D:$P,12,FALSE)),"")</f>
        <v/>
      </c>
      <c r="H140" s="196" t="str">
        <f>IFERROR(IF(VLOOKUP($A140,'Annex 2 Designated EHV charges'!$D:$P,13,FALSE)=0,"",VLOOKUP($A140,'Annex 2 Designated EHV charges'!$D:$P,13,FALSE)),"")</f>
        <v/>
      </c>
    </row>
    <row r="141" spans="1:8" ht="12.75" customHeight="1" x14ac:dyDescent="0.25">
      <c r="A141" s="95" t="str" cm="1">
        <f t="array" ref="A141">IFERROR(INDEX('Annex 2 Designated EHV charges'!$D$10:$D$95, MATCH(0, IF(ISBLANK('Annex 2 Designated EHV charges'!$D$10:$D$95),1, COUNTIF(A$4:$A140, 'Annex 2 Designated EHV charges'!$D$10:$D$95)), 0)),"")</f>
        <v/>
      </c>
      <c r="B141" s="94" t="str">
        <f>IF($A141="","",VLOOKUP($A141,'Annex 2 Designated EHV charges'!$D:$O,2,0))</f>
        <v/>
      </c>
      <c r="C141" s="95" t="str">
        <f>IF($A141="","",VLOOKUP($A141,'Annex 2 Designated EHV charges'!$D:$O,3,0))</f>
        <v/>
      </c>
      <c r="D141" s="94" t="str">
        <f>IF($A141="","",VLOOKUP($A141,'Annex 2 Designated EHV charges'!$D:$O,4,0))</f>
        <v/>
      </c>
      <c r="E141" s="96" t="str">
        <f>IFERROR(IF(VLOOKUP($A141,'Annex 2 Designated EHV charges'!$D:$P,10,FALSE)=0,"",VLOOKUP($A141,'Annex 2 Designated EHV charges'!$D:$P,10,FALSE)),"")</f>
        <v/>
      </c>
      <c r="F141" s="196" t="str">
        <f>IFERROR(IF(VLOOKUP($A141,'Annex 2 Designated EHV charges'!$D:$P,11,FALSE)=0,"",VLOOKUP($A141,'Annex 2 Designated EHV charges'!$D:$P,11,FALSE)),"")</f>
        <v/>
      </c>
      <c r="G141" s="196" t="str">
        <f>IFERROR(IF(VLOOKUP($A141,'Annex 2 Designated EHV charges'!$D:$P,12,FALSE)=0,"",VLOOKUP($A141,'Annex 2 Designated EHV charges'!$D:$P,12,FALSE)),"")</f>
        <v/>
      </c>
      <c r="H141" s="196" t="str">
        <f>IFERROR(IF(VLOOKUP($A141,'Annex 2 Designated EHV charges'!$D:$P,13,FALSE)=0,"",VLOOKUP($A141,'Annex 2 Designated EHV charges'!$D:$P,13,FALSE)),"")</f>
        <v/>
      </c>
    </row>
    <row r="142" spans="1:8" ht="12.75" customHeight="1" x14ac:dyDescent="0.25">
      <c r="A142" s="95" t="str" cm="1">
        <f t="array" ref="A142">IFERROR(INDEX('Annex 2 Designated EHV charges'!$D$10:$D$95, MATCH(0, IF(ISBLANK('Annex 2 Designated EHV charges'!$D$10:$D$95),1, COUNTIF(A$4:$A141, 'Annex 2 Designated EHV charges'!$D$10:$D$95)), 0)),"")</f>
        <v/>
      </c>
      <c r="B142" s="94" t="str">
        <f>IF($A142="","",VLOOKUP($A142,'Annex 2 Designated EHV charges'!$D:$O,2,0))</f>
        <v/>
      </c>
      <c r="C142" s="95" t="str">
        <f>IF($A142="","",VLOOKUP($A142,'Annex 2 Designated EHV charges'!$D:$O,3,0))</f>
        <v/>
      </c>
      <c r="D142" s="94" t="str">
        <f>IF($A142="","",VLOOKUP($A142,'Annex 2 Designated EHV charges'!$D:$O,4,0))</f>
        <v/>
      </c>
      <c r="E142" s="96" t="str">
        <f>IFERROR(IF(VLOOKUP($A142,'Annex 2 Designated EHV charges'!$D:$P,10,FALSE)=0,"",VLOOKUP($A142,'Annex 2 Designated EHV charges'!$D:$P,10,FALSE)),"")</f>
        <v/>
      </c>
      <c r="F142" s="196" t="str">
        <f>IFERROR(IF(VLOOKUP($A142,'Annex 2 Designated EHV charges'!$D:$P,11,FALSE)=0,"",VLOOKUP($A142,'Annex 2 Designated EHV charges'!$D:$P,11,FALSE)),"")</f>
        <v/>
      </c>
      <c r="G142" s="196" t="str">
        <f>IFERROR(IF(VLOOKUP($A142,'Annex 2 Designated EHV charges'!$D:$P,12,FALSE)=0,"",VLOOKUP($A142,'Annex 2 Designated EHV charges'!$D:$P,12,FALSE)),"")</f>
        <v/>
      </c>
      <c r="H142" s="196" t="str">
        <f>IFERROR(IF(VLOOKUP($A142,'Annex 2 Designated EHV charges'!$D:$P,13,FALSE)=0,"",VLOOKUP($A142,'Annex 2 Designated EHV charges'!$D:$P,13,FALSE)),"")</f>
        <v/>
      </c>
    </row>
    <row r="143" spans="1:8" ht="12.75" customHeight="1" x14ac:dyDescent="0.25">
      <c r="A143" s="95" t="str" cm="1">
        <f t="array" ref="A143">IFERROR(INDEX('Annex 2 Designated EHV charges'!$D$10:$D$95, MATCH(0, IF(ISBLANK('Annex 2 Designated EHV charges'!$D$10:$D$95),1, COUNTIF(A$4:$A142, 'Annex 2 Designated EHV charges'!$D$10:$D$95)), 0)),"")</f>
        <v/>
      </c>
      <c r="B143" s="94" t="str">
        <f>IF($A143="","",VLOOKUP($A143,'Annex 2 Designated EHV charges'!$D:$O,2,0))</f>
        <v/>
      </c>
      <c r="C143" s="95" t="str">
        <f>IF($A143="","",VLOOKUP($A143,'Annex 2 Designated EHV charges'!$D:$O,3,0))</f>
        <v/>
      </c>
      <c r="D143" s="94" t="str">
        <f>IF($A143="","",VLOOKUP($A143,'Annex 2 Designated EHV charges'!$D:$O,4,0))</f>
        <v/>
      </c>
      <c r="E143" s="96" t="str">
        <f>IFERROR(IF(VLOOKUP($A143,'Annex 2 Designated EHV charges'!$D:$P,10,FALSE)=0,"",VLOOKUP($A143,'Annex 2 Designated EHV charges'!$D:$P,10,FALSE)),"")</f>
        <v/>
      </c>
      <c r="F143" s="196" t="str">
        <f>IFERROR(IF(VLOOKUP($A143,'Annex 2 Designated EHV charges'!$D:$P,11,FALSE)=0,"",VLOOKUP($A143,'Annex 2 Designated EHV charges'!$D:$P,11,FALSE)),"")</f>
        <v/>
      </c>
      <c r="G143" s="196" t="str">
        <f>IFERROR(IF(VLOOKUP($A143,'Annex 2 Designated EHV charges'!$D:$P,12,FALSE)=0,"",VLOOKUP($A143,'Annex 2 Designated EHV charges'!$D:$P,12,FALSE)),"")</f>
        <v/>
      </c>
      <c r="H143" s="196" t="str">
        <f>IFERROR(IF(VLOOKUP($A143,'Annex 2 Designated EHV charges'!$D:$P,13,FALSE)=0,"",VLOOKUP($A143,'Annex 2 Designated EHV charges'!$D:$P,13,FALSE)),"")</f>
        <v/>
      </c>
    </row>
    <row r="144" spans="1:8" ht="12.75" customHeight="1" x14ac:dyDescent="0.25">
      <c r="A144" s="95" t="str" cm="1">
        <f t="array" ref="A144">IFERROR(INDEX('Annex 2 Designated EHV charges'!$D$10:$D$95, MATCH(0, IF(ISBLANK('Annex 2 Designated EHV charges'!$D$10:$D$95),1, COUNTIF(A$4:$A143, 'Annex 2 Designated EHV charges'!$D$10:$D$95)), 0)),"")</f>
        <v/>
      </c>
      <c r="B144" s="94" t="str">
        <f>IF($A144="","",VLOOKUP($A144,'Annex 2 Designated EHV charges'!$D:$O,2,0))</f>
        <v/>
      </c>
      <c r="C144" s="95" t="str">
        <f>IF($A144="","",VLOOKUP($A144,'Annex 2 Designated EHV charges'!$D:$O,3,0))</f>
        <v/>
      </c>
      <c r="D144" s="94" t="str">
        <f>IF($A144="","",VLOOKUP($A144,'Annex 2 Designated EHV charges'!$D:$O,4,0))</f>
        <v/>
      </c>
      <c r="E144" s="96" t="str">
        <f>IFERROR(IF(VLOOKUP($A144,'Annex 2 Designated EHV charges'!$D:$P,10,FALSE)=0,"",VLOOKUP($A144,'Annex 2 Designated EHV charges'!$D:$P,10,FALSE)),"")</f>
        <v/>
      </c>
      <c r="F144" s="196" t="str">
        <f>IFERROR(IF(VLOOKUP($A144,'Annex 2 Designated EHV charges'!$D:$P,11,FALSE)=0,"",VLOOKUP($A144,'Annex 2 Designated EHV charges'!$D:$P,11,FALSE)),"")</f>
        <v/>
      </c>
      <c r="G144" s="196" t="str">
        <f>IFERROR(IF(VLOOKUP($A144,'Annex 2 Designated EHV charges'!$D:$P,12,FALSE)=0,"",VLOOKUP($A144,'Annex 2 Designated EHV charges'!$D:$P,12,FALSE)),"")</f>
        <v/>
      </c>
      <c r="H144" s="196" t="str">
        <f>IFERROR(IF(VLOOKUP($A144,'Annex 2 Designated EHV charges'!$D:$P,13,FALSE)=0,"",VLOOKUP($A144,'Annex 2 Designated EHV charges'!$D:$P,13,FALSE)),"")</f>
        <v/>
      </c>
    </row>
    <row r="145" spans="1:8" ht="12.75" customHeight="1" x14ac:dyDescent="0.25">
      <c r="A145" s="95" t="str" cm="1">
        <f t="array" ref="A145">IFERROR(INDEX('Annex 2 Designated EHV charges'!$D$10:$D$95, MATCH(0, IF(ISBLANK('Annex 2 Designated EHV charges'!$D$10:$D$95),1, COUNTIF(A$4:$A144, 'Annex 2 Designated EHV charges'!$D$10:$D$95)), 0)),"")</f>
        <v/>
      </c>
      <c r="B145" s="94" t="str">
        <f>IF($A145="","",VLOOKUP($A145,'Annex 2 Designated EHV charges'!$D:$O,2,0))</f>
        <v/>
      </c>
      <c r="C145" s="95" t="str">
        <f>IF($A145="","",VLOOKUP($A145,'Annex 2 Designated EHV charges'!$D:$O,3,0))</f>
        <v/>
      </c>
      <c r="D145" s="94" t="str">
        <f>IF($A145="","",VLOOKUP($A145,'Annex 2 Designated EHV charges'!$D:$O,4,0))</f>
        <v/>
      </c>
      <c r="E145" s="96" t="str">
        <f>IFERROR(IF(VLOOKUP($A145,'Annex 2 Designated EHV charges'!$D:$P,10,FALSE)=0,"",VLOOKUP($A145,'Annex 2 Designated EHV charges'!$D:$P,10,FALSE)),"")</f>
        <v/>
      </c>
      <c r="F145" s="196" t="str">
        <f>IFERROR(IF(VLOOKUP($A145,'Annex 2 Designated EHV charges'!$D:$P,11,FALSE)=0,"",VLOOKUP($A145,'Annex 2 Designated EHV charges'!$D:$P,11,FALSE)),"")</f>
        <v/>
      </c>
      <c r="G145" s="196" t="str">
        <f>IFERROR(IF(VLOOKUP($A145,'Annex 2 Designated EHV charges'!$D:$P,12,FALSE)=0,"",VLOOKUP($A145,'Annex 2 Designated EHV charges'!$D:$P,12,FALSE)),"")</f>
        <v/>
      </c>
      <c r="H145" s="196" t="str">
        <f>IFERROR(IF(VLOOKUP($A145,'Annex 2 Designated EHV charges'!$D:$P,13,FALSE)=0,"",VLOOKUP($A145,'Annex 2 Designated EHV charges'!$D:$P,13,FALSE)),"")</f>
        <v/>
      </c>
    </row>
    <row r="146" spans="1:8" ht="12.75" customHeight="1" x14ac:dyDescent="0.25">
      <c r="A146" s="95" t="str" cm="1">
        <f t="array" ref="A146">IFERROR(INDEX('Annex 2 Designated EHV charges'!$D$10:$D$95, MATCH(0, IF(ISBLANK('Annex 2 Designated EHV charges'!$D$10:$D$95),1, COUNTIF(A$4:$A145, 'Annex 2 Designated EHV charges'!$D$10:$D$95)), 0)),"")</f>
        <v/>
      </c>
      <c r="B146" s="94" t="str">
        <f>IF($A146="","",VLOOKUP($A146,'Annex 2 Designated EHV charges'!$D:$O,2,0))</f>
        <v/>
      </c>
      <c r="C146" s="95" t="str">
        <f>IF($A146="","",VLOOKUP($A146,'Annex 2 Designated EHV charges'!$D:$O,3,0))</f>
        <v/>
      </c>
      <c r="D146" s="94" t="str">
        <f>IF($A146="","",VLOOKUP($A146,'Annex 2 Designated EHV charges'!$D:$O,4,0))</f>
        <v/>
      </c>
      <c r="E146" s="96" t="str">
        <f>IFERROR(IF(VLOOKUP($A146,'Annex 2 Designated EHV charges'!$D:$P,10,FALSE)=0,"",VLOOKUP($A146,'Annex 2 Designated EHV charges'!$D:$P,10,FALSE)),"")</f>
        <v/>
      </c>
      <c r="F146" s="196" t="str">
        <f>IFERROR(IF(VLOOKUP($A146,'Annex 2 Designated EHV charges'!$D:$P,11,FALSE)=0,"",VLOOKUP($A146,'Annex 2 Designated EHV charges'!$D:$P,11,FALSE)),"")</f>
        <v/>
      </c>
      <c r="G146" s="196" t="str">
        <f>IFERROR(IF(VLOOKUP($A146,'Annex 2 Designated EHV charges'!$D:$P,12,FALSE)=0,"",VLOOKUP($A146,'Annex 2 Designated EHV charges'!$D:$P,12,FALSE)),"")</f>
        <v/>
      </c>
      <c r="H146" s="196" t="str">
        <f>IFERROR(IF(VLOOKUP($A146,'Annex 2 Designated EHV charges'!$D:$P,13,FALSE)=0,"",VLOOKUP($A146,'Annex 2 Designated EHV charges'!$D:$P,13,FALSE)),"")</f>
        <v/>
      </c>
    </row>
    <row r="147" spans="1:8" ht="12.75" customHeight="1" x14ac:dyDescent="0.25">
      <c r="A147" s="95" t="str" cm="1">
        <f t="array" ref="A147">IFERROR(INDEX('Annex 2 Designated EHV charges'!$D$10:$D$95, MATCH(0, IF(ISBLANK('Annex 2 Designated EHV charges'!$D$10:$D$95),1, COUNTIF(A$4:$A146, 'Annex 2 Designated EHV charges'!$D$10:$D$95)), 0)),"")</f>
        <v/>
      </c>
      <c r="B147" s="94" t="str">
        <f>IF($A147="","",VLOOKUP($A147,'Annex 2 Designated EHV charges'!$D:$O,2,0))</f>
        <v/>
      </c>
      <c r="C147" s="95" t="str">
        <f>IF($A147="","",VLOOKUP($A147,'Annex 2 Designated EHV charges'!$D:$O,3,0))</f>
        <v/>
      </c>
      <c r="D147" s="94" t="str">
        <f>IF($A147="","",VLOOKUP($A147,'Annex 2 Designated EHV charges'!$D:$O,4,0))</f>
        <v/>
      </c>
      <c r="E147" s="96" t="str">
        <f>IFERROR(IF(VLOOKUP($A147,'Annex 2 Designated EHV charges'!$D:$P,10,FALSE)=0,"",VLOOKUP($A147,'Annex 2 Designated EHV charges'!$D:$P,10,FALSE)),"")</f>
        <v/>
      </c>
      <c r="F147" s="196" t="str">
        <f>IFERROR(IF(VLOOKUP($A147,'Annex 2 Designated EHV charges'!$D:$P,11,FALSE)=0,"",VLOOKUP($A147,'Annex 2 Designated EHV charges'!$D:$P,11,FALSE)),"")</f>
        <v/>
      </c>
      <c r="G147" s="196" t="str">
        <f>IFERROR(IF(VLOOKUP($A147,'Annex 2 Designated EHV charges'!$D:$P,12,FALSE)=0,"",VLOOKUP($A147,'Annex 2 Designated EHV charges'!$D:$P,12,FALSE)),"")</f>
        <v/>
      </c>
      <c r="H147" s="196" t="str">
        <f>IFERROR(IF(VLOOKUP($A147,'Annex 2 Designated EHV charges'!$D:$P,13,FALSE)=0,"",VLOOKUP($A147,'Annex 2 Designated EHV charges'!$D:$P,13,FALSE)),"")</f>
        <v/>
      </c>
    </row>
    <row r="148" spans="1:8" ht="12.75" customHeight="1" x14ac:dyDescent="0.25">
      <c r="A148" s="95" t="str" cm="1">
        <f t="array" ref="A148">IFERROR(INDEX('Annex 2 Designated EHV charges'!$D$10:$D$95, MATCH(0, IF(ISBLANK('Annex 2 Designated EHV charges'!$D$10:$D$95),1, COUNTIF(A$4:$A147, 'Annex 2 Designated EHV charges'!$D$10:$D$95)), 0)),"")</f>
        <v/>
      </c>
      <c r="B148" s="94" t="str">
        <f>IF($A148="","",VLOOKUP($A148,'Annex 2 Designated EHV charges'!$D:$O,2,0))</f>
        <v/>
      </c>
      <c r="C148" s="95" t="str">
        <f>IF($A148="","",VLOOKUP($A148,'Annex 2 Designated EHV charges'!$D:$O,3,0))</f>
        <v/>
      </c>
      <c r="D148" s="94" t="str">
        <f>IF($A148="","",VLOOKUP($A148,'Annex 2 Designated EHV charges'!$D:$O,4,0))</f>
        <v/>
      </c>
      <c r="E148" s="96" t="str">
        <f>IFERROR(IF(VLOOKUP($A148,'Annex 2 Designated EHV charges'!$D:$P,10,FALSE)=0,"",VLOOKUP($A148,'Annex 2 Designated EHV charges'!$D:$P,10,FALSE)),"")</f>
        <v/>
      </c>
      <c r="F148" s="196" t="str">
        <f>IFERROR(IF(VLOOKUP($A148,'Annex 2 Designated EHV charges'!$D:$P,11,FALSE)=0,"",VLOOKUP($A148,'Annex 2 Designated EHV charges'!$D:$P,11,FALSE)),"")</f>
        <v/>
      </c>
      <c r="G148" s="196" t="str">
        <f>IFERROR(IF(VLOOKUP($A148,'Annex 2 Designated EHV charges'!$D:$P,12,FALSE)=0,"",VLOOKUP($A148,'Annex 2 Designated EHV charges'!$D:$P,12,FALSE)),"")</f>
        <v/>
      </c>
      <c r="H148" s="196" t="str">
        <f>IFERROR(IF(VLOOKUP($A148,'Annex 2 Designated EHV charges'!$D:$P,13,FALSE)=0,"",VLOOKUP($A148,'Annex 2 Designated EHV charges'!$D:$P,13,FALSE)),"")</f>
        <v/>
      </c>
    </row>
    <row r="149" spans="1:8" ht="12.75" customHeight="1" x14ac:dyDescent="0.25">
      <c r="A149" s="95" t="str" cm="1">
        <f t="array" ref="A149">IFERROR(INDEX('Annex 2 Designated EHV charges'!$D$10:$D$95, MATCH(0, IF(ISBLANK('Annex 2 Designated EHV charges'!$D$10:$D$95),1, COUNTIF(A$4:$A148, 'Annex 2 Designated EHV charges'!$D$10:$D$95)), 0)),"")</f>
        <v/>
      </c>
      <c r="B149" s="94" t="str">
        <f>IF($A149="","",VLOOKUP($A149,'Annex 2 Designated EHV charges'!$D:$O,2,0))</f>
        <v/>
      </c>
      <c r="C149" s="95" t="str">
        <f>IF($A149="","",VLOOKUP($A149,'Annex 2 Designated EHV charges'!$D:$O,3,0))</f>
        <v/>
      </c>
      <c r="D149" s="94" t="str">
        <f>IF($A149="","",VLOOKUP($A149,'Annex 2 Designated EHV charges'!$D:$O,4,0))</f>
        <v/>
      </c>
      <c r="E149" s="96" t="str">
        <f>IFERROR(IF(VLOOKUP($A149,'Annex 2 Designated EHV charges'!$D:$P,10,FALSE)=0,"",VLOOKUP($A149,'Annex 2 Designated EHV charges'!$D:$P,10,FALSE)),"")</f>
        <v/>
      </c>
      <c r="F149" s="196" t="str">
        <f>IFERROR(IF(VLOOKUP($A149,'Annex 2 Designated EHV charges'!$D:$P,11,FALSE)=0,"",VLOOKUP($A149,'Annex 2 Designated EHV charges'!$D:$P,11,FALSE)),"")</f>
        <v/>
      </c>
      <c r="G149" s="196" t="str">
        <f>IFERROR(IF(VLOOKUP($A149,'Annex 2 Designated EHV charges'!$D:$P,12,FALSE)=0,"",VLOOKUP($A149,'Annex 2 Designated EHV charges'!$D:$P,12,FALSE)),"")</f>
        <v/>
      </c>
      <c r="H149" s="196" t="str">
        <f>IFERROR(IF(VLOOKUP($A149,'Annex 2 Designated EHV charges'!$D:$P,13,FALSE)=0,"",VLOOKUP($A149,'Annex 2 Designated EHV charges'!$D:$P,13,FALSE)),"")</f>
        <v/>
      </c>
    </row>
    <row r="150" spans="1:8" ht="12.75" customHeight="1" x14ac:dyDescent="0.25">
      <c r="A150" s="95" t="str" cm="1">
        <f t="array" ref="A150">IFERROR(INDEX('Annex 2 Designated EHV charges'!$D$10:$D$95, MATCH(0, IF(ISBLANK('Annex 2 Designated EHV charges'!$D$10:$D$95),1, COUNTIF(A$4:$A149, 'Annex 2 Designated EHV charges'!$D$10:$D$95)), 0)),"")</f>
        <v/>
      </c>
      <c r="B150" s="94" t="str">
        <f>IF($A150="","",VLOOKUP($A150,'Annex 2 Designated EHV charges'!$D:$O,2,0))</f>
        <v/>
      </c>
      <c r="C150" s="95" t="str">
        <f>IF($A150="","",VLOOKUP($A150,'Annex 2 Designated EHV charges'!$D:$O,3,0))</f>
        <v/>
      </c>
      <c r="D150" s="94" t="str">
        <f>IF($A150="","",VLOOKUP($A150,'Annex 2 Designated EHV charges'!$D:$O,4,0))</f>
        <v/>
      </c>
      <c r="E150" s="96" t="str">
        <f>IFERROR(IF(VLOOKUP($A150,'Annex 2 Designated EHV charges'!$D:$P,10,FALSE)=0,"",VLOOKUP($A150,'Annex 2 Designated EHV charges'!$D:$P,10,FALSE)),"")</f>
        <v/>
      </c>
      <c r="F150" s="196" t="str">
        <f>IFERROR(IF(VLOOKUP($A150,'Annex 2 Designated EHV charges'!$D:$P,11,FALSE)=0,"",VLOOKUP($A150,'Annex 2 Designated EHV charges'!$D:$P,11,FALSE)),"")</f>
        <v/>
      </c>
      <c r="G150" s="196" t="str">
        <f>IFERROR(IF(VLOOKUP($A150,'Annex 2 Designated EHV charges'!$D:$P,12,FALSE)=0,"",VLOOKUP($A150,'Annex 2 Designated EHV charges'!$D:$P,12,FALSE)),"")</f>
        <v/>
      </c>
      <c r="H150" s="196" t="str">
        <f>IFERROR(IF(VLOOKUP($A150,'Annex 2 Designated EHV charges'!$D:$P,13,FALSE)=0,"",VLOOKUP($A150,'Annex 2 Designated EHV charges'!$D:$P,13,FALSE)),"")</f>
        <v/>
      </c>
    </row>
    <row r="151" spans="1:8" ht="12.75" customHeight="1" x14ac:dyDescent="0.25">
      <c r="A151" s="95" t="str" cm="1">
        <f t="array" ref="A151">IFERROR(INDEX('Annex 2 Designated EHV charges'!$D$10:$D$95, MATCH(0, IF(ISBLANK('Annex 2 Designated EHV charges'!$D$10:$D$95),1, COUNTIF(A$4:$A150, 'Annex 2 Designated EHV charges'!$D$10:$D$95)), 0)),"")</f>
        <v/>
      </c>
      <c r="B151" s="94" t="str">
        <f>IF($A151="","",VLOOKUP($A151,'Annex 2 Designated EHV charges'!$D:$O,2,0))</f>
        <v/>
      </c>
      <c r="C151" s="95" t="str">
        <f>IF($A151="","",VLOOKUP($A151,'Annex 2 Designated EHV charges'!$D:$O,3,0))</f>
        <v/>
      </c>
      <c r="D151" s="94" t="str">
        <f>IF($A151="","",VLOOKUP($A151,'Annex 2 Designated EHV charges'!$D:$O,4,0))</f>
        <v/>
      </c>
      <c r="E151" s="96" t="str">
        <f>IFERROR(IF(VLOOKUP($A151,'Annex 2 Designated EHV charges'!$D:$P,10,FALSE)=0,"",VLOOKUP($A151,'Annex 2 Designated EHV charges'!$D:$P,10,FALSE)),"")</f>
        <v/>
      </c>
      <c r="F151" s="196" t="str">
        <f>IFERROR(IF(VLOOKUP($A151,'Annex 2 Designated EHV charges'!$D:$P,11,FALSE)=0,"",VLOOKUP($A151,'Annex 2 Designated EHV charges'!$D:$P,11,FALSE)),"")</f>
        <v/>
      </c>
      <c r="G151" s="196" t="str">
        <f>IFERROR(IF(VLOOKUP($A151,'Annex 2 Designated EHV charges'!$D:$P,12,FALSE)=0,"",VLOOKUP($A151,'Annex 2 Designated EHV charges'!$D:$P,12,FALSE)),"")</f>
        <v/>
      </c>
      <c r="H151" s="196" t="str">
        <f>IFERROR(IF(VLOOKUP($A151,'Annex 2 Designated EHV charges'!$D:$P,13,FALSE)=0,"",VLOOKUP($A151,'Annex 2 Designated EHV charges'!$D:$P,13,FALSE)),"")</f>
        <v/>
      </c>
    </row>
    <row r="152" spans="1:8" x14ac:dyDescent="0.25">
      <c r="A152" s="95" t="str" cm="1">
        <f t="array" ref="A152">IFERROR(INDEX('Annex 2 Designated EHV charges'!$D$10:$D$95, MATCH(0, IF(ISBLANK('Annex 2 Designated EHV charges'!$D$10:$D$95),1, COUNTIF(A$4:$A151, 'Annex 2 Designated EHV charges'!$D$10:$D$95)), 0)),"")</f>
        <v/>
      </c>
      <c r="B152" s="94" t="str">
        <f>IF($A152="","",VLOOKUP($A152,'Annex 2 Designated EHV charges'!$D:$O,2,0))</f>
        <v/>
      </c>
      <c r="C152" s="95" t="str">
        <f>IF($A152="","",VLOOKUP($A152,'Annex 2 Designated EHV charges'!$D:$O,3,0))</f>
        <v/>
      </c>
      <c r="D152" s="94" t="str">
        <f>IF($A152="","",VLOOKUP($A152,'Annex 2 Designated EHV charges'!$D:$O,4,0))</f>
        <v/>
      </c>
      <c r="E152" s="96" t="str">
        <f>IFERROR(IF(VLOOKUP($A152,'Annex 2 Designated EHV charges'!$D:$P,10,FALSE)=0,"",VLOOKUP($A152,'Annex 2 Designated EHV charges'!$D:$P,10,FALSE)),"")</f>
        <v/>
      </c>
      <c r="F152" s="196" t="str">
        <f>IFERROR(IF(VLOOKUP($A152,'Annex 2 Designated EHV charges'!$D:$P,11,FALSE)=0,"",VLOOKUP($A152,'Annex 2 Designated EHV charges'!$D:$P,11,FALSE)),"")</f>
        <v/>
      </c>
      <c r="G152" s="196" t="str">
        <f>IFERROR(IF(VLOOKUP($A152,'Annex 2 Designated EHV charges'!$D:$P,12,FALSE)=0,"",VLOOKUP($A152,'Annex 2 Designated EHV charges'!$D:$P,12,FALSE)),"")</f>
        <v/>
      </c>
      <c r="H152" s="196" t="str">
        <f>IFERROR(IF(VLOOKUP($A152,'Annex 2 Designated EHV charges'!$D:$P,13,FALSE)=0,"",VLOOKUP($A152,'Annex 2 Designated EHV charges'!$D:$P,13,FALSE)),"")</f>
        <v/>
      </c>
    </row>
    <row r="153" spans="1:8" x14ac:dyDescent="0.25">
      <c r="A153" s="95" t="str" cm="1">
        <f t="array" ref="A153">IFERROR(INDEX('Annex 2 Designated EHV charges'!$D$10:$D$95, MATCH(0, IF(ISBLANK('Annex 2 Designated EHV charges'!$D$10:$D$95),1, COUNTIF(A$4:$A152, 'Annex 2 Designated EHV charges'!$D$10:$D$95)), 0)),"")</f>
        <v/>
      </c>
      <c r="B153" s="94" t="str">
        <f>IF($A153="","",VLOOKUP($A153,'Annex 2 Designated EHV charges'!$D:$O,2,0))</f>
        <v/>
      </c>
      <c r="C153" s="95" t="str">
        <f>IF($A153="","",VLOOKUP($A153,'Annex 2 Designated EHV charges'!$D:$O,3,0))</f>
        <v/>
      </c>
      <c r="D153" s="94" t="str">
        <f>IF($A153="","",VLOOKUP($A153,'Annex 2 Designated EHV charges'!$D:$O,4,0))</f>
        <v/>
      </c>
      <c r="E153" s="96" t="str">
        <f>IFERROR(IF(VLOOKUP($A153,'Annex 2 Designated EHV charges'!$D:$P,10,FALSE)=0,"",VLOOKUP($A153,'Annex 2 Designated EHV charges'!$D:$P,10,FALSE)),"")</f>
        <v/>
      </c>
      <c r="F153" s="196" t="str">
        <f>IFERROR(IF(VLOOKUP($A153,'Annex 2 Designated EHV charges'!$D:$P,11,FALSE)=0,"",VLOOKUP($A153,'Annex 2 Designated EHV charges'!$D:$P,11,FALSE)),"")</f>
        <v/>
      </c>
      <c r="G153" s="196" t="str">
        <f>IFERROR(IF(VLOOKUP($A153,'Annex 2 Designated EHV charges'!$D:$P,12,FALSE)=0,"",VLOOKUP($A153,'Annex 2 Designated EHV charges'!$D:$P,12,FALSE)),"")</f>
        <v/>
      </c>
      <c r="H153" s="196" t="str">
        <f>IFERROR(IF(VLOOKUP($A153,'Annex 2 Designated EHV charges'!$D:$P,13,FALSE)=0,"",VLOOKUP($A153,'Annex 2 Designated EHV charges'!$D:$P,13,FALSE)),"")</f>
        <v/>
      </c>
    </row>
    <row r="154" spans="1:8" x14ac:dyDescent="0.25">
      <c r="A154" s="95" t="str" cm="1">
        <f t="array" ref="A154">IFERROR(INDEX('Annex 2 Designated EHV charges'!$D$10:$D$95, MATCH(0, IF(ISBLANK('Annex 2 Designated EHV charges'!$D$10:$D$95),1, COUNTIF(A$4:$A153, 'Annex 2 Designated EHV charges'!$D$10:$D$95)), 0)),"")</f>
        <v/>
      </c>
      <c r="B154" s="94" t="str">
        <f>IF($A154="","",VLOOKUP($A154,'Annex 2 Designated EHV charges'!$D:$O,2,0))</f>
        <v/>
      </c>
      <c r="C154" s="95" t="str">
        <f>IF($A154="","",VLOOKUP($A154,'Annex 2 Designated EHV charges'!$D:$O,3,0))</f>
        <v/>
      </c>
      <c r="D154" s="94" t="str">
        <f>IF($A154="","",VLOOKUP($A154,'Annex 2 Designated EHV charges'!$D:$O,4,0))</f>
        <v/>
      </c>
      <c r="E154" s="96" t="str">
        <f>IFERROR(IF(VLOOKUP($A154,'Annex 2 Designated EHV charges'!$D:$P,10,FALSE)=0,"",VLOOKUP($A154,'Annex 2 Designated EHV charges'!$D:$P,10,FALSE)),"")</f>
        <v/>
      </c>
      <c r="F154" s="196" t="str">
        <f>IFERROR(IF(VLOOKUP($A154,'Annex 2 Designated EHV charges'!$D:$P,11,FALSE)=0,"",VLOOKUP($A154,'Annex 2 Designated EHV charges'!$D:$P,11,FALSE)),"")</f>
        <v/>
      </c>
      <c r="G154" s="196" t="str">
        <f>IFERROR(IF(VLOOKUP($A154,'Annex 2 Designated EHV charges'!$D:$P,12,FALSE)=0,"",VLOOKUP($A154,'Annex 2 Designated EHV charges'!$D:$P,12,FALSE)),"")</f>
        <v/>
      </c>
      <c r="H154" s="196" t="str">
        <f>IFERROR(IF(VLOOKUP($A154,'Annex 2 Designated EHV charges'!$D:$P,13,FALSE)=0,"",VLOOKUP($A154,'Annex 2 Designated EHV charges'!$D:$P,13,FALSE)),"")</f>
        <v/>
      </c>
    </row>
    <row r="155" spans="1:8" x14ac:dyDescent="0.25">
      <c r="A155" s="95" t="str" cm="1">
        <f t="array" ref="A155">IFERROR(INDEX('Annex 2 Designated EHV charges'!$D$10:$D$95, MATCH(0, IF(ISBLANK('Annex 2 Designated EHV charges'!$D$10:$D$95),1, COUNTIF(A$4:$A154, 'Annex 2 Designated EHV charges'!$D$10:$D$95)), 0)),"")</f>
        <v/>
      </c>
      <c r="B155" s="94" t="str">
        <f>IF($A155="","",VLOOKUP($A155,'Annex 2 Designated EHV charges'!$D:$O,2,0))</f>
        <v/>
      </c>
      <c r="C155" s="95" t="str">
        <f>IF($A155="","",VLOOKUP($A155,'Annex 2 Designated EHV charges'!$D:$O,3,0))</f>
        <v/>
      </c>
      <c r="D155" s="94" t="str">
        <f>IF($A155="","",VLOOKUP($A155,'Annex 2 Designated EHV charges'!$D:$O,4,0))</f>
        <v/>
      </c>
      <c r="E155" s="96" t="str">
        <f>IFERROR(IF(VLOOKUP($A155,'Annex 2 Designated EHV charges'!$D:$P,10,FALSE)=0,"",VLOOKUP($A155,'Annex 2 Designated EHV charges'!$D:$P,10,FALSE)),"")</f>
        <v/>
      </c>
      <c r="F155" s="196" t="str">
        <f>IFERROR(IF(VLOOKUP($A155,'Annex 2 Designated EHV charges'!$D:$P,11,FALSE)=0,"",VLOOKUP($A155,'Annex 2 Designated EHV charges'!$D:$P,11,FALSE)),"")</f>
        <v/>
      </c>
      <c r="G155" s="196" t="str">
        <f>IFERROR(IF(VLOOKUP($A155,'Annex 2 Designated EHV charges'!$D:$P,12,FALSE)=0,"",VLOOKUP($A155,'Annex 2 Designated EHV charges'!$D:$P,12,FALSE)),"")</f>
        <v/>
      </c>
      <c r="H155" s="196" t="str">
        <f>IFERROR(IF(VLOOKUP($A155,'Annex 2 Designated EHV charges'!$D:$P,13,FALSE)=0,"",VLOOKUP($A155,'Annex 2 Designated EHV charges'!$D:$P,13,FALSE)),"")</f>
        <v/>
      </c>
    </row>
    <row r="156" spans="1:8" x14ac:dyDescent="0.25">
      <c r="A156" s="95" t="str" cm="1">
        <f t="array" ref="A156">IFERROR(INDEX('Annex 2 Designated EHV charges'!$D$10:$D$95, MATCH(0, IF(ISBLANK('Annex 2 Designated EHV charges'!$D$10:$D$95),1, COUNTIF(A$4:$A155, 'Annex 2 Designated EHV charges'!$D$10:$D$95)), 0)),"")</f>
        <v/>
      </c>
      <c r="B156" s="94" t="str">
        <f>IF($A156="","",VLOOKUP($A156,'Annex 2 Designated EHV charges'!$D:$O,2,0))</f>
        <v/>
      </c>
      <c r="C156" s="95" t="str">
        <f>IF($A156="","",VLOOKUP($A156,'Annex 2 Designated EHV charges'!$D:$O,3,0))</f>
        <v/>
      </c>
      <c r="D156" s="94" t="str">
        <f>IF($A156="","",VLOOKUP($A156,'Annex 2 Designated EHV charges'!$D:$O,4,0))</f>
        <v/>
      </c>
      <c r="E156" s="96" t="str">
        <f>IFERROR(IF(VLOOKUP($A156,'Annex 2 Designated EHV charges'!$D:$P,10,FALSE)=0,"",VLOOKUP($A156,'Annex 2 Designated EHV charges'!$D:$P,10,FALSE)),"")</f>
        <v/>
      </c>
      <c r="F156" s="196" t="str">
        <f>IFERROR(IF(VLOOKUP($A156,'Annex 2 Designated EHV charges'!$D:$P,11,FALSE)=0,"",VLOOKUP($A156,'Annex 2 Designated EHV charges'!$D:$P,11,FALSE)),"")</f>
        <v/>
      </c>
      <c r="G156" s="196" t="str">
        <f>IFERROR(IF(VLOOKUP($A156,'Annex 2 Designated EHV charges'!$D:$P,12,FALSE)=0,"",VLOOKUP($A156,'Annex 2 Designated EHV charges'!$D:$P,12,FALSE)),"")</f>
        <v/>
      </c>
      <c r="H156" s="196" t="str">
        <f>IFERROR(IF(VLOOKUP($A156,'Annex 2 Designated EHV charges'!$D:$P,13,FALSE)=0,"",VLOOKUP($A156,'Annex 2 Designated EHV charges'!$D:$P,13,FALSE)),"")</f>
        <v/>
      </c>
    </row>
    <row r="157" spans="1:8" x14ac:dyDescent="0.25">
      <c r="A157" s="95" t="str" cm="1">
        <f t="array" ref="A157">IFERROR(INDEX('Annex 2 Designated EHV charges'!$D$10:$D$95, MATCH(0, IF(ISBLANK('Annex 2 Designated EHV charges'!$D$10:$D$95),1, COUNTIF(A$4:$A156, 'Annex 2 Designated EHV charges'!$D$10:$D$95)), 0)),"")</f>
        <v/>
      </c>
      <c r="B157" s="94" t="str">
        <f>IF($A157="","",VLOOKUP($A157,'Annex 2 Designated EHV charges'!$D:$O,2,0))</f>
        <v/>
      </c>
      <c r="C157" s="95" t="str">
        <f>IF($A157="","",VLOOKUP($A157,'Annex 2 Designated EHV charges'!$D:$O,3,0))</f>
        <v/>
      </c>
      <c r="D157" s="94" t="str">
        <f>IF($A157="","",VLOOKUP($A157,'Annex 2 Designated EHV charges'!$D:$O,4,0))</f>
        <v/>
      </c>
      <c r="E157" s="96" t="str">
        <f>IFERROR(IF(VLOOKUP($A157,'Annex 2 Designated EHV charges'!$D:$P,10,FALSE)=0,"",VLOOKUP($A157,'Annex 2 Designated EHV charges'!$D:$P,10,FALSE)),"")</f>
        <v/>
      </c>
      <c r="F157" s="196" t="str">
        <f>IFERROR(IF(VLOOKUP($A157,'Annex 2 Designated EHV charges'!$D:$P,11,FALSE)=0,"",VLOOKUP($A157,'Annex 2 Designated EHV charges'!$D:$P,11,FALSE)),"")</f>
        <v/>
      </c>
      <c r="G157" s="196" t="str">
        <f>IFERROR(IF(VLOOKUP($A157,'Annex 2 Designated EHV charges'!$D:$P,12,FALSE)=0,"",VLOOKUP($A157,'Annex 2 Designated EHV charges'!$D:$P,12,FALSE)),"")</f>
        <v/>
      </c>
      <c r="H157" s="196" t="str">
        <f>IFERROR(IF(VLOOKUP($A157,'Annex 2 Designated EHV charges'!$D:$P,13,FALSE)=0,"",VLOOKUP($A157,'Annex 2 Designated EHV charges'!$D:$P,13,FALSE)),"")</f>
        <v/>
      </c>
    </row>
    <row r="158" spans="1:8" x14ac:dyDescent="0.25">
      <c r="A158" s="95" t="str" cm="1">
        <f t="array" ref="A158">IFERROR(INDEX('Annex 2 Designated EHV charges'!$D$10:$D$95, MATCH(0, IF(ISBLANK('Annex 2 Designated EHV charges'!$D$10:$D$95),1, COUNTIF(A$4:$A157, 'Annex 2 Designated EHV charges'!$D$10:$D$95)), 0)),"")</f>
        <v/>
      </c>
      <c r="B158" s="94" t="str">
        <f>IF($A158="","",VLOOKUP($A158,'Annex 2 Designated EHV charges'!$D:$O,2,0))</f>
        <v/>
      </c>
      <c r="C158" s="95" t="str">
        <f>IF($A158="","",VLOOKUP($A158,'Annex 2 Designated EHV charges'!$D:$O,3,0))</f>
        <v/>
      </c>
      <c r="D158" s="94" t="str">
        <f>IF($A158="","",VLOOKUP($A158,'Annex 2 Designated EHV charges'!$D:$O,4,0))</f>
        <v/>
      </c>
      <c r="E158" s="96" t="str">
        <f>IFERROR(IF(VLOOKUP($A158,'Annex 2 Designated EHV charges'!$D:$P,10,FALSE)=0,"",VLOOKUP($A158,'Annex 2 Designated EHV charges'!$D:$P,10,FALSE)),"")</f>
        <v/>
      </c>
      <c r="F158" s="196" t="str">
        <f>IFERROR(IF(VLOOKUP($A158,'Annex 2 Designated EHV charges'!$D:$P,11,FALSE)=0,"",VLOOKUP($A158,'Annex 2 Designated EHV charges'!$D:$P,11,FALSE)),"")</f>
        <v/>
      </c>
      <c r="G158" s="196" t="str">
        <f>IFERROR(IF(VLOOKUP($A158,'Annex 2 Designated EHV charges'!$D:$P,12,FALSE)=0,"",VLOOKUP($A158,'Annex 2 Designated EHV charges'!$D:$P,12,FALSE)),"")</f>
        <v/>
      </c>
      <c r="H158" s="196" t="str">
        <f>IFERROR(IF(VLOOKUP($A158,'Annex 2 Designated EHV charges'!$D:$P,13,FALSE)=0,"",VLOOKUP($A158,'Annex 2 Designated EHV charges'!$D:$P,13,FALSE)),"")</f>
        <v/>
      </c>
    </row>
    <row r="159" spans="1:8" x14ac:dyDescent="0.25">
      <c r="A159" s="95" t="str" cm="1">
        <f t="array" ref="A159">IFERROR(INDEX('Annex 2 Designated EHV charges'!$D$10:$D$95, MATCH(0, IF(ISBLANK('Annex 2 Designated EHV charges'!$D$10:$D$95),1, COUNTIF(A$4:$A158, 'Annex 2 Designated EHV charges'!$D$10:$D$95)), 0)),"")</f>
        <v/>
      </c>
      <c r="B159" s="94" t="str">
        <f>IF($A159="","",VLOOKUP($A159,'Annex 2 Designated EHV charges'!$D:$O,2,0))</f>
        <v/>
      </c>
      <c r="C159" s="95" t="str">
        <f>IF($A159="","",VLOOKUP($A159,'Annex 2 Designated EHV charges'!$D:$O,3,0))</f>
        <v/>
      </c>
      <c r="D159" s="94" t="str">
        <f>IF($A159="","",VLOOKUP($A159,'Annex 2 Designated EHV charges'!$D:$O,4,0))</f>
        <v/>
      </c>
      <c r="E159" s="96" t="str">
        <f>IFERROR(IF(VLOOKUP($A159,'Annex 2 Designated EHV charges'!$D:$P,10,FALSE)=0,"",VLOOKUP($A159,'Annex 2 Designated EHV charges'!$D:$P,10,FALSE)),"")</f>
        <v/>
      </c>
      <c r="F159" s="196" t="str">
        <f>IFERROR(IF(VLOOKUP($A159,'Annex 2 Designated EHV charges'!$D:$P,11,FALSE)=0,"",VLOOKUP($A159,'Annex 2 Designated EHV charges'!$D:$P,11,FALSE)),"")</f>
        <v/>
      </c>
      <c r="G159" s="196" t="str">
        <f>IFERROR(IF(VLOOKUP($A159,'Annex 2 Designated EHV charges'!$D:$P,12,FALSE)=0,"",VLOOKUP($A159,'Annex 2 Designated EHV charges'!$D:$P,12,FALSE)),"")</f>
        <v/>
      </c>
      <c r="H159" s="196" t="str">
        <f>IFERROR(IF(VLOOKUP($A159,'Annex 2 Designated EHV charges'!$D:$P,13,FALSE)=0,"",VLOOKUP($A159,'Annex 2 Designated EHV charges'!$D:$P,13,FALSE)),"")</f>
        <v/>
      </c>
    </row>
    <row r="160" spans="1:8" x14ac:dyDescent="0.25">
      <c r="A160" s="95" t="str" cm="1">
        <f t="array" ref="A160">IFERROR(INDEX('Annex 2 Designated EHV charges'!$D$10:$D$95, MATCH(0, IF(ISBLANK('Annex 2 Designated EHV charges'!$D$10:$D$95),1, COUNTIF(A$4:$A159, 'Annex 2 Designated EHV charges'!$D$10:$D$95)), 0)),"")</f>
        <v/>
      </c>
      <c r="B160" s="94" t="str">
        <f>IF($A160="","",VLOOKUP($A160,'Annex 2 Designated EHV charges'!$D:$O,2,0))</f>
        <v/>
      </c>
      <c r="C160" s="95" t="str">
        <f>IF($A160="","",VLOOKUP($A160,'Annex 2 Designated EHV charges'!$D:$O,3,0))</f>
        <v/>
      </c>
      <c r="D160" s="94" t="str">
        <f>IF($A160="","",VLOOKUP($A160,'Annex 2 Designated EHV charges'!$D:$O,4,0))</f>
        <v/>
      </c>
      <c r="E160" s="96" t="str">
        <f>IFERROR(IF(VLOOKUP($A160,'Annex 2 Designated EHV charges'!$D:$P,10,FALSE)=0,"",VLOOKUP($A160,'Annex 2 Designated EHV charges'!$D:$P,10,FALSE)),"")</f>
        <v/>
      </c>
      <c r="F160" s="196" t="str">
        <f>IFERROR(IF(VLOOKUP($A160,'Annex 2 Designated EHV charges'!$D:$P,11,FALSE)=0,"",VLOOKUP($A160,'Annex 2 Designated EHV charges'!$D:$P,11,FALSE)),"")</f>
        <v/>
      </c>
      <c r="G160" s="196" t="str">
        <f>IFERROR(IF(VLOOKUP($A160,'Annex 2 Designated EHV charges'!$D:$P,12,FALSE)=0,"",VLOOKUP($A160,'Annex 2 Designated EHV charges'!$D:$P,12,FALSE)),"")</f>
        <v/>
      </c>
      <c r="H160" s="196" t="str">
        <f>IFERROR(IF(VLOOKUP($A160,'Annex 2 Designated EHV charges'!$D:$P,13,FALSE)=0,"",VLOOKUP($A160,'Annex 2 Designated EHV charges'!$D:$P,13,FALSE)),"")</f>
        <v/>
      </c>
    </row>
    <row r="161" spans="1:8" x14ac:dyDescent="0.25">
      <c r="A161" s="95" t="str" cm="1">
        <f t="array" ref="A161">IFERROR(INDEX('Annex 2 Designated EHV charges'!$D$10:$D$95, MATCH(0, IF(ISBLANK('Annex 2 Designated EHV charges'!$D$10:$D$95),1, COUNTIF(A$4:$A160, 'Annex 2 Designated EHV charges'!$D$10:$D$95)), 0)),"")</f>
        <v/>
      </c>
      <c r="B161" s="94" t="str">
        <f>IF($A161="","",VLOOKUP($A161,'Annex 2 Designated EHV charges'!$D:$O,2,0))</f>
        <v/>
      </c>
      <c r="C161" s="95" t="str">
        <f>IF($A161="","",VLOOKUP($A161,'Annex 2 Designated EHV charges'!$D:$O,3,0))</f>
        <v/>
      </c>
      <c r="D161" s="94" t="str">
        <f>IF($A161="","",VLOOKUP($A161,'Annex 2 Designated EHV charges'!$D:$O,4,0))</f>
        <v/>
      </c>
      <c r="E161" s="96" t="str">
        <f>IFERROR(IF(VLOOKUP($A161,'Annex 2 Designated EHV charges'!$D:$P,10,FALSE)=0,"",VLOOKUP($A161,'Annex 2 Designated EHV charges'!$D:$P,10,FALSE)),"")</f>
        <v/>
      </c>
      <c r="F161" s="196" t="str">
        <f>IFERROR(IF(VLOOKUP($A161,'Annex 2 Designated EHV charges'!$D:$P,11,FALSE)=0,"",VLOOKUP($A161,'Annex 2 Designated EHV charges'!$D:$P,11,FALSE)),"")</f>
        <v/>
      </c>
      <c r="G161" s="196" t="str">
        <f>IFERROR(IF(VLOOKUP($A161,'Annex 2 Designated EHV charges'!$D:$P,12,FALSE)=0,"",VLOOKUP($A161,'Annex 2 Designated EHV charges'!$D:$P,12,FALSE)),"")</f>
        <v/>
      </c>
      <c r="H161" s="196" t="str">
        <f>IFERROR(IF(VLOOKUP($A161,'Annex 2 Designated EHV charges'!$D:$P,13,FALSE)=0,"",VLOOKUP($A161,'Annex 2 Designated EHV charges'!$D:$P,13,FALSE)),"")</f>
        <v/>
      </c>
    </row>
    <row r="162" spans="1:8" x14ac:dyDescent="0.25">
      <c r="A162" s="95" t="str" cm="1">
        <f t="array" ref="A162">IFERROR(INDEX('Annex 2 Designated EHV charges'!$D$10:$D$95, MATCH(0, IF(ISBLANK('Annex 2 Designated EHV charges'!$D$10:$D$95),1, COUNTIF(A$4:$A161, 'Annex 2 Designated EHV charges'!$D$10:$D$95)), 0)),"")</f>
        <v/>
      </c>
      <c r="B162" s="94" t="str">
        <f>IF($A162="","",VLOOKUP($A162,'Annex 2 Designated EHV charges'!$D:$O,2,0))</f>
        <v/>
      </c>
      <c r="C162" s="95" t="str">
        <f>IF($A162="","",VLOOKUP($A162,'Annex 2 Designated EHV charges'!$D:$O,3,0))</f>
        <v/>
      </c>
      <c r="D162" s="94" t="str">
        <f>IF($A162="","",VLOOKUP($A162,'Annex 2 Designated EHV charges'!$D:$O,4,0))</f>
        <v/>
      </c>
      <c r="E162" s="96" t="str">
        <f>IFERROR(IF(VLOOKUP($A162,'Annex 2 Designated EHV charges'!$D:$P,10,FALSE)=0,"",VLOOKUP($A162,'Annex 2 Designated EHV charges'!$D:$P,10,FALSE)),"")</f>
        <v/>
      </c>
      <c r="F162" s="196" t="str">
        <f>IFERROR(IF(VLOOKUP($A162,'Annex 2 Designated EHV charges'!$D:$P,11,FALSE)=0,"",VLOOKUP($A162,'Annex 2 Designated EHV charges'!$D:$P,11,FALSE)),"")</f>
        <v/>
      </c>
      <c r="G162" s="196" t="str">
        <f>IFERROR(IF(VLOOKUP($A162,'Annex 2 Designated EHV charges'!$D:$P,12,FALSE)=0,"",VLOOKUP($A162,'Annex 2 Designated EHV charges'!$D:$P,12,FALSE)),"")</f>
        <v/>
      </c>
      <c r="H162" s="196" t="str">
        <f>IFERROR(IF(VLOOKUP($A162,'Annex 2 Designated EHV charges'!$D:$P,13,FALSE)=0,"",VLOOKUP($A162,'Annex 2 Designated EHV charges'!$D:$P,13,FALSE)),"")</f>
        <v/>
      </c>
    </row>
    <row r="163" spans="1:8" x14ac:dyDescent="0.25">
      <c r="A163" s="95" t="str" cm="1">
        <f t="array" ref="A163">IFERROR(INDEX('Annex 2 Designated EHV charges'!$D$10:$D$95, MATCH(0, IF(ISBLANK('Annex 2 Designated EHV charges'!$D$10:$D$95),1, COUNTIF(A$4:$A162, 'Annex 2 Designated EHV charges'!$D$10:$D$95)), 0)),"")</f>
        <v/>
      </c>
      <c r="B163" s="94" t="str">
        <f>IF($A163="","",VLOOKUP($A163,'Annex 2 Designated EHV charges'!$D:$O,2,0))</f>
        <v/>
      </c>
      <c r="C163" s="95" t="str">
        <f>IF($A163="","",VLOOKUP($A163,'Annex 2 Designated EHV charges'!$D:$O,3,0))</f>
        <v/>
      </c>
      <c r="D163" s="94" t="str">
        <f>IF($A163="","",VLOOKUP($A163,'Annex 2 Designated EHV charges'!$D:$O,4,0))</f>
        <v/>
      </c>
      <c r="E163" s="96" t="str">
        <f>IFERROR(IF(VLOOKUP($A163,'Annex 2 Designated EHV charges'!$D:$P,10,FALSE)=0,"",VLOOKUP($A163,'Annex 2 Designated EHV charges'!$D:$P,10,FALSE)),"")</f>
        <v/>
      </c>
      <c r="F163" s="196" t="str">
        <f>IFERROR(IF(VLOOKUP($A163,'Annex 2 Designated EHV charges'!$D:$P,11,FALSE)=0,"",VLOOKUP($A163,'Annex 2 Designated EHV charges'!$D:$P,11,FALSE)),"")</f>
        <v/>
      </c>
      <c r="G163" s="196" t="str">
        <f>IFERROR(IF(VLOOKUP($A163,'Annex 2 Designated EHV charges'!$D:$P,12,FALSE)=0,"",VLOOKUP($A163,'Annex 2 Designated EHV charges'!$D:$P,12,FALSE)),"")</f>
        <v/>
      </c>
      <c r="H163" s="196" t="str">
        <f>IFERROR(IF(VLOOKUP($A163,'Annex 2 Designated EHV charges'!$D:$P,13,FALSE)=0,"",VLOOKUP($A163,'Annex 2 Designated EHV charges'!$D:$P,13,FALSE)),"")</f>
        <v/>
      </c>
    </row>
    <row r="164" spans="1:8" x14ac:dyDescent="0.25">
      <c r="A164" s="95" t="str" cm="1">
        <f t="array" ref="A164">IFERROR(INDEX('Annex 2 Designated EHV charges'!$D$10:$D$95, MATCH(0, IF(ISBLANK('Annex 2 Designated EHV charges'!$D$10:$D$95),1, COUNTIF(A$4:$A163, 'Annex 2 Designated EHV charges'!$D$10:$D$95)), 0)),"")</f>
        <v/>
      </c>
      <c r="B164" s="94" t="str">
        <f>IF($A164="","",VLOOKUP($A164,'Annex 2 Designated EHV charges'!$D:$O,2,0))</f>
        <v/>
      </c>
      <c r="C164" s="95" t="str">
        <f>IF($A164="","",VLOOKUP($A164,'Annex 2 Designated EHV charges'!$D:$O,3,0))</f>
        <v/>
      </c>
      <c r="D164" s="94" t="str">
        <f>IF($A164="","",VLOOKUP($A164,'Annex 2 Designated EHV charges'!$D:$O,4,0))</f>
        <v/>
      </c>
      <c r="E164" s="96" t="str">
        <f>IFERROR(IF(VLOOKUP($A164,'Annex 2 Designated EHV charges'!$D:$P,10,FALSE)=0,"",VLOOKUP($A164,'Annex 2 Designated EHV charges'!$D:$P,10,FALSE)),"")</f>
        <v/>
      </c>
      <c r="F164" s="196" t="str">
        <f>IFERROR(IF(VLOOKUP($A164,'Annex 2 Designated EHV charges'!$D:$P,11,FALSE)=0,"",VLOOKUP($A164,'Annex 2 Designated EHV charges'!$D:$P,11,FALSE)),"")</f>
        <v/>
      </c>
      <c r="G164" s="196" t="str">
        <f>IFERROR(IF(VLOOKUP($A164,'Annex 2 Designated EHV charges'!$D:$P,12,FALSE)=0,"",VLOOKUP($A164,'Annex 2 Designated EHV charges'!$D:$P,12,FALSE)),"")</f>
        <v/>
      </c>
      <c r="H164" s="196" t="str">
        <f>IFERROR(IF(VLOOKUP($A164,'Annex 2 Designated EHV charges'!$D:$P,13,FALSE)=0,"",VLOOKUP($A164,'Annex 2 Designated EHV charges'!$D:$P,13,FALSE)),"")</f>
        <v/>
      </c>
    </row>
    <row r="165" spans="1:8" x14ac:dyDescent="0.25">
      <c r="A165" s="95" t="str" cm="1">
        <f t="array" ref="A165">IFERROR(INDEX('Annex 2 Designated EHV charges'!$D$10:$D$95, MATCH(0, IF(ISBLANK('Annex 2 Designated EHV charges'!$D$10:$D$95),1, COUNTIF(A$4:$A164, 'Annex 2 Designated EHV charges'!$D$10:$D$95)), 0)),"")</f>
        <v/>
      </c>
      <c r="B165" s="94" t="str">
        <f>IF($A165="","",VLOOKUP($A165,'Annex 2 Designated EHV charges'!$D:$O,2,0))</f>
        <v/>
      </c>
      <c r="C165" s="95" t="str">
        <f>IF($A165="","",VLOOKUP($A165,'Annex 2 Designated EHV charges'!$D:$O,3,0))</f>
        <v/>
      </c>
      <c r="D165" s="94" t="str">
        <f>IF($A165="","",VLOOKUP($A165,'Annex 2 Designated EHV charges'!$D:$O,4,0))</f>
        <v/>
      </c>
      <c r="E165" s="96" t="str">
        <f>IFERROR(IF(VLOOKUP($A165,'Annex 2 Designated EHV charges'!$D:$P,10,FALSE)=0,"",VLOOKUP($A165,'Annex 2 Designated EHV charges'!$D:$P,10,FALSE)),"")</f>
        <v/>
      </c>
      <c r="F165" s="196" t="str">
        <f>IFERROR(IF(VLOOKUP($A165,'Annex 2 Designated EHV charges'!$D:$P,11,FALSE)=0,"",VLOOKUP($A165,'Annex 2 Designated EHV charges'!$D:$P,11,FALSE)),"")</f>
        <v/>
      </c>
      <c r="G165" s="196" t="str">
        <f>IFERROR(IF(VLOOKUP($A165,'Annex 2 Designated EHV charges'!$D:$P,12,FALSE)=0,"",VLOOKUP($A165,'Annex 2 Designated EHV charges'!$D:$P,12,FALSE)),"")</f>
        <v/>
      </c>
      <c r="H165" s="196" t="str">
        <f>IFERROR(IF(VLOOKUP($A165,'Annex 2 Designated EHV charges'!$D:$P,13,FALSE)=0,"",VLOOKUP($A165,'Annex 2 Designated EHV charges'!$D:$P,13,FALSE)),"")</f>
        <v/>
      </c>
    </row>
    <row r="166" spans="1:8" x14ac:dyDescent="0.25">
      <c r="A166" s="95" t="str" cm="1">
        <f t="array" ref="A166">IFERROR(INDEX('Annex 2 Designated EHV charges'!$D$10:$D$95, MATCH(0, IF(ISBLANK('Annex 2 Designated EHV charges'!$D$10:$D$95),1, COUNTIF(A$4:$A165, 'Annex 2 Designated EHV charges'!$D$10:$D$95)), 0)),"")</f>
        <v/>
      </c>
      <c r="B166" s="94" t="str">
        <f>IF($A166="","",VLOOKUP($A166,'Annex 2 Designated EHV charges'!$D:$O,2,0))</f>
        <v/>
      </c>
      <c r="C166" s="95" t="str">
        <f>IF($A166="","",VLOOKUP($A166,'Annex 2 Designated EHV charges'!$D:$O,3,0))</f>
        <v/>
      </c>
      <c r="D166" s="94" t="str">
        <f>IF($A166="","",VLOOKUP($A166,'Annex 2 Designated EHV charges'!$D:$O,4,0))</f>
        <v/>
      </c>
      <c r="E166" s="96" t="str">
        <f>IFERROR(IF(VLOOKUP($A166,'Annex 2 Designated EHV charges'!$D:$P,10,FALSE)=0,"",VLOOKUP($A166,'Annex 2 Designated EHV charges'!$D:$P,10,FALSE)),"")</f>
        <v/>
      </c>
      <c r="F166" s="196" t="str">
        <f>IFERROR(IF(VLOOKUP($A166,'Annex 2 Designated EHV charges'!$D:$P,11,FALSE)=0,"",VLOOKUP($A166,'Annex 2 Designated EHV charges'!$D:$P,11,FALSE)),"")</f>
        <v/>
      </c>
      <c r="G166" s="196" t="str">
        <f>IFERROR(IF(VLOOKUP($A166,'Annex 2 Designated EHV charges'!$D:$P,12,FALSE)=0,"",VLOOKUP($A166,'Annex 2 Designated EHV charges'!$D:$P,12,FALSE)),"")</f>
        <v/>
      </c>
      <c r="H166" s="196" t="str">
        <f>IFERROR(IF(VLOOKUP($A166,'Annex 2 Designated EHV charges'!$D:$P,13,FALSE)=0,"",VLOOKUP($A166,'Annex 2 Designated EHV charges'!$D:$P,13,FALSE)),"")</f>
        <v/>
      </c>
    </row>
    <row r="167" spans="1:8" x14ac:dyDescent="0.25">
      <c r="A167" s="95" t="str" cm="1">
        <f t="array" ref="A167">IFERROR(INDEX('Annex 2 Designated EHV charges'!$D$10:$D$95, MATCH(0, IF(ISBLANK('Annex 2 Designated EHV charges'!$D$10:$D$95),1, COUNTIF(A$4:$A166, 'Annex 2 Designated EHV charges'!$D$10:$D$95)), 0)),"")</f>
        <v/>
      </c>
      <c r="B167" s="94" t="str">
        <f>IF($A167="","",VLOOKUP($A167,'Annex 2 Designated EHV charges'!$D:$O,2,0))</f>
        <v/>
      </c>
      <c r="C167" s="95" t="str">
        <f>IF($A167="","",VLOOKUP($A167,'Annex 2 Designated EHV charges'!$D:$O,3,0))</f>
        <v/>
      </c>
      <c r="D167" s="94" t="str">
        <f>IF($A167="","",VLOOKUP($A167,'Annex 2 Designated EHV charges'!$D:$O,4,0))</f>
        <v/>
      </c>
      <c r="E167" s="96" t="str">
        <f>IFERROR(IF(VLOOKUP($A167,'Annex 2 Designated EHV charges'!$D:$P,10,FALSE)=0,"",VLOOKUP($A167,'Annex 2 Designated EHV charges'!$D:$P,10,FALSE)),"")</f>
        <v/>
      </c>
      <c r="F167" s="196" t="str">
        <f>IFERROR(IF(VLOOKUP($A167,'Annex 2 Designated EHV charges'!$D:$P,11,FALSE)=0,"",VLOOKUP($A167,'Annex 2 Designated EHV charges'!$D:$P,11,FALSE)),"")</f>
        <v/>
      </c>
      <c r="G167" s="196" t="str">
        <f>IFERROR(IF(VLOOKUP($A167,'Annex 2 Designated EHV charges'!$D:$P,12,FALSE)=0,"",VLOOKUP($A167,'Annex 2 Designated EHV charges'!$D:$P,12,FALSE)),"")</f>
        <v/>
      </c>
      <c r="H167" s="196" t="str">
        <f>IFERROR(IF(VLOOKUP($A167,'Annex 2 Designated EHV charges'!$D:$P,13,FALSE)=0,"",VLOOKUP($A167,'Annex 2 Designated EHV charges'!$D:$P,13,FALSE)),"")</f>
        <v/>
      </c>
    </row>
    <row r="168" spans="1:8" x14ac:dyDescent="0.25">
      <c r="A168" s="95" t="str" cm="1">
        <f t="array" ref="A168">IFERROR(INDEX('Annex 2 Designated EHV charges'!$D$10:$D$95, MATCH(0, IF(ISBLANK('Annex 2 Designated EHV charges'!$D$10:$D$95),1, COUNTIF(A$4:$A167, 'Annex 2 Designated EHV charges'!$D$10:$D$95)), 0)),"")</f>
        <v/>
      </c>
      <c r="B168" s="94" t="str">
        <f>IF($A168="","",VLOOKUP($A168,'Annex 2 Designated EHV charges'!$D:$O,2,0))</f>
        <v/>
      </c>
      <c r="C168" s="95" t="str">
        <f>IF($A168="","",VLOOKUP($A168,'Annex 2 Designated EHV charges'!$D:$O,3,0))</f>
        <v/>
      </c>
      <c r="D168" s="94" t="str">
        <f>IF($A168="","",VLOOKUP($A168,'Annex 2 Designated EHV charges'!$D:$O,4,0))</f>
        <v/>
      </c>
      <c r="E168" s="96" t="str">
        <f>IFERROR(IF(VLOOKUP($A168,'Annex 2 Designated EHV charges'!$D:$P,10,FALSE)=0,"",VLOOKUP($A168,'Annex 2 Designated EHV charges'!$D:$P,10,FALSE)),"")</f>
        <v/>
      </c>
      <c r="F168" s="196" t="str">
        <f>IFERROR(IF(VLOOKUP($A168,'Annex 2 Designated EHV charges'!$D:$P,11,FALSE)=0,"",VLOOKUP($A168,'Annex 2 Designated EHV charges'!$D:$P,11,FALSE)),"")</f>
        <v/>
      </c>
      <c r="G168" s="196" t="str">
        <f>IFERROR(IF(VLOOKUP($A168,'Annex 2 Designated EHV charges'!$D:$P,12,FALSE)=0,"",VLOOKUP($A168,'Annex 2 Designated EHV charges'!$D:$P,12,FALSE)),"")</f>
        <v/>
      </c>
      <c r="H168" s="196" t="str">
        <f>IFERROR(IF(VLOOKUP($A168,'Annex 2 Designated EHV charges'!$D:$P,13,FALSE)=0,"",VLOOKUP($A168,'Annex 2 Designated EHV charges'!$D:$P,13,FALSE)),"")</f>
        <v/>
      </c>
    </row>
    <row r="169" spans="1:8" x14ac:dyDescent="0.25">
      <c r="A169" s="95" t="str" cm="1">
        <f t="array" ref="A169">IFERROR(INDEX('Annex 2 Designated EHV charges'!$D$10:$D$95, MATCH(0, IF(ISBLANK('Annex 2 Designated EHV charges'!$D$10:$D$95),1, COUNTIF(A$4:$A168, 'Annex 2 Designated EHV charges'!$D$10:$D$95)), 0)),"")</f>
        <v/>
      </c>
      <c r="B169" s="94" t="str">
        <f>IF($A169="","",VLOOKUP($A169,'Annex 2 Designated EHV charges'!$D:$O,2,0))</f>
        <v/>
      </c>
      <c r="C169" s="95" t="str">
        <f>IF($A169="","",VLOOKUP($A169,'Annex 2 Designated EHV charges'!$D:$O,3,0))</f>
        <v/>
      </c>
      <c r="D169" s="94" t="str">
        <f>IF($A169="","",VLOOKUP($A169,'Annex 2 Designated EHV charges'!$D:$O,4,0))</f>
        <v/>
      </c>
      <c r="E169" s="96" t="str">
        <f>IFERROR(IF(VLOOKUP($A169,'Annex 2 Designated EHV charges'!$D:$P,10,FALSE)=0,"",VLOOKUP($A169,'Annex 2 Designated EHV charges'!$D:$P,10,FALSE)),"")</f>
        <v/>
      </c>
      <c r="F169" s="196" t="str">
        <f>IFERROR(IF(VLOOKUP($A169,'Annex 2 Designated EHV charges'!$D:$P,11,FALSE)=0,"",VLOOKUP($A169,'Annex 2 Designated EHV charges'!$D:$P,11,FALSE)),"")</f>
        <v/>
      </c>
      <c r="G169" s="196" t="str">
        <f>IFERROR(IF(VLOOKUP($A169,'Annex 2 Designated EHV charges'!$D:$P,12,FALSE)=0,"",VLOOKUP($A169,'Annex 2 Designated EHV charges'!$D:$P,12,FALSE)),"")</f>
        <v/>
      </c>
      <c r="H169" s="196" t="str">
        <f>IFERROR(IF(VLOOKUP($A169,'Annex 2 Designated EHV charges'!$D:$P,13,FALSE)=0,"",VLOOKUP($A169,'Annex 2 Designated EHV charges'!$D:$P,13,FALSE)),"")</f>
        <v/>
      </c>
    </row>
    <row r="170" spans="1:8" x14ac:dyDescent="0.25">
      <c r="A170" s="95" t="str" cm="1">
        <f t="array" ref="A170">IFERROR(INDEX('Annex 2 Designated EHV charges'!$D$10:$D$95, MATCH(0, IF(ISBLANK('Annex 2 Designated EHV charges'!$D$10:$D$95),1, COUNTIF(A$4:$A169, 'Annex 2 Designated EHV charges'!$D$10:$D$95)), 0)),"")</f>
        <v/>
      </c>
      <c r="B170" s="94" t="str">
        <f>IF($A170="","",VLOOKUP($A170,'Annex 2 Designated EHV charges'!$D:$O,2,0))</f>
        <v/>
      </c>
      <c r="C170" s="95" t="str">
        <f>IF($A170="","",VLOOKUP($A170,'Annex 2 Designated EHV charges'!$D:$O,3,0))</f>
        <v/>
      </c>
      <c r="D170" s="94" t="str">
        <f>IF($A170="","",VLOOKUP($A170,'Annex 2 Designated EHV charges'!$D:$O,4,0))</f>
        <v/>
      </c>
      <c r="E170" s="96" t="str">
        <f>IFERROR(IF(VLOOKUP($A170,'Annex 2 Designated EHV charges'!$D:$P,10,FALSE)=0,"",VLOOKUP($A170,'Annex 2 Designated EHV charges'!$D:$P,10,FALSE)),"")</f>
        <v/>
      </c>
      <c r="F170" s="196" t="str">
        <f>IFERROR(IF(VLOOKUP($A170,'Annex 2 Designated EHV charges'!$D:$P,11,FALSE)=0,"",VLOOKUP($A170,'Annex 2 Designated EHV charges'!$D:$P,11,FALSE)),"")</f>
        <v/>
      </c>
      <c r="G170" s="196" t="str">
        <f>IFERROR(IF(VLOOKUP($A170,'Annex 2 Designated EHV charges'!$D:$P,12,FALSE)=0,"",VLOOKUP($A170,'Annex 2 Designated EHV charges'!$D:$P,12,FALSE)),"")</f>
        <v/>
      </c>
      <c r="H170" s="196" t="str">
        <f>IFERROR(IF(VLOOKUP($A170,'Annex 2 Designated EHV charges'!$D:$P,13,FALSE)=0,"",VLOOKUP($A170,'Annex 2 Designated EHV charges'!$D:$P,13,FALSE)),"")</f>
        <v/>
      </c>
    </row>
    <row r="171" spans="1:8" x14ac:dyDescent="0.25">
      <c r="A171" s="95" t="str" cm="1">
        <f t="array" ref="A171">IFERROR(INDEX('Annex 2 Designated EHV charges'!$D$10:$D$95, MATCH(0, IF(ISBLANK('Annex 2 Designated EHV charges'!$D$10:$D$95),1, COUNTIF(A$4:$A170, 'Annex 2 Designated EHV charges'!$D$10:$D$95)), 0)),"")</f>
        <v/>
      </c>
      <c r="B171" s="94" t="str">
        <f>IF($A171="","",VLOOKUP($A171,'Annex 2 Designated EHV charges'!$D:$O,2,0))</f>
        <v/>
      </c>
      <c r="C171" s="95" t="str">
        <f>IF($A171="","",VLOOKUP($A171,'Annex 2 Designated EHV charges'!$D:$O,3,0))</f>
        <v/>
      </c>
      <c r="D171" s="94" t="str">
        <f>IF($A171="","",VLOOKUP($A171,'Annex 2 Designated EHV charges'!$D:$O,4,0))</f>
        <v/>
      </c>
      <c r="E171" s="96" t="str">
        <f>IFERROR(IF(VLOOKUP($A171,'Annex 2 Designated EHV charges'!$D:$P,10,FALSE)=0,"",VLOOKUP($A171,'Annex 2 Designated EHV charges'!$D:$P,10,FALSE)),"")</f>
        <v/>
      </c>
      <c r="F171" s="196" t="str">
        <f>IFERROR(IF(VLOOKUP($A171,'Annex 2 Designated EHV charges'!$D:$P,11,FALSE)=0,"",VLOOKUP($A171,'Annex 2 Designated EHV charges'!$D:$P,11,FALSE)),"")</f>
        <v/>
      </c>
      <c r="G171" s="196" t="str">
        <f>IFERROR(IF(VLOOKUP($A171,'Annex 2 Designated EHV charges'!$D:$P,12,FALSE)=0,"",VLOOKUP($A171,'Annex 2 Designated EHV charges'!$D:$P,12,FALSE)),"")</f>
        <v/>
      </c>
      <c r="H171" s="196" t="str">
        <f>IFERROR(IF(VLOOKUP($A171,'Annex 2 Designated EHV charges'!$D:$P,13,FALSE)=0,"",VLOOKUP($A171,'Annex 2 Designated EHV charges'!$D:$P,13,FALSE)),"")</f>
        <v/>
      </c>
    </row>
    <row r="172" spans="1:8" x14ac:dyDescent="0.25">
      <c r="A172" s="95" t="str" cm="1">
        <f t="array" ref="A172">IFERROR(INDEX('Annex 2 Designated EHV charges'!$D$10:$D$95, MATCH(0, IF(ISBLANK('Annex 2 Designated EHV charges'!$D$10:$D$95),1, COUNTIF(A$4:$A171, 'Annex 2 Designated EHV charges'!$D$10:$D$95)), 0)),"")</f>
        <v/>
      </c>
      <c r="B172" s="94" t="str">
        <f>IF($A172="","",VLOOKUP($A172,'Annex 2 Designated EHV charges'!$D:$O,2,0))</f>
        <v/>
      </c>
      <c r="C172" s="95" t="str">
        <f>IF($A172="","",VLOOKUP($A172,'Annex 2 Designated EHV charges'!$D:$O,3,0))</f>
        <v/>
      </c>
      <c r="D172" s="94" t="str">
        <f>IF($A172="","",VLOOKUP($A172,'Annex 2 Designated EHV charges'!$D:$O,4,0))</f>
        <v/>
      </c>
      <c r="E172" s="96" t="str">
        <f>IFERROR(IF(VLOOKUP($A172,'Annex 2 Designated EHV charges'!$D:$P,10,FALSE)=0,"",VLOOKUP($A172,'Annex 2 Designated EHV charges'!$D:$P,10,FALSE)),"")</f>
        <v/>
      </c>
      <c r="F172" s="196" t="str">
        <f>IFERROR(IF(VLOOKUP($A172,'Annex 2 Designated EHV charges'!$D:$P,11,FALSE)=0,"",VLOOKUP($A172,'Annex 2 Designated EHV charges'!$D:$P,11,FALSE)),"")</f>
        <v/>
      </c>
      <c r="G172" s="196" t="str">
        <f>IFERROR(IF(VLOOKUP($A172,'Annex 2 Designated EHV charges'!$D:$P,12,FALSE)=0,"",VLOOKUP($A172,'Annex 2 Designated EHV charges'!$D:$P,12,FALSE)),"")</f>
        <v/>
      </c>
      <c r="H172" s="196" t="str">
        <f>IFERROR(IF(VLOOKUP($A172,'Annex 2 Designated EHV charges'!$D:$P,13,FALSE)=0,"",VLOOKUP($A172,'Annex 2 Designated EHV charges'!$D:$P,13,FALSE)),"")</f>
        <v/>
      </c>
    </row>
    <row r="173" spans="1:8" x14ac:dyDescent="0.25">
      <c r="A173" s="95" t="str" cm="1">
        <f t="array" ref="A173">IFERROR(INDEX('Annex 2 Designated EHV charges'!$D$10:$D$95, MATCH(0, IF(ISBLANK('Annex 2 Designated EHV charges'!$D$10:$D$95),1, COUNTIF(A$4:$A172, 'Annex 2 Designated EHV charges'!$D$10:$D$95)), 0)),"")</f>
        <v/>
      </c>
      <c r="B173" s="94" t="str">
        <f>IF($A173="","",VLOOKUP($A173,'Annex 2 Designated EHV charges'!$D:$O,2,0))</f>
        <v/>
      </c>
      <c r="C173" s="95" t="str">
        <f>IF($A173="","",VLOOKUP($A173,'Annex 2 Designated EHV charges'!$D:$O,3,0))</f>
        <v/>
      </c>
      <c r="D173" s="94" t="str">
        <f>IF($A173="","",VLOOKUP($A173,'Annex 2 Designated EHV charges'!$D:$O,4,0))</f>
        <v/>
      </c>
      <c r="E173" s="96" t="str">
        <f>IFERROR(IF(VLOOKUP($A173,'Annex 2 Designated EHV charges'!$D:$P,10,FALSE)=0,"",VLOOKUP($A173,'Annex 2 Designated EHV charges'!$D:$P,10,FALSE)),"")</f>
        <v/>
      </c>
      <c r="F173" s="196" t="str">
        <f>IFERROR(IF(VLOOKUP($A173,'Annex 2 Designated EHV charges'!$D:$P,11,FALSE)=0,"",VLOOKUP($A173,'Annex 2 Designated EHV charges'!$D:$P,11,FALSE)),"")</f>
        <v/>
      </c>
      <c r="G173" s="196" t="str">
        <f>IFERROR(IF(VLOOKUP($A173,'Annex 2 Designated EHV charges'!$D:$P,12,FALSE)=0,"",VLOOKUP($A173,'Annex 2 Designated EHV charges'!$D:$P,12,FALSE)),"")</f>
        <v/>
      </c>
      <c r="H173" s="196" t="str">
        <f>IFERROR(IF(VLOOKUP($A173,'Annex 2 Designated EHV charges'!$D:$P,13,FALSE)=0,"",VLOOKUP($A173,'Annex 2 Designated EHV charges'!$D:$P,13,FALSE)),"")</f>
        <v/>
      </c>
    </row>
    <row r="174" spans="1:8" x14ac:dyDescent="0.25">
      <c r="A174" s="95" t="str" cm="1">
        <f t="array" ref="A174">IFERROR(INDEX('Annex 2 Designated EHV charges'!$D$10:$D$95, MATCH(0, IF(ISBLANK('Annex 2 Designated EHV charges'!$D$10:$D$95),1, COUNTIF(A$4:$A173, 'Annex 2 Designated EHV charges'!$D$10:$D$95)), 0)),"")</f>
        <v/>
      </c>
      <c r="B174" s="94" t="str">
        <f>IF($A174="","",VLOOKUP($A174,'Annex 2 Designated EHV charges'!$D:$O,2,0))</f>
        <v/>
      </c>
      <c r="C174" s="95" t="str">
        <f>IF($A174="","",VLOOKUP($A174,'Annex 2 Designated EHV charges'!$D:$O,3,0))</f>
        <v/>
      </c>
      <c r="D174" s="94" t="str">
        <f>IF($A174="","",VLOOKUP($A174,'Annex 2 Designated EHV charges'!$D:$O,4,0))</f>
        <v/>
      </c>
      <c r="E174" s="96" t="str">
        <f>IFERROR(IF(VLOOKUP($A174,'Annex 2 Designated EHV charges'!$D:$P,10,FALSE)=0,"",VLOOKUP($A174,'Annex 2 Designated EHV charges'!$D:$P,10,FALSE)),"")</f>
        <v/>
      </c>
      <c r="F174" s="196" t="str">
        <f>IFERROR(IF(VLOOKUP($A174,'Annex 2 Designated EHV charges'!$D:$P,11,FALSE)=0,"",VLOOKUP($A174,'Annex 2 Designated EHV charges'!$D:$P,11,FALSE)),"")</f>
        <v/>
      </c>
      <c r="G174" s="196" t="str">
        <f>IFERROR(IF(VLOOKUP($A174,'Annex 2 Designated EHV charges'!$D:$P,12,FALSE)=0,"",VLOOKUP($A174,'Annex 2 Designated EHV charges'!$D:$P,12,FALSE)),"")</f>
        <v/>
      </c>
      <c r="H174" s="196" t="str">
        <f>IFERROR(IF(VLOOKUP($A174,'Annex 2 Designated EHV charges'!$D:$P,13,FALSE)=0,"",VLOOKUP($A174,'Annex 2 Designated EHV charges'!$D:$P,13,FALSE)),"")</f>
        <v/>
      </c>
    </row>
    <row r="175" spans="1:8" x14ac:dyDescent="0.25">
      <c r="A175" s="95" t="str" cm="1">
        <f t="array" ref="A175">IFERROR(INDEX('Annex 2 Designated EHV charges'!$D$10:$D$95, MATCH(0, IF(ISBLANK('Annex 2 Designated EHV charges'!$D$10:$D$95),1, COUNTIF(A$4:$A174, 'Annex 2 Designated EHV charges'!$D$10:$D$95)), 0)),"")</f>
        <v/>
      </c>
      <c r="B175" s="94" t="str">
        <f>IF($A175="","",VLOOKUP($A175,'Annex 2 Designated EHV charges'!$D:$O,2,0))</f>
        <v/>
      </c>
      <c r="C175" s="95" t="str">
        <f>IF($A175="","",VLOOKUP($A175,'Annex 2 Designated EHV charges'!$D:$O,3,0))</f>
        <v/>
      </c>
      <c r="D175" s="94" t="str">
        <f>IF($A175="","",VLOOKUP($A175,'Annex 2 Designated EHV charges'!$D:$O,4,0))</f>
        <v/>
      </c>
      <c r="E175" s="96" t="str">
        <f>IFERROR(IF(VLOOKUP($A175,'Annex 2 Designated EHV charges'!$D:$P,10,FALSE)=0,"",VLOOKUP($A175,'Annex 2 Designated EHV charges'!$D:$P,10,FALSE)),"")</f>
        <v/>
      </c>
      <c r="F175" s="196" t="str">
        <f>IFERROR(IF(VLOOKUP($A175,'Annex 2 Designated EHV charges'!$D:$P,11,FALSE)=0,"",VLOOKUP($A175,'Annex 2 Designated EHV charges'!$D:$P,11,FALSE)),"")</f>
        <v/>
      </c>
      <c r="G175" s="196" t="str">
        <f>IFERROR(IF(VLOOKUP($A175,'Annex 2 Designated EHV charges'!$D:$P,12,FALSE)=0,"",VLOOKUP($A175,'Annex 2 Designated EHV charges'!$D:$P,12,FALSE)),"")</f>
        <v/>
      </c>
      <c r="H175" s="196" t="str">
        <f>IFERROR(IF(VLOOKUP($A175,'Annex 2 Designated EHV charges'!$D:$P,13,FALSE)=0,"",VLOOKUP($A175,'Annex 2 Designated EHV charges'!$D:$P,13,FALSE)),"")</f>
        <v/>
      </c>
    </row>
    <row r="176" spans="1:8" x14ac:dyDescent="0.25">
      <c r="A176" s="95" t="str" cm="1">
        <f t="array" ref="A176">IFERROR(INDEX('Annex 2 Designated EHV charges'!$D$10:$D$95, MATCH(0, IF(ISBLANK('Annex 2 Designated EHV charges'!$D$10:$D$95),1, COUNTIF(A$4:$A175, 'Annex 2 Designated EHV charges'!$D$10:$D$95)), 0)),"")</f>
        <v/>
      </c>
      <c r="B176" s="94" t="str">
        <f>IF($A176="","",VLOOKUP($A176,'Annex 2 Designated EHV charges'!$D:$O,2,0))</f>
        <v/>
      </c>
      <c r="C176" s="95" t="str">
        <f>IF($A176="","",VLOOKUP($A176,'Annex 2 Designated EHV charges'!$D:$O,3,0))</f>
        <v/>
      </c>
      <c r="D176" s="94" t="str">
        <f>IF($A176="","",VLOOKUP($A176,'Annex 2 Designated EHV charges'!$D:$O,4,0))</f>
        <v/>
      </c>
      <c r="E176" s="96" t="str">
        <f>IFERROR(IF(VLOOKUP($A176,'Annex 2 Designated EHV charges'!$D:$P,10,FALSE)=0,"",VLOOKUP($A176,'Annex 2 Designated EHV charges'!$D:$P,10,FALSE)),"")</f>
        <v/>
      </c>
      <c r="F176" s="196" t="str">
        <f>IFERROR(IF(VLOOKUP($A176,'Annex 2 Designated EHV charges'!$D:$P,11,FALSE)=0,"",VLOOKUP($A176,'Annex 2 Designated EHV charges'!$D:$P,11,FALSE)),"")</f>
        <v/>
      </c>
      <c r="G176" s="196" t="str">
        <f>IFERROR(IF(VLOOKUP($A176,'Annex 2 Designated EHV charges'!$D:$P,12,FALSE)=0,"",VLOOKUP($A176,'Annex 2 Designated EHV charges'!$D:$P,12,FALSE)),"")</f>
        <v/>
      </c>
      <c r="H176" s="196" t="str">
        <f>IFERROR(IF(VLOOKUP($A176,'Annex 2 Designated EHV charges'!$D:$P,13,FALSE)=0,"",VLOOKUP($A176,'Annex 2 Designated EHV charges'!$D:$P,13,FALSE)),"")</f>
        <v/>
      </c>
    </row>
    <row r="177" spans="1:8" x14ac:dyDescent="0.25">
      <c r="A177" s="95" t="str" cm="1">
        <f t="array" ref="A177">IFERROR(INDEX('Annex 2 Designated EHV charges'!$D$10:$D$95, MATCH(0, IF(ISBLANK('Annex 2 Designated EHV charges'!$D$10:$D$95),1, COUNTIF(A$4:$A176, 'Annex 2 Designated EHV charges'!$D$10:$D$95)), 0)),"")</f>
        <v/>
      </c>
      <c r="B177" s="94" t="str">
        <f>IF($A177="","",VLOOKUP($A177,'Annex 2 Designated EHV charges'!$D:$O,2,0))</f>
        <v/>
      </c>
      <c r="C177" s="95" t="str">
        <f>IF($A177="","",VLOOKUP($A177,'Annex 2 Designated EHV charges'!$D:$O,3,0))</f>
        <v/>
      </c>
      <c r="D177" s="94" t="str">
        <f>IF($A177="","",VLOOKUP($A177,'Annex 2 Designated EHV charges'!$D:$O,4,0))</f>
        <v/>
      </c>
      <c r="E177" s="96" t="str">
        <f>IFERROR(IF(VLOOKUP($A177,'Annex 2 Designated EHV charges'!$D:$P,10,FALSE)=0,"",VLOOKUP($A177,'Annex 2 Designated EHV charges'!$D:$P,10,FALSE)),"")</f>
        <v/>
      </c>
      <c r="F177" s="196" t="str">
        <f>IFERROR(IF(VLOOKUP($A177,'Annex 2 Designated EHV charges'!$D:$P,11,FALSE)=0,"",VLOOKUP($A177,'Annex 2 Designated EHV charges'!$D:$P,11,FALSE)),"")</f>
        <v/>
      </c>
      <c r="G177" s="196" t="str">
        <f>IFERROR(IF(VLOOKUP($A177,'Annex 2 Designated EHV charges'!$D:$P,12,FALSE)=0,"",VLOOKUP($A177,'Annex 2 Designated EHV charges'!$D:$P,12,FALSE)),"")</f>
        <v/>
      </c>
      <c r="H177" s="196" t="str">
        <f>IFERROR(IF(VLOOKUP($A177,'Annex 2 Designated EHV charges'!$D:$P,13,FALSE)=0,"",VLOOKUP($A177,'Annex 2 Designated EHV charges'!$D:$P,13,FALSE)),"")</f>
        <v/>
      </c>
    </row>
    <row r="178" spans="1:8" x14ac:dyDescent="0.25">
      <c r="A178" s="95" t="str" cm="1">
        <f t="array" ref="A178">IFERROR(INDEX('Annex 2 Designated EHV charges'!$D$10:$D$95, MATCH(0, IF(ISBLANK('Annex 2 Designated EHV charges'!$D$10:$D$95),1, COUNTIF(A$4:$A177, 'Annex 2 Designated EHV charges'!$D$10:$D$95)), 0)),"")</f>
        <v/>
      </c>
      <c r="B178" s="94" t="str">
        <f>IF($A178="","",VLOOKUP($A178,'Annex 2 Designated EHV charges'!$D:$O,2,0))</f>
        <v/>
      </c>
      <c r="C178" s="95" t="str">
        <f>IF($A178="","",VLOOKUP($A178,'Annex 2 Designated EHV charges'!$D:$O,3,0))</f>
        <v/>
      </c>
      <c r="D178" s="94" t="str">
        <f>IF($A178="","",VLOOKUP($A178,'Annex 2 Designated EHV charges'!$D:$O,4,0))</f>
        <v/>
      </c>
      <c r="E178" s="96" t="str">
        <f>IFERROR(IF(VLOOKUP($A178,'Annex 2 Designated EHV charges'!$D:$P,10,FALSE)=0,"",VLOOKUP($A178,'Annex 2 Designated EHV charges'!$D:$P,10,FALSE)),"")</f>
        <v/>
      </c>
      <c r="F178" s="196" t="str">
        <f>IFERROR(IF(VLOOKUP($A178,'Annex 2 Designated EHV charges'!$D:$P,11,FALSE)=0,"",VLOOKUP($A178,'Annex 2 Designated EHV charges'!$D:$P,11,FALSE)),"")</f>
        <v/>
      </c>
      <c r="G178" s="196" t="str">
        <f>IFERROR(IF(VLOOKUP($A178,'Annex 2 Designated EHV charges'!$D:$P,12,FALSE)=0,"",VLOOKUP($A178,'Annex 2 Designated EHV charges'!$D:$P,12,FALSE)),"")</f>
        <v/>
      </c>
      <c r="H178" s="196" t="str">
        <f>IFERROR(IF(VLOOKUP($A178,'Annex 2 Designated EHV charges'!$D:$P,13,FALSE)=0,"",VLOOKUP($A178,'Annex 2 Designated EHV charges'!$D:$P,13,FALSE)),"")</f>
        <v/>
      </c>
    </row>
    <row r="179" spans="1:8" x14ac:dyDescent="0.25">
      <c r="A179" s="95" t="str" cm="1">
        <f t="array" ref="A179">IFERROR(INDEX('Annex 2 Designated EHV charges'!$D$10:$D$95, MATCH(0, IF(ISBLANK('Annex 2 Designated EHV charges'!$D$10:$D$95),1, COUNTIF(A$4:$A178, 'Annex 2 Designated EHV charges'!$D$10:$D$95)), 0)),"")</f>
        <v/>
      </c>
      <c r="B179" s="94" t="str">
        <f>IF($A179="","",VLOOKUP($A179,'Annex 2 Designated EHV charges'!$D:$O,2,0))</f>
        <v/>
      </c>
      <c r="C179" s="95" t="str">
        <f>IF($A179="","",VLOOKUP($A179,'Annex 2 Designated EHV charges'!$D:$O,3,0))</f>
        <v/>
      </c>
      <c r="D179" s="94" t="str">
        <f>IF($A179="","",VLOOKUP($A179,'Annex 2 Designated EHV charges'!$D:$O,4,0))</f>
        <v/>
      </c>
      <c r="E179" s="96" t="str">
        <f>IFERROR(IF(VLOOKUP($A179,'Annex 2 Designated EHV charges'!$D:$P,10,FALSE)=0,"",VLOOKUP($A179,'Annex 2 Designated EHV charges'!$D:$P,10,FALSE)),"")</f>
        <v/>
      </c>
      <c r="F179" s="196" t="str">
        <f>IFERROR(IF(VLOOKUP($A179,'Annex 2 Designated EHV charges'!$D:$P,11,FALSE)=0,"",VLOOKUP($A179,'Annex 2 Designated EHV charges'!$D:$P,11,FALSE)),"")</f>
        <v/>
      </c>
      <c r="G179" s="196" t="str">
        <f>IFERROR(IF(VLOOKUP($A179,'Annex 2 Designated EHV charges'!$D:$P,12,FALSE)=0,"",VLOOKUP($A179,'Annex 2 Designated EHV charges'!$D:$P,12,FALSE)),"")</f>
        <v/>
      </c>
      <c r="H179" s="196" t="str">
        <f>IFERROR(IF(VLOOKUP($A179,'Annex 2 Designated EHV charges'!$D:$P,13,FALSE)=0,"",VLOOKUP($A179,'Annex 2 Designated EHV charges'!$D:$P,13,FALSE)),"")</f>
        <v/>
      </c>
    </row>
    <row r="180" spans="1:8" x14ac:dyDescent="0.25">
      <c r="A180" s="95" t="str" cm="1">
        <f t="array" ref="A180">IFERROR(INDEX('Annex 2 Designated EHV charges'!$D$10:$D$95, MATCH(0, IF(ISBLANK('Annex 2 Designated EHV charges'!$D$10:$D$95),1, COUNTIF(A$4:$A179, 'Annex 2 Designated EHV charges'!$D$10:$D$95)), 0)),"")</f>
        <v/>
      </c>
      <c r="B180" s="94" t="str">
        <f>IF($A180="","",VLOOKUP($A180,'Annex 2 Designated EHV charges'!$D:$O,2,0))</f>
        <v/>
      </c>
      <c r="C180" s="95" t="str">
        <f>IF($A180="","",VLOOKUP($A180,'Annex 2 Designated EHV charges'!$D:$O,3,0))</f>
        <v/>
      </c>
      <c r="D180" s="94" t="str">
        <f>IF($A180="","",VLOOKUP($A180,'Annex 2 Designated EHV charges'!$D:$O,4,0))</f>
        <v/>
      </c>
      <c r="E180" s="96" t="str">
        <f>IFERROR(IF(VLOOKUP($A180,'Annex 2 Designated EHV charges'!$D:$P,10,FALSE)=0,"",VLOOKUP($A180,'Annex 2 Designated EHV charges'!$D:$P,10,FALSE)),"")</f>
        <v/>
      </c>
      <c r="F180" s="196" t="str">
        <f>IFERROR(IF(VLOOKUP($A180,'Annex 2 Designated EHV charges'!$D:$P,11,FALSE)=0,"",VLOOKUP($A180,'Annex 2 Designated EHV charges'!$D:$P,11,FALSE)),"")</f>
        <v/>
      </c>
      <c r="G180" s="196" t="str">
        <f>IFERROR(IF(VLOOKUP($A180,'Annex 2 Designated EHV charges'!$D:$P,12,FALSE)=0,"",VLOOKUP($A180,'Annex 2 Designated EHV charges'!$D:$P,12,FALSE)),"")</f>
        <v/>
      </c>
      <c r="H180" s="196" t="str">
        <f>IFERROR(IF(VLOOKUP($A180,'Annex 2 Designated EHV charges'!$D:$P,13,FALSE)=0,"",VLOOKUP($A180,'Annex 2 Designated EHV charges'!$D:$P,13,FALSE)),"")</f>
        <v/>
      </c>
    </row>
    <row r="181" spans="1:8" x14ac:dyDescent="0.25">
      <c r="A181" s="95" t="str" cm="1">
        <f t="array" ref="A181">IFERROR(INDEX('Annex 2 Designated EHV charges'!$D$10:$D$95, MATCH(0, IF(ISBLANK('Annex 2 Designated EHV charges'!$D$10:$D$95),1, COUNTIF(A$4:$A180, 'Annex 2 Designated EHV charges'!$D$10:$D$95)), 0)),"")</f>
        <v/>
      </c>
      <c r="B181" s="94" t="str">
        <f>IF($A181="","",VLOOKUP($A181,'Annex 2 Designated EHV charges'!$D:$O,2,0))</f>
        <v/>
      </c>
      <c r="C181" s="95" t="str">
        <f>IF($A181="","",VLOOKUP($A181,'Annex 2 Designated EHV charges'!$D:$O,3,0))</f>
        <v/>
      </c>
      <c r="D181" s="94" t="str">
        <f>IF($A181="","",VLOOKUP($A181,'Annex 2 Designated EHV charges'!$D:$O,4,0))</f>
        <v/>
      </c>
      <c r="E181" s="96" t="str">
        <f>IFERROR(IF(VLOOKUP($A181,'Annex 2 Designated EHV charges'!$D:$P,10,FALSE)=0,"",VLOOKUP($A181,'Annex 2 Designated EHV charges'!$D:$P,10,FALSE)),"")</f>
        <v/>
      </c>
      <c r="F181" s="196" t="str">
        <f>IFERROR(IF(VLOOKUP($A181,'Annex 2 Designated EHV charges'!$D:$P,11,FALSE)=0,"",VLOOKUP($A181,'Annex 2 Designated EHV charges'!$D:$P,11,FALSE)),"")</f>
        <v/>
      </c>
      <c r="G181" s="196" t="str">
        <f>IFERROR(IF(VLOOKUP($A181,'Annex 2 Designated EHV charges'!$D:$P,12,FALSE)=0,"",VLOOKUP($A181,'Annex 2 Designated EHV charges'!$D:$P,12,FALSE)),"")</f>
        <v/>
      </c>
      <c r="H181" s="196" t="str">
        <f>IFERROR(IF(VLOOKUP($A181,'Annex 2 Designated EHV charges'!$D:$P,13,FALSE)=0,"",VLOOKUP($A181,'Annex 2 Designated EHV charges'!$D:$P,13,FALSE)),"")</f>
        <v/>
      </c>
    </row>
    <row r="182" spans="1:8" x14ac:dyDescent="0.25">
      <c r="A182" s="95" t="str" cm="1">
        <f t="array" ref="A182">IFERROR(INDEX('Annex 2 Designated EHV charges'!$D$10:$D$95, MATCH(0, IF(ISBLANK('Annex 2 Designated EHV charges'!$D$10:$D$95),1, COUNTIF(A$4:$A181, 'Annex 2 Designated EHV charges'!$D$10:$D$95)), 0)),"")</f>
        <v/>
      </c>
      <c r="B182" s="94" t="str">
        <f>IF($A182="","",VLOOKUP($A182,'Annex 2 Designated EHV charges'!$D:$O,2,0))</f>
        <v/>
      </c>
      <c r="C182" s="95" t="str">
        <f>IF($A182="","",VLOOKUP($A182,'Annex 2 Designated EHV charges'!$D:$O,3,0))</f>
        <v/>
      </c>
      <c r="D182" s="94" t="str">
        <f>IF($A182="","",VLOOKUP($A182,'Annex 2 Designated EHV charges'!$D:$O,4,0))</f>
        <v/>
      </c>
      <c r="E182" s="96" t="str">
        <f>IFERROR(IF(VLOOKUP($A182,'Annex 2 Designated EHV charges'!$D:$P,10,FALSE)=0,"",VLOOKUP($A182,'Annex 2 Designated EHV charges'!$D:$P,10,FALSE)),"")</f>
        <v/>
      </c>
      <c r="F182" s="196" t="str">
        <f>IFERROR(IF(VLOOKUP($A182,'Annex 2 Designated EHV charges'!$D:$P,11,FALSE)=0,"",VLOOKUP($A182,'Annex 2 Designated EHV charges'!$D:$P,11,FALSE)),"")</f>
        <v/>
      </c>
      <c r="G182" s="196" t="str">
        <f>IFERROR(IF(VLOOKUP($A182,'Annex 2 Designated EHV charges'!$D:$P,12,FALSE)=0,"",VLOOKUP($A182,'Annex 2 Designated EHV charges'!$D:$P,12,FALSE)),"")</f>
        <v/>
      </c>
      <c r="H182" s="196" t="str">
        <f>IFERROR(IF(VLOOKUP($A182,'Annex 2 Designated EHV charges'!$D:$P,13,FALSE)=0,"",VLOOKUP($A182,'Annex 2 Designated EHV charges'!$D:$P,13,FALSE)),"")</f>
        <v/>
      </c>
    </row>
    <row r="183" spans="1:8" x14ac:dyDescent="0.25">
      <c r="A183" s="95" t="str" cm="1">
        <f t="array" ref="A183">IFERROR(INDEX('Annex 2 Designated EHV charges'!$D$10:$D$95, MATCH(0, IF(ISBLANK('Annex 2 Designated EHV charges'!$D$10:$D$95),1, COUNTIF(A$4:$A182, 'Annex 2 Designated EHV charges'!$D$10:$D$95)), 0)),"")</f>
        <v/>
      </c>
      <c r="B183" s="94" t="str">
        <f>IF($A183="","",VLOOKUP($A183,'Annex 2 Designated EHV charges'!$D:$O,2,0))</f>
        <v/>
      </c>
      <c r="C183" s="95" t="str">
        <f>IF($A183="","",VLOOKUP($A183,'Annex 2 Designated EHV charges'!$D:$O,3,0))</f>
        <v/>
      </c>
      <c r="D183" s="94" t="str">
        <f>IF($A183="","",VLOOKUP($A183,'Annex 2 Designated EHV charges'!$D:$O,4,0))</f>
        <v/>
      </c>
      <c r="E183" s="96" t="str">
        <f>IFERROR(IF(VLOOKUP($A183,'Annex 2 Designated EHV charges'!$D:$P,10,FALSE)=0,"",VLOOKUP($A183,'Annex 2 Designated EHV charges'!$D:$P,10,FALSE)),"")</f>
        <v/>
      </c>
      <c r="F183" s="196" t="str">
        <f>IFERROR(IF(VLOOKUP($A183,'Annex 2 Designated EHV charges'!$D:$P,11,FALSE)=0,"",VLOOKUP($A183,'Annex 2 Designated EHV charges'!$D:$P,11,FALSE)),"")</f>
        <v/>
      </c>
      <c r="G183" s="196" t="str">
        <f>IFERROR(IF(VLOOKUP($A183,'Annex 2 Designated EHV charges'!$D:$P,12,FALSE)=0,"",VLOOKUP($A183,'Annex 2 Designated EHV charges'!$D:$P,12,FALSE)),"")</f>
        <v/>
      </c>
      <c r="H183" s="196" t="str">
        <f>IFERROR(IF(VLOOKUP($A183,'Annex 2 Designated EHV charges'!$D:$P,13,FALSE)=0,"",VLOOKUP($A183,'Annex 2 Designated EHV charges'!$D:$P,13,FALSE)),"")</f>
        <v/>
      </c>
    </row>
    <row r="184" spans="1:8" x14ac:dyDescent="0.25">
      <c r="A184" s="95" t="str" cm="1">
        <f t="array" ref="A184">IFERROR(INDEX('Annex 2 Designated EHV charges'!$D$10:$D$95, MATCH(0, IF(ISBLANK('Annex 2 Designated EHV charges'!$D$10:$D$95),1, COUNTIF(A$4:$A183, 'Annex 2 Designated EHV charges'!$D$10:$D$95)), 0)),"")</f>
        <v/>
      </c>
      <c r="B184" s="94" t="str">
        <f>IF($A184="","",VLOOKUP($A184,'Annex 2 Designated EHV charges'!$D:$O,2,0))</f>
        <v/>
      </c>
      <c r="C184" s="95" t="str">
        <f>IF($A184="","",VLOOKUP($A184,'Annex 2 Designated EHV charges'!$D:$O,3,0))</f>
        <v/>
      </c>
      <c r="D184" s="94" t="str">
        <f>IF($A184="","",VLOOKUP($A184,'Annex 2 Designated EHV charges'!$D:$O,4,0))</f>
        <v/>
      </c>
      <c r="E184" s="96" t="str">
        <f>IFERROR(IF(VLOOKUP($A184,'Annex 2 Designated EHV charges'!$D:$P,10,FALSE)=0,"",VLOOKUP($A184,'Annex 2 Designated EHV charges'!$D:$P,10,FALSE)),"")</f>
        <v/>
      </c>
      <c r="F184" s="196" t="str">
        <f>IFERROR(IF(VLOOKUP($A184,'Annex 2 Designated EHV charges'!$D:$P,11,FALSE)=0,"",VLOOKUP($A184,'Annex 2 Designated EHV charges'!$D:$P,11,FALSE)),"")</f>
        <v/>
      </c>
      <c r="G184" s="196" t="str">
        <f>IFERROR(IF(VLOOKUP($A184,'Annex 2 Designated EHV charges'!$D:$P,12,FALSE)=0,"",VLOOKUP($A184,'Annex 2 Designated EHV charges'!$D:$P,12,FALSE)),"")</f>
        <v/>
      </c>
      <c r="H184" s="196" t="str">
        <f>IFERROR(IF(VLOOKUP($A184,'Annex 2 Designated EHV charges'!$D:$P,13,FALSE)=0,"",VLOOKUP($A184,'Annex 2 Designated EHV charges'!$D:$P,13,FALSE)),"")</f>
        <v/>
      </c>
    </row>
    <row r="185" spans="1:8" x14ac:dyDescent="0.25">
      <c r="A185" s="95" t="str" cm="1">
        <f t="array" ref="A185">IFERROR(INDEX('Annex 2 Designated EHV charges'!$D$10:$D$95, MATCH(0, IF(ISBLANK('Annex 2 Designated EHV charges'!$D$10:$D$95),1, COUNTIF(A$4:$A184, 'Annex 2 Designated EHV charges'!$D$10:$D$95)), 0)),"")</f>
        <v/>
      </c>
      <c r="B185" s="94" t="str">
        <f>IF($A185="","",VLOOKUP($A185,'Annex 2 Designated EHV charges'!$D:$O,2,0))</f>
        <v/>
      </c>
      <c r="C185" s="95" t="str">
        <f>IF($A185="","",VLOOKUP($A185,'Annex 2 Designated EHV charges'!$D:$O,3,0))</f>
        <v/>
      </c>
      <c r="D185" s="94" t="str">
        <f>IF($A185="","",VLOOKUP($A185,'Annex 2 Designated EHV charges'!$D:$O,4,0))</f>
        <v/>
      </c>
      <c r="E185" s="96" t="str">
        <f>IFERROR(IF(VLOOKUP($A185,'Annex 2 Designated EHV charges'!$D:$P,10,FALSE)=0,"",VLOOKUP($A185,'Annex 2 Designated EHV charges'!$D:$P,10,FALSE)),"")</f>
        <v/>
      </c>
      <c r="F185" s="196" t="str">
        <f>IFERROR(IF(VLOOKUP($A185,'Annex 2 Designated EHV charges'!$D:$P,11,FALSE)=0,"",VLOOKUP($A185,'Annex 2 Designated EHV charges'!$D:$P,11,FALSE)),"")</f>
        <v/>
      </c>
      <c r="G185" s="196" t="str">
        <f>IFERROR(IF(VLOOKUP($A185,'Annex 2 Designated EHV charges'!$D:$P,12,FALSE)=0,"",VLOOKUP($A185,'Annex 2 Designated EHV charges'!$D:$P,12,FALSE)),"")</f>
        <v/>
      </c>
      <c r="H185" s="196" t="str">
        <f>IFERROR(IF(VLOOKUP($A185,'Annex 2 Designated EHV charges'!$D:$P,13,FALSE)=0,"",VLOOKUP($A185,'Annex 2 Designated EHV charges'!$D:$P,13,FALSE)),"")</f>
        <v/>
      </c>
    </row>
    <row r="186" spans="1:8" x14ac:dyDescent="0.25">
      <c r="A186" s="95" t="str" cm="1">
        <f t="array" ref="A186">IFERROR(INDEX('Annex 2 Designated EHV charges'!$D$10:$D$95, MATCH(0, IF(ISBLANK('Annex 2 Designated EHV charges'!$D$10:$D$95),1, COUNTIF(A$4:$A185, 'Annex 2 Designated EHV charges'!$D$10:$D$95)), 0)),"")</f>
        <v/>
      </c>
      <c r="B186" s="94" t="str">
        <f>IF($A186="","",VLOOKUP($A186,'Annex 2 Designated EHV charges'!$D:$O,2,0))</f>
        <v/>
      </c>
      <c r="C186" s="95" t="str">
        <f>IF($A186="","",VLOOKUP($A186,'Annex 2 Designated EHV charges'!$D:$O,3,0))</f>
        <v/>
      </c>
      <c r="D186" s="94" t="str">
        <f>IF($A186="","",VLOOKUP($A186,'Annex 2 Designated EHV charges'!$D:$O,4,0))</f>
        <v/>
      </c>
      <c r="E186" s="96" t="str">
        <f>IFERROR(IF(VLOOKUP($A186,'Annex 2 Designated EHV charges'!$D:$P,10,FALSE)=0,"",VLOOKUP($A186,'Annex 2 Designated EHV charges'!$D:$P,10,FALSE)),"")</f>
        <v/>
      </c>
      <c r="F186" s="196" t="str">
        <f>IFERROR(IF(VLOOKUP($A186,'Annex 2 Designated EHV charges'!$D:$P,11,FALSE)=0,"",VLOOKUP($A186,'Annex 2 Designated EHV charges'!$D:$P,11,FALSE)),"")</f>
        <v/>
      </c>
      <c r="G186" s="196" t="str">
        <f>IFERROR(IF(VLOOKUP($A186,'Annex 2 Designated EHV charges'!$D:$P,12,FALSE)=0,"",VLOOKUP($A186,'Annex 2 Designated EHV charges'!$D:$P,12,FALSE)),"")</f>
        <v/>
      </c>
      <c r="H186" s="196" t="str">
        <f>IFERROR(IF(VLOOKUP($A186,'Annex 2 Designated EHV charges'!$D:$P,13,FALSE)=0,"",VLOOKUP($A186,'Annex 2 Designated EHV charges'!$D:$P,13,FALSE)),"")</f>
        <v/>
      </c>
    </row>
    <row r="187" spans="1:8" x14ac:dyDescent="0.25">
      <c r="A187" s="95" t="str" cm="1">
        <f t="array" ref="A187">IFERROR(INDEX('Annex 2 Designated EHV charges'!$D$10:$D$95, MATCH(0, IF(ISBLANK('Annex 2 Designated EHV charges'!$D$10:$D$95),1, COUNTIF(A$4:$A186, 'Annex 2 Designated EHV charges'!$D$10:$D$95)), 0)),"")</f>
        <v/>
      </c>
      <c r="B187" s="94" t="str">
        <f>IF($A187="","",VLOOKUP($A187,'Annex 2 Designated EHV charges'!$D:$O,2,0))</f>
        <v/>
      </c>
      <c r="C187" s="95" t="str">
        <f>IF($A187="","",VLOOKUP($A187,'Annex 2 Designated EHV charges'!$D:$O,3,0))</f>
        <v/>
      </c>
      <c r="D187" s="94" t="str">
        <f>IF($A187="","",VLOOKUP($A187,'Annex 2 Designated EHV charges'!$D:$O,4,0))</f>
        <v/>
      </c>
      <c r="E187" s="96" t="str">
        <f>IFERROR(IF(VLOOKUP($A187,'Annex 2 Designated EHV charges'!$D:$P,10,FALSE)=0,"",VLOOKUP($A187,'Annex 2 Designated EHV charges'!$D:$P,10,FALSE)),"")</f>
        <v/>
      </c>
      <c r="F187" s="196" t="str">
        <f>IFERROR(IF(VLOOKUP($A187,'Annex 2 Designated EHV charges'!$D:$P,11,FALSE)=0,"",VLOOKUP($A187,'Annex 2 Designated EHV charges'!$D:$P,11,FALSE)),"")</f>
        <v/>
      </c>
      <c r="G187" s="196" t="str">
        <f>IFERROR(IF(VLOOKUP($A187,'Annex 2 Designated EHV charges'!$D:$P,12,FALSE)=0,"",VLOOKUP($A187,'Annex 2 Designated EHV charges'!$D:$P,12,FALSE)),"")</f>
        <v/>
      </c>
      <c r="H187" s="196" t="str">
        <f>IFERROR(IF(VLOOKUP($A187,'Annex 2 Designated EHV charges'!$D:$P,13,FALSE)=0,"",VLOOKUP($A187,'Annex 2 Designated EHV charges'!$D:$P,13,FALSE)),"")</f>
        <v/>
      </c>
    </row>
    <row r="188" spans="1:8" x14ac:dyDescent="0.25">
      <c r="A188" s="95" t="str" cm="1">
        <f t="array" ref="A188">IFERROR(INDEX('Annex 2 Designated EHV charges'!$D$10:$D$95, MATCH(0, IF(ISBLANK('Annex 2 Designated EHV charges'!$D$10:$D$95),1, COUNTIF(A$4:$A187, 'Annex 2 Designated EHV charges'!$D$10:$D$95)), 0)),"")</f>
        <v/>
      </c>
      <c r="B188" s="94" t="str">
        <f>IF($A188="","",VLOOKUP($A188,'Annex 2 Designated EHV charges'!$D:$O,2,0))</f>
        <v/>
      </c>
      <c r="C188" s="95" t="str">
        <f>IF($A188="","",VLOOKUP($A188,'Annex 2 Designated EHV charges'!$D:$O,3,0))</f>
        <v/>
      </c>
      <c r="D188" s="94" t="str">
        <f>IF($A188="","",VLOOKUP($A188,'Annex 2 Designated EHV charges'!$D:$O,4,0))</f>
        <v/>
      </c>
      <c r="E188" s="96" t="str">
        <f>IFERROR(IF(VLOOKUP($A188,'Annex 2 Designated EHV charges'!$D:$P,10,FALSE)=0,"",VLOOKUP($A188,'Annex 2 Designated EHV charges'!$D:$P,10,FALSE)),"")</f>
        <v/>
      </c>
      <c r="F188" s="196" t="str">
        <f>IFERROR(IF(VLOOKUP($A188,'Annex 2 Designated EHV charges'!$D:$P,11,FALSE)=0,"",VLOOKUP($A188,'Annex 2 Designated EHV charges'!$D:$P,11,FALSE)),"")</f>
        <v/>
      </c>
      <c r="G188" s="196" t="str">
        <f>IFERROR(IF(VLOOKUP($A188,'Annex 2 Designated EHV charges'!$D:$P,12,FALSE)=0,"",VLOOKUP($A188,'Annex 2 Designated EHV charges'!$D:$P,12,FALSE)),"")</f>
        <v/>
      </c>
      <c r="H188" s="196" t="str">
        <f>IFERROR(IF(VLOOKUP($A188,'Annex 2 Designated EHV charges'!$D:$P,13,FALSE)=0,"",VLOOKUP($A188,'Annex 2 Designated EHV charges'!$D:$P,13,FALSE)),"")</f>
        <v/>
      </c>
    </row>
    <row r="189" spans="1:8" x14ac:dyDescent="0.25">
      <c r="A189" s="95" t="str" cm="1">
        <f t="array" ref="A189">IFERROR(INDEX('Annex 2 Designated EHV charges'!$D$10:$D$95, MATCH(0, IF(ISBLANK('Annex 2 Designated EHV charges'!$D$10:$D$95),1, COUNTIF(A$4:$A188, 'Annex 2 Designated EHV charges'!$D$10:$D$95)), 0)),"")</f>
        <v/>
      </c>
      <c r="B189" s="94" t="str">
        <f>IF($A189="","",VLOOKUP($A189,'Annex 2 Designated EHV charges'!$D:$O,2,0))</f>
        <v/>
      </c>
      <c r="C189" s="95" t="str">
        <f>IF($A189="","",VLOOKUP($A189,'Annex 2 Designated EHV charges'!$D:$O,3,0))</f>
        <v/>
      </c>
      <c r="D189" s="94" t="str">
        <f>IF($A189="","",VLOOKUP($A189,'Annex 2 Designated EHV charges'!$D:$O,4,0))</f>
        <v/>
      </c>
      <c r="E189" s="96" t="str">
        <f>IFERROR(IF(VLOOKUP($A189,'Annex 2 Designated EHV charges'!$D:$P,10,FALSE)=0,"",VLOOKUP($A189,'Annex 2 Designated EHV charges'!$D:$P,10,FALSE)),"")</f>
        <v/>
      </c>
      <c r="F189" s="196" t="str">
        <f>IFERROR(IF(VLOOKUP($A189,'Annex 2 Designated EHV charges'!$D:$P,11,FALSE)=0,"",VLOOKUP($A189,'Annex 2 Designated EHV charges'!$D:$P,11,FALSE)),"")</f>
        <v/>
      </c>
      <c r="G189" s="196" t="str">
        <f>IFERROR(IF(VLOOKUP($A189,'Annex 2 Designated EHV charges'!$D:$P,12,FALSE)=0,"",VLOOKUP($A189,'Annex 2 Designated EHV charges'!$D:$P,12,FALSE)),"")</f>
        <v/>
      </c>
      <c r="H189" s="196" t="str">
        <f>IFERROR(IF(VLOOKUP($A189,'Annex 2 Designated EHV charges'!$D:$P,13,FALSE)=0,"",VLOOKUP($A189,'Annex 2 Designated EHV charges'!$D:$P,13,FALSE)),"")</f>
        <v/>
      </c>
    </row>
    <row r="190" spans="1:8" x14ac:dyDescent="0.25">
      <c r="A190" s="95" t="str" cm="1">
        <f t="array" ref="A190">IFERROR(INDEX('Annex 2 Designated EHV charges'!$D$10:$D$95, MATCH(0, IF(ISBLANK('Annex 2 Designated EHV charges'!$D$10:$D$95),1, COUNTIF(A$4:$A189, 'Annex 2 Designated EHV charges'!$D$10:$D$95)), 0)),"")</f>
        <v/>
      </c>
      <c r="B190" s="94" t="str">
        <f>IF($A190="","",VLOOKUP($A190,'Annex 2 Designated EHV charges'!$D:$O,2,0))</f>
        <v/>
      </c>
      <c r="C190" s="95" t="str">
        <f>IF($A190="","",VLOOKUP($A190,'Annex 2 Designated EHV charges'!$D:$O,3,0))</f>
        <v/>
      </c>
      <c r="D190" s="94" t="str">
        <f>IF($A190="","",VLOOKUP($A190,'Annex 2 Designated EHV charges'!$D:$O,4,0))</f>
        <v/>
      </c>
      <c r="E190" s="96" t="str">
        <f>IFERROR(IF(VLOOKUP($A190,'Annex 2 Designated EHV charges'!$D:$P,10,FALSE)=0,"",VLOOKUP($A190,'Annex 2 Designated EHV charges'!$D:$P,10,FALSE)),"")</f>
        <v/>
      </c>
      <c r="F190" s="196" t="str">
        <f>IFERROR(IF(VLOOKUP($A190,'Annex 2 Designated EHV charges'!$D:$P,11,FALSE)=0,"",VLOOKUP($A190,'Annex 2 Designated EHV charges'!$D:$P,11,FALSE)),"")</f>
        <v/>
      </c>
      <c r="G190" s="196" t="str">
        <f>IFERROR(IF(VLOOKUP($A190,'Annex 2 Designated EHV charges'!$D:$P,12,FALSE)=0,"",VLOOKUP($A190,'Annex 2 Designated EHV charges'!$D:$P,12,FALSE)),"")</f>
        <v/>
      </c>
      <c r="H190" s="196" t="str">
        <f>IFERROR(IF(VLOOKUP($A190,'Annex 2 Designated EHV charges'!$D:$P,13,FALSE)=0,"",VLOOKUP($A190,'Annex 2 Designated EHV charges'!$D:$P,13,FALSE)),"")</f>
        <v/>
      </c>
    </row>
    <row r="191" spans="1:8" x14ac:dyDescent="0.25">
      <c r="A191" s="95" t="str" cm="1">
        <f t="array" ref="A191">IFERROR(INDEX('Annex 2 Designated EHV charges'!$D$10:$D$95, MATCH(0, IF(ISBLANK('Annex 2 Designated EHV charges'!$D$10:$D$95),1, COUNTIF(A$4:$A190, 'Annex 2 Designated EHV charges'!$D$10:$D$95)), 0)),"")</f>
        <v/>
      </c>
      <c r="B191" s="94" t="str">
        <f>IF($A191="","",VLOOKUP($A191,'Annex 2 Designated EHV charges'!$D:$O,2,0))</f>
        <v/>
      </c>
      <c r="C191" s="95" t="str">
        <f>IF($A191="","",VLOOKUP($A191,'Annex 2 Designated EHV charges'!$D:$O,3,0))</f>
        <v/>
      </c>
      <c r="D191" s="94" t="str">
        <f>IF($A191="","",VLOOKUP($A191,'Annex 2 Designated EHV charges'!$D:$O,4,0))</f>
        <v/>
      </c>
      <c r="E191" s="96" t="str">
        <f>IFERROR(IF(VLOOKUP($A191,'Annex 2 Designated EHV charges'!$D:$P,10,FALSE)=0,"",VLOOKUP($A191,'Annex 2 Designated EHV charges'!$D:$P,10,FALSE)),"")</f>
        <v/>
      </c>
      <c r="F191" s="196" t="str">
        <f>IFERROR(IF(VLOOKUP($A191,'Annex 2 Designated EHV charges'!$D:$P,11,FALSE)=0,"",VLOOKUP($A191,'Annex 2 Designated EHV charges'!$D:$P,11,FALSE)),"")</f>
        <v/>
      </c>
      <c r="G191" s="196" t="str">
        <f>IFERROR(IF(VLOOKUP($A191,'Annex 2 Designated EHV charges'!$D:$P,12,FALSE)=0,"",VLOOKUP($A191,'Annex 2 Designated EHV charges'!$D:$P,12,FALSE)),"")</f>
        <v/>
      </c>
      <c r="H191" s="196" t="str">
        <f>IFERROR(IF(VLOOKUP($A191,'Annex 2 Designated EHV charges'!$D:$P,13,FALSE)=0,"",VLOOKUP($A191,'Annex 2 Designated EHV charges'!$D:$P,13,FALSE)),"")</f>
        <v/>
      </c>
    </row>
    <row r="192" spans="1:8" x14ac:dyDescent="0.25">
      <c r="A192" s="95" t="str" cm="1">
        <f t="array" ref="A192">IFERROR(INDEX('Annex 2 Designated EHV charges'!$D$10:$D$95, MATCH(0, IF(ISBLANK('Annex 2 Designated EHV charges'!$D$10:$D$95),1, COUNTIF(A$4:$A191, 'Annex 2 Designated EHV charges'!$D$10:$D$95)), 0)),"")</f>
        <v/>
      </c>
      <c r="B192" s="94" t="str">
        <f>IF($A192="","",VLOOKUP($A192,'Annex 2 Designated EHV charges'!$D:$O,2,0))</f>
        <v/>
      </c>
      <c r="C192" s="95" t="str">
        <f>IF($A192="","",VLOOKUP($A192,'Annex 2 Designated EHV charges'!$D:$O,3,0))</f>
        <v/>
      </c>
      <c r="D192" s="94" t="str">
        <f>IF($A192="","",VLOOKUP($A192,'Annex 2 Designated EHV charges'!$D:$O,4,0))</f>
        <v/>
      </c>
      <c r="E192" s="96" t="str">
        <f>IFERROR(IF(VLOOKUP($A192,'Annex 2 Designated EHV charges'!$D:$P,10,FALSE)=0,"",VLOOKUP($A192,'Annex 2 Designated EHV charges'!$D:$P,10,FALSE)),"")</f>
        <v/>
      </c>
      <c r="F192" s="196" t="str">
        <f>IFERROR(IF(VLOOKUP($A192,'Annex 2 Designated EHV charges'!$D:$P,11,FALSE)=0,"",VLOOKUP($A192,'Annex 2 Designated EHV charges'!$D:$P,11,FALSE)),"")</f>
        <v/>
      </c>
      <c r="G192" s="196" t="str">
        <f>IFERROR(IF(VLOOKUP($A192,'Annex 2 Designated EHV charges'!$D:$P,12,FALSE)=0,"",VLOOKUP($A192,'Annex 2 Designated EHV charges'!$D:$P,12,FALSE)),"")</f>
        <v/>
      </c>
      <c r="H192" s="196" t="str">
        <f>IFERROR(IF(VLOOKUP($A192,'Annex 2 Designated EHV charges'!$D:$P,13,FALSE)=0,"",VLOOKUP($A192,'Annex 2 Designated EHV charges'!$D:$P,13,FALSE)),"")</f>
        <v/>
      </c>
    </row>
    <row r="193" spans="1:8" x14ac:dyDescent="0.25">
      <c r="A193" s="95" t="str" cm="1">
        <f t="array" ref="A193">IFERROR(INDEX('Annex 2 Designated EHV charges'!$D$10:$D$95, MATCH(0, IF(ISBLANK('Annex 2 Designated EHV charges'!$D$10:$D$95),1, COUNTIF(A$4:$A192, 'Annex 2 Designated EHV charges'!$D$10:$D$95)), 0)),"")</f>
        <v/>
      </c>
      <c r="B193" s="94" t="str">
        <f>IF($A193="","",VLOOKUP($A193,'Annex 2 Designated EHV charges'!$D:$O,2,0))</f>
        <v/>
      </c>
      <c r="C193" s="95" t="str">
        <f>IF($A193="","",VLOOKUP($A193,'Annex 2 Designated EHV charges'!$D:$O,3,0))</f>
        <v/>
      </c>
      <c r="D193" s="94" t="str">
        <f>IF($A193="","",VLOOKUP($A193,'Annex 2 Designated EHV charges'!$D:$O,4,0))</f>
        <v/>
      </c>
      <c r="E193" s="96" t="str">
        <f>IFERROR(IF(VLOOKUP($A193,'Annex 2 Designated EHV charges'!$D:$P,10,FALSE)=0,"",VLOOKUP($A193,'Annex 2 Designated EHV charges'!$D:$P,10,FALSE)),"")</f>
        <v/>
      </c>
      <c r="F193" s="196" t="str">
        <f>IFERROR(IF(VLOOKUP($A193,'Annex 2 Designated EHV charges'!$D:$P,11,FALSE)=0,"",VLOOKUP($A193,'Annex 2 Designated EHV charges'!$D:$P,11,FALSE)),"")</f>
        <v/>
      </c>
      <c r="G193" s="196" t="str">
        <f>IFERROR(IF(VLOOKUP($A193,'Annex 2 Designated EHV charges'!$D:$P,12,FALSE)=0,"",VLOOKUP($A193,'Annex 2 Designated EHV charges'!$D:$P,12,FALSE)),"")</f>
        <v/>
      </c>
      <c r="H193" s="196" t="str">
        <f>IFERROR(IF(VLOOKUP($A193,'Annex 2 Designated EHV charges'!$D:$P,13,FALSE)=0,"",VLOOKUP($A193,'Annex 2 Designated EHV charges'!$D:$P,13,FALSE)),"")</f>
        <v/>
      </c>
    </row>
    <row r="194" spans="1:8" x14ac:dyDescent="0.25">
      <c r="A194" s="95" t="str" cm="1">
        <f t="array" ref="A194">IFERROR(INDEX('Annex 2 Designated EHV charges'!$D$10:$D$95, MATCH(0, IF(ISBLANK('Annex 2 Designated EHV charges'!$D$10:$D$95),1, COUNTIF(A$4:$A193, 'Annex 2 Designated EHV charges'!$D$10:$D$95)), 0)),"")</f>
        <v/>
      </c>
      <c r="B194" s="94" t="str">
        <f>IF($A194="","",VLOOKUP($A194,'Annex 2 Designated EHV charges'!$D:$O,2,0))</f>
        <v/>
      </c>
      <c r="C194" s="95" t="str">
        <f>IF($A194="","",VLOOKUP($A194,'Annex 2 Designated EHV charges'!$D:$O,3,0))</f>
        <v/>
      </c>
      <c r="D194" s="94" t="str">
        <f>IF($A194="","",VLOOKUP($A194,'Annex 2 Designated EHV charges'!$D:$O,4,0))</f>
        <v/>
      </c>
      <c r="E194" s="96" t="str">
        <f>IFERROR(IF(VLOOKUP($A194,'Annex 2 Designated EHV charges'!$D:$P,10,FALSE)=0,"",VLOOKUP($A194,'Annex 2 Designated EHV charges'!$D:$P,10,FALSE)),"")</f>
        <v/>
      </c>
      <c r="F194" s="196" t="str">
        <f>IFERROR(IF(VLOOKUP($A194,'Annex 2 Designated EHV charges'!$D:$P,11,FALSE)=0,"",VLOOKUP($A194,'Annex 2 Designated EHV charges'!$D:$P,11,FALSE)),"")</f>
        <v/>
      </c>
      <c r="G194" s="196" t="str">
        <f>IFERROR(IF(VLOOKUP($A194,'Annex 2 Designated EHV charges'!$D:$P,12,FALSE)=0,"",VLOOKUP($A194,'Annex 2 Designated EHV charges'!$D:$P,12,FALSE)),"")</f>
        <v/>
      </c>
      <c r="H194" s="196" t="str">
        <f>IFERROR(IF(VLOOKUP($A194,'Annex 2 Designated EHV charges'!$D:$P,13,FALSE)=0,"",VLOOKUP($A194,'Annex 2 Designated EHV charges'!$D:$P,13,FALSE)),"")</f>
        <v/>
      </c>
    </row>
    <row r="195" spans="1:8" x14ac:dyDescent="0.25">
      <c r="A195" s="95" t="str" cm="1">
        <f t="array" ref="A195">IFERROR(INDEX('Annex 2 Designated EHV charges'!$D$10:$D$95, MATCH(0, IF(ISBLANK('Annex 2 Designated EHV charges'!$D$10:$D$95),1, COUNTIF(A$4:$A194, 'Annex 2 Designated EHV charges'!$D$10:$D$95)), 0)),"")</f>
        <v/>
      </c>
      <c r="B195" s="94" t="str">
        <f>IF($A195="","",VLOOKUP($A195,'Annex 2 Designated EHV charges'!$D:$O,2,0))</f>
        <v/>
      </c>
      <c r="C195" s="95" t="str">
        <f>IF($A195="","",VLOOKUP($A195,'Annex 2 Designated EHV charges'!$D:$O,3,0))</f>
        <v/>
      </c>
      <c r="D195" s="94" t="str">
        <f>IF($A195="","",VLOOKUP($A195,'Annex 2 Designated EHV charges'!$D:$O,4,0))</f>
        <v/>
      </c>
      <c r="E195" s="96" t="str">
        <f>IFERROR(IF(VLOOKUP($A195,'Annex 2 Designated EHV charges'!$D:$P,10,FALSE)=0,"",VLOOKUP($A195,'Annex 2 Designated EHV charges'!$D:$P,10,FALSE)),"")</f>
        <v/>
      </c>
      <c r="F195" s="196" t="str">
        <f>IFERROR(IF(VLOOKUP($A195,'Annex 2 Designated EHV charges'!$D:$P,11,FALSE)=0,"",VLOOKUP($A195,'Annex 2 Designated EHV charges'!$D:$P,11,FALSE)),"")</f>
        <v/>
      </c>
      <c r="G195" s="196" t="str">
        <f>IFERROR(IF(VLOOKUP($A195,'Annex 2 Designated EHV charges'!$D:$P,12,FALSE)=0,"",VLOOKUP($A195,'Annex 2 Designated EHV charges'!$D:$P,12,FALSE)),"")</f>
        <v/>
      </c>
      <c r="H195" s="196" t="str">
        <f>IFERROR(IF(VLOOKUP($A195,'Annex 2 Designated EHV charges'!$D:$P,13,FALSE)=0,"",VLOOKUP($A195,'Annex 2 Designated EHV charges'!$D:$P,13,FALSE)),"")</f>
        <v/>
      </c>
    </row>
    <row r="196" spans="1:8" x14ac:dyDescent="0.25">
      <c r="A196" s="95" t="str" cm="1">
        <f t="array" ref="A196">IFERROR(INDEX('Annex 2 Designated EHV charges'!$D$10:$D$95, MATCH(0, IF(ISBLANK('Annex 2 Designated EHV charges'!$D$10:$D$95),1, COUNTIF(A$4:$A195, 'Annex 2 Designated EHV charges'!$D$10:$D$95)), 0)),"")</f>
        <v/>
      </c>
      <c r="B196" s="94" t="str">
        <f>IF($A196="","",VLOOKUP($A196,'Annex 2 Designated EHV charges'!$D:$O,2,0))</f>
        <v/>
      </c>
      <c r="C196" s="95" t="str">
        <f>IF($A196="","",VLOOKUP($A196,'Annex 2 Designated EHV charges'!$D:$O,3,0))</f>
        <v/>
      </c>
      <c r="D196" s="94" t="str">
        <f>IF($A196="","",VLOOKUP($A196,'Annex 2 Designated EHV charges'!$D:$O,4,0))</f>
        <v/>
      </c>
      <c r="E196" s="96" t="str">
        <f>IFERROR(IF(VLOOKUP($A196,'Annex 2 Designated EHV charges'!$D:$P,10,FALSE)=0,"",VLOOKUP($A196,'Annex 2 Designated EHV charges'!$D:$P,10,FALSE)),"")</f>
        <v/>
      </c>
      <c r="F196" s="196" t="str">
        <f>IFERROR(IF(VLOOKUP($A196,'Annex 2 Designated EHV charges'!$D:$P,11,FALSE)=0,"",VLOOKUP($A196,'Annex 2 Designated EHV charges'!$D:$P,11,FALSE)),"")</f>
        <v/>
      </c>
      <c r="G196" s="196" t="str">
        <f>IFERROR(IF(VLOOKUP($A196,'Annex 2 Designated EHV charges'!$D:$P,12,FALSE)=0,"",VLOOKUP($A196,'Annex 2 Designated EHV charges'!$D:$P,12,FALSE)),"")</f>
        <v/>
      </c>
      <c r="H196" s="196" t="str">
        <f>IFERROR(IF(VLOOKUP($A196,'Annex 2 Designated EHV charges'!$D:$P,13,FALSE)=0,"",VLOOKUP($A196,'Annex 2 Designated EHV charges'!$D:$P,13,FALSE)),"")</f>
        <v/>
      </c>
    </row>
    <row r="197" spans="1:8" x14ac:dyDescent="0.25">
      <c r="A197" s="95" t="str" cm="1">
        <f t="array" ref="A197">IFERROR(INDEX('Annex 2 Designated EHV charges'!$D$10:$D$95, MATCH(0, IF(ISBLANK('Annex 2 Designated EHV charges'!$D$10:$D$95),1, COUNTIF(A$4:$A196, 'Annex 2 Designated EHV charges'!$D$10:$D$95)), 0)),"")</f>
        <v/>
      </c>
      <c r="B197" s="94" t="str">
        <f>IF($A197="","",VLOOKUP($A197,'Annex 2 Designated EHV charges'!$D:$O,2,0))</f>
        <v/>
      </c>
      <c r="C197" s="95" t="str">
        <f>IF($A197="","",VLOOKUP($A197,'Annex 2 Designated EHV charges'!$D:$O,3,0))</f>
        <v/>
      </c>
      <c r="D197" s="94" t="str">
        <f>IF($A197="","",VLOOKUP($A197,'Annex 2 Designated EHV charges'!$D:$O,4,0))</f>
        <v/>
      </c>
      <c r="E197" s="96" t="str">
        <f>IFERROR(IF(VLOOKUP($A197,'Annex 2 Designated EHV charges'!$D:$P,10,FALSE)=0,"",VLOOKUP($A197,'Annex 2 Designated EHV charges'!$D:$P,10,FALSE)),"")</f>
        <v/>
      </c>
      <c r="F197" s="196" t="str">
        <f>IFERROR(IF(VLOOKUP($A197,'Annex 2 Designated EHV charges'!$D:$P,11,FALSE)=0,"",VLOOKUP($A197,'Annex 2 Designated EHV charges'!$D:$P,11,FALSE)),"")</f>
        <v/>
      </c>
      <c r="G197" s="196" t="str">
        <f>IFERROR(IF(VLOOKUP($A197,'Annex 2 Designated EHV charges'!$D:$P,12,FALSE)=0,"",VLOOKUP($A197,'Annex 2 Designated EHV charges'!$D:$P,12,FALSE)),"")</f>
        <v/>
      </c>
      <c r="H197" s="196" t="str">
        <f>IFERROR(IF(VLOOKUP($A197,'Annex 2 Designated EHV charges'!$D:$P,13,FALSE)=0,"",VLOOKUP($A197,'Annex 2 Designated EHV charges'!$D:$P,13,FALSE)),"")</f>
        <v/>
      </c>
    </row>
    <row r="198" spans="1:8" x14ac:dyDescent="0.25">
      <c r="A198" s="95" t="str" cm="1">
        <f t="array" ref="A198">IFERROR(INDEX('Annex 2 Designated EHV charges'!$D$10:$D$95, MATCH(0, IF(ISBLANK('Annex 2 Designated EHV charges'!$D$10:$D$95),1, COUNTIF(A$4:$A197, 'Annex 2 Designated EHV charges'!$D$10:$D$95)), 0)),"")</f>
        <v/>
      </c>
      <c r="B198" s="94" t="str">
        <f>IF($A198="","",VLOOKUP($A198,'Annex 2 Designated EHV charges'!$D:$O,2,0))</f>
        <v/>
      </c>
      <c r="C198" s="95" t="str">
        <f>IF($A198="","",VLOOKUP($A198,'Annex 2 Designated EHV charges'!$D:$O,3,0))</f>
        <v/>
      </c>
      <c r="D198" s="94" t="str">
        <f>IF($A198="","",VLOOKUP($A198,'Annex 2 Designated EHV charges'!$D:$O,4,0))</f>
        <v/>
      </c>
      <c r="E198" s="96" t="str">
        <f>IFERROR(IF(VLOOKUP($A198,'Annex 2 Designated EHV charges'!$D:$P,10,FALSE)=0,"",VLOOKUP($A198,'Annex 2 Designated EHV charges'!$D:$P,10,FALSE)),"")</f>
        <v/>
      </c>
      <c r="F198" s="196" t="str">
        <f>IFERROR(IF(VLOOKUP($A198,'Annex 2 Designated EHV charges'!$D:$P,11,FALSE)=0,"",VLOOKUP($A198,'Annex 2 Designated EHV charges'!$D:$P,11,FALSE)),"")</f>
        <v/>
      </c>
      <c r="G198" s="196" t="str">
        <f>IFERROR(IF(VLOOKUP($A198,'Annex 2 Designated EHV charges'!$D:$P,12,FALSE)=0,"",VLOOKUP($A198,'Annex 2 Designated EHV charges'!$D:$P,12,FALSE)),"")</f>
        <v/>
      </c>
      <c r="H198" s="196" t="str">
        <f>IFERROR(IF(VLOOKUP($A198,'Annex 2 Designated EHV charges'!$D:$P,13,FALSE)=0,"",VLOOKUP($A198,'Annex 2 Designated EHV charges'!$D:$P,13,FALSE)),"")</f>
        <v/>
      </c>
    </row>
    <row r="199" spans="1:8" x14ac:dyDescent="0.25">
      <c r="A199" s="95" t="str" cm="1">
        <f t="array" ref="A199">IFERROR(INDEX('Annex 2 Designated EHV charges'!$D$10:$D$95, MATCH(0, IF(ISBLANK('Annex 2 Designated EHV charges'!$D$10:$D$95),1, COUNTIF(A$4:$A198, 'Annex 2 Designated EHV charges'!$D$10:$D$95)), 0)),"")</f>
        <v/>
      </c>
      <c r="B199" s="94" t="str">
        <f>IF($A199="","",VLOOKUP($A199,'Annex 2 Designated EHV charges'!$D:$O,2,0))</f>
        <v/>
      </c>
      <c r="C199" s="95" t="str">
        <f>IF($A199="","",VLOOKUP($A199,'Annex 2 Designated EHV charges'!$D:$O,3,0))</f>
        <v/>
      </c>
      <c r="D199" s="94" t="str">
        <f>IF($A199="","",VLOOKUP($A199,'Annex 2 Designated EHV charges'!$D:$O,4,0))</f>
        <v/>
      </c>
      <c r="E199" s="96" t="str">
        <f>IFERROR(IF(VLOOKUP($A199,'Annex 2 Designated EHV charges'!$D:$P,10,FALSE)=0,"",VLOOKUP($A199,'Annex 2 Designated EHV charges'!$D:$P,10,FALSE)),"")</f>
        <v/>
      </c>
      <c r="F199" s="196" t="str">
        <f>IFERROR(IF(VLOOKUP($A199,'Annex 2 Designated EHV charges'!$D:$P,11,FALSE)=0,"",VLOOKUP($A199,'Annex 2 Designated EHV charges'!$D:$P,11,FALSE)),"")</f>
        <v/>
      </c>
      <c r="G199" s="196" t="str">
        <f>IFERROR(IF(VLOOKUP($A199,'Annex 2 Designated EHV charges'!$D:$P,12,FALSE)=0,"",VLOOKUP($A199,'Annex 2 Designated EHV charges'!$D:$P,12,FALSE)),"")</f>
        <v/>
      </c>
      <c r="H199" s="196" t="str">
        <f>IFERROR(IF(VLOOKUP($A199,'Annex 2 Designated EHV charges'!$D:$P,13,FALSE)=0,"",VLOOKUP($A199,'Annex 2 Designated EHV charges'!$D:$P,13,FALSE)),"")</f>
        <v/>
      </c>
    </row>
    <row r="200" spans="1:8" x14ac:dyDescent="0.25">
      <c r="A200" s="95" t="str" cm="1">
        <f t="array" ref="A200">IFERROR(INDEX('Annex 2 Designated EHV charges'!$D$10:$D$95, MATCH(0, IF(ISBLANK('Annex 2 Designated EHV charges'!$D$10:$D$95),1, COUNTIF(A$4:$A199, 'Annex 2 Designated EHV charges'!$D$10:$D$95)), 0)),"")</f>
        <v/>
      </c>
      <c r="B200" s="94" t="str">
        <f>IF($A200="","",VLOOKUP($A200,'Annex 2 Designated EHV charges'!$D:$O,2,0))</f>
        <v/>
      </c>
      <c r="C200" s="95" t="str">
        <f>IF($A200="","",VLOOKUP($A200,'Annex 2 Designated EHV charges'!$D:$O,3,0))</f>
        <v/>
      </c>
      <c r="D200" s="94" t="str">
        <f>IF($A200="","",VLOOKUP($A200,'Annex 2 Designated EHV charges'!$D:$O,4,0))</f>
        <v/>
      </c>
      <c r="E200" s="96" t="str">
        <f>IFERROR(IF(VLOOKUP($A200,'Annex 2 Designated EHV charges'!$D:$P,10,FALSE)=0,"",VLOOKUP($A200,'Annex 2 Designated EHV charges'!$D:$P,10,FALSE)),"")</f>
        <v/>
      </c>
      <c r="F200" s="196" t="str">
        <f>IFERROR(IF(VLOOKUP($A200,'Annex 2 Designated EHV charges'!$D:$P,11,FALSE)=0,"",VLOOKUP($A200,'Annex 2 Designated EHV charges'!$D:$P,11,FALSE)),"")</f>
        <v/>
      </c>
      <c r="G200" s="196" t="str">
        <f>IFERROR(IF(VLOOKUP($A200,'Annex 2 Designated EHV charges'!$D:$P,12,FALSE)=0,"",VLOOKUP($A200,'Annex 2 Designated EHV charges'!$D:$P,12,FALSE)),"")</f>
        <v/>
      </c>
      <c r="H200" s="196" t="str">
        <f>IFERROR(IF(VLOOKUP($A200,'Annex 2 Designated EHV charges'!$D:$P,13,FALSE)=0,"",VLOOKUP($A200,'Annex 2 Designated EHV charges'!$D:$P,13,FALSE)),"")</f>
        <v/>
      </c>
    </row>
    <row r="201" spans="1:8" x14ac:dyDescent="0.25">
      <c r="A201" s="95" t="str" cm="1">
        <f t="array" ref="A201">IFERROR(INDEX('Annex 2 Designated EHV charges'!$D$10:$D$95, MATCH(0, IF(ISBLANK('Annex 2 Designated EHV charges'!$D$10:$D$95),1, COUNTIF(A$4:$A200, 'Annex 2 Designated EHV charges'!$D$10:$D$95)), 0)),"")</f>
        <v/>
      </c>
      <c r="B201" s="94" t="str">
        <f>IF($A201="","",VLOOKUP($A201,'Annex 2 Designated EHV charges'!$D:$O,2,0))</f>
        <v/>
      </c>
      <c r="C201" s="95" t="str">
        <f>IF($A201="","",VLOOKUP($A201,'Annex 2 Designated EHV charges'!$D:$O,3,0))</f>
        <v/>
      </c>
      <c r="D201" s="94" t="str">
        <f>IF($A201="","",VLOOKUP($A201,'Annex 2 Designated EHV charges'!$D:$O,4,0))</f>
        <v/>
      </c>
      <c r="E201" s="96" t="str">
        <f>IFERROR(IF(VLOOKUP($A201,'Annex 2 Designated EHV charges'!$D:$P,10,FALSE)=0,"",VLOOKUP($A201,'Annex 2 Designated EHV charges'!$D:$P,10,FALSE)),"")</f>
        <v/>
      </c>
      <c r="F201" s="196" t="str">
        <f>IFERROR(IF(VLOOKUP($A201,'Annex 2 Designated EHV charges'!$D:$P,11,FALSE)=0,"",VLOOKUP($A201,'Annex 2 Designated EHV charges'!$D:$P,11,FALSE)),"")</f>
        <v/>
      </c>
      <c r="G201" s="196" t="str">
        <f>IFERROR(IF(VLOOKUP($A201,'Annex 2 Designated EHV charges'!$D:$P,12,FALSE)=0,"",VLOOKUP($A201,'Annex 2 Designated EHV charges'!$D:$P,12,FALSE)),"")</f>
        <v/>
      </c>
      <c r="H201" s="196" t="str">
        <f>IFERROR(IF(VLOOKUP($A201,'Annex 2 Designated EHV charges'!$D:$P,13,FALSE)=0,"",VLOOKUP($A201,'Annex 2 Designated EHV charges'!$D:$P,13,FALSE)),"")</f>
        <v/>
      </c>
    </row>
    <row r="202" spans="1:8" x14ac:dyDescent="0.25">
      <c r="A202" s="95" t="str" cm="1">
        <f t="array" ref="A202">IFERROR(INDEX('Annex 2 Designated EHV charges'!$D$10:$D$95, MATCH(0, IF(ISBLANK('Annex 2 Designated EHV charges'!$D$10:$D$95),1, COUNTIF(A$4:$A201, 'Annex 2 Designated EHV charges'!$D$10:$D$95)), 0)),"")</f>
        <v/>
      </c>
      <c r="B202" s="94" t="str">
        <f>IF($A202="","",VLOOKUP($A202,'Annex 2 Designated EHV charges'!$D:$O,2,0))</f>
        <v/>
      </c>
      <c r="C202" s="95" t="str">
        <f>IF($A202="","",VLOOKUP($A202,'Annex 2 Designated EHV charges'!$D:$O,3,0))</f>
        <v/>
      </c>
      <c r="D202" s="94" t="str">
        <f>IF($A202="","",VLOOKUP($A202,'Annex 2 Designated EHV charges'!$D:$O,4,0))</f>
        <v/>
      </c>
      <c r="E202" s="96" t="str">
        <f>IFERROR(IF(VLOOKUP($A202,'Annex 2 Designated EHV charges'!$D:$P,10,FALSE)=0,"",VLOOKUP($A202,'Annex 2 Designated EHV charges'!$D:$P,10,FALSE)),"")</f>
        <v/>
      </c>
      <c r="F202" s="196" t="str">
        <f>IFERROR(IF(VLOOKUP($A202,'Annex 2 Designated EHV charges'!$D:$P,11,FALSE)=0,"",VLOOKUP($A202,'Annex 2 Designated EHV charges'!$D:$P,11,FALSE)),"")</f>
        <v/>
      </c>
      <c r="G202" s="196" t="str">
        <f>IFERROR(IF(VLOOKUP($A202,'Annex 2 Designated EHV charges'!$D:$P,12,FALSE)=0,"",VLOOKUP($A202,'Annex 2 Designated EHV charges'!$D:$P,12,FALSE)),"")</f>
        <v/>
      </c>
      <c r="H202" s="196" t="str">
        <f>IFERROR(IF(VLOOKUP($A202,'Annex 2 Designated EHV charges'!$D:$P,13,FALSE)=0,"",VLOOKUP($A202,'Annex 2 Designated EHV charges'!$D:$P,13,FALSE)),"")</f>
        <v/>
      </c>
    </row>
    <row r="203" spans="1:8" x14ac:dyDescent="0.25">
      <c r="A203" s="95" t="str" cm="1">
        <f t="array" ref="A203">IFERROR(INDEX('Annex 2 Designated EHV charges'!$D$10:$D$95, MATCH(0, IF(ISBLANK('Annex 2 Designated EHV charges'!$D$10:$D$95),1, COUNTIF(A$4:$A202, 'Annex 2 Designated EHV charges'!$D$10:$D$95)), 0)),"")</f>
        <v/>
      </c>
      <c r="B203" s="94" t="str">
        <f>IF($A203="","",VLOOKUP($A203,'Annex 2 Designated EHV charges'!$D:$O,2,0))</f>
        <v/>
      </c>
      <c r="C203" s="95" t="str">
        <f>IF($A203="","",VLOOKUP($A203,'Annex 2 Designated EHV charges'!$D:$O,3,0))</f>
        <v/>
      </c>
      <c r="D203" s="94" t="str">
        <f>IF($A203="","",VLOOKUP($A203,'Annex 2 Designated EHV charges'!$D:$O,4,0))</f>
        <v/>
      </c>
      <c r="E203" s="96" t="str">
        <f>IFERROR(IF(VLOOKUP($A203,'Annex 2 Designated EHV charges'!$D:$P,10,FALSE)=0,"",VLOOKUP($A203,'Annex 2 Designated EHV charges'!$D:$P,10,FALSE)),"")</f>
        <v/>
      </c>
      <c r="F203" s="196" t="str">
        <f>IFERROR(IF(VLOOKUP($A203,'Annex 2 Designated EHV charges'!$D:$P,11,FALSE)=0,"",VLOOKUP($A203,'Annex 2 Designated EHV charges'!$D:$P,11,FALSE)),"")</f>
        <v/>
      </c>
      <c r="G203" s="196" t="str">
        <f>IFERROR(IF(VLOOKUP($A203,'Annex 2 Designated EHV charges'!$D:$P,12,FALSE)=0,"",VLOOKUP($A203,'Annex 2 Designated EHV charges'!$D:$P,12,FALSE)),"")</f>
        <v/>
      </c>
      <c r="H203" s="196" t="str">
        <f>IFERROR(IF(VLOOKUP($A203,'Annex 2 Designated EHV charges'!$D:$P,13,FALSE)=0,"",VLOOKUP($A203,'Annex 2 Designated EHV charges'!$D:$P,13,FALSE)),"")</f>
        <v/>
      </c>
    </row>
    <row r="204" spans="1:8" x14ac:dyDescent="0.25">
      <c r="A204" s="95" t="str" cm="1">
        <f t="array" ref="A204">IFERROR(INDEX('Annex 2 Designated EHV charges'!$D$10:$D$95, MATCH(0, IF(ISBLANK('Annex 2 Designated EHV charges'!$D$10:$D$95),1, COUNTIF(A$4:$A203, 'Annex 2 Designated EHV charges'!$D$10:$D$95)), 0)),"")</f>
        <v/>
      </c>
      <c r="B204" s="94" t="str">
        <f>IF($A204="","",VLOOKUP($A204,'Annex 2 Designated EHV charges'!$D:$O,2,0))</f>
        <v/>
      </c>
      <c r="C204" s="95" t="str">
        <f>IF($A204="","",VLOOKUP($A204,'Annex 2 Designated EHV charges'!$D:$O,3,0))</f>
        <v/>
      </c>
      <c r="D204" s="94" t="str">
        <f>IF($A204="","",VLOOKUP($A204,'Annex 2 Designated EHV charges'!$D:$O,4,0))</f>
        <v/>
      </c>
      <c r="E204" s="96" t="str">
        <f>IFERROR(IF(VLOOKUP($A204,'Annex 2 Designated EHV charges'!$D:$P,10,FALSE)=0,"",VLOOKUP($A204,'Annex 2 Designated EHV charges'!$D:$P,10,FALSE)),"")</f>
        <v/>
      </c>
      <c r="F204" s="196" t="str">
        <f>IFERROR(IF(VLOOKUP($A204,'Annex 2 Designated EHV charges'!$D:$P,11,FALSE)=0,"",VLOOKUP($A204,'Annex 2 Designated EHV charges'!$D:$P,11,FALSE)),"")</f>
        <v/>
      </c>
      <c r="G204" s="196" t="str">
        <f>IFERROR(IF(VLOOKUP($A204,'Annex 2 Designated EHV charges'!$D:$P,12,FALSE)=0,"",VLOOKUP($A204,'Annex 2 Designated EHV charges'!$D:$P,12,FALSE)),"")</f>
        <v/>
      </c>
      <c r="H204" s="196" t="str">
        <f>IFERROR(IF(VLOOKUP($A204,'Annex 2 Designated EHV charges'!$D:$P,13,FALSE)=0,"",VLOOKUP($A204,'Annex 2 Designated EHV charges'!$D:$P,13,FALSE)),"")</f>
        <v/>
      </c>
    </row>
    <row r="205" spans="1:8" x14ac:dyDescent="0.25">
      <c r="A205" s="95" t="str" cm="1">
        <f t="array" ref="A205">IFERROR(INDEX('Annex 2 Designated EHV charges'!$D$10:$D$95, MATCH(0, IF(ISBLANK('Annex 2 Designated EHV charges'!$D$10:$D$95),1, COUNTIF(A$4:$A204, 'Annex 2 Designated EHV charges'!$D$10:$D$95)), 0)),"")</f>
        <v/>
      </c>
      <c r="B205" s="94" t="str">
        <f>IF($A205="","",VLOOKUP($A205,'Annex 2 Designated EHV charges'!$D:$O,2,0))</f>
        <v/>
      </c>
      <c r="C205" s="95" t="str">
        <f>IF($A205="","",VLOOKUP($A205,'Annex 2 Designated EHV charges'!$D:$O,3,0))</f>
        <v/>
      </c>
      <c r="D205" s="94" t="str">
        <f>IF($A205="","",VLOOKUP($A205,'Annex 2 Designated EHV charges'!$D:$O,4,0))</f>
        <v/>
      </c>
      <c r="E205" s="96" t="str">
        <f>IFERROR(IF(VLOOKUP($A205,'Annex 2 Designated EHV charges'!$D:$P,10,FALSE)=0,"",VLOOKUP($A205,'Annex 2 Designated EHV charges'!$D:$P,10,FALSE)),"")</f>
        <v/>
      </c>
      <c r="F205" s="196" t="str">
        <f>IFERROR(IF(VLOOKUP($A205,'Annex 2 Designated EHV charges'!$D:$P,11,FALSE)=0,"",VLOOKUP($A205,'Annex 2 Designated EHV charges'!$D:$P,11,FALSE)),"")</f>
        <v/>
      </c>
      <c r="G205" s="196" t="str">
        <f>IFERROR(IF(VLOOKUP($A205,'Annex 2 Designated EHV charges'!$D:$P,12,FALSE)=0,"",VLOOKUP($A205,'Annex 2 Designated EHV charges'!$D:$P,12,FALSE)),"")</f>
        <v/>
      </c>
      <c r="H205" s="196" t="str">
        <f>IFERROR(IF(VLOOKUP($A205,'Annex 2 Designated EHV charges'!$D:$P,13,FALSE)=0,"",VLOOKUP($A205,'Annex 2 Designated EHV charges'!$D:$P,13,FALSE)),"")</f>
        <v/>
      </c>
    </row>
    <row r="206" spans="1:8" x14ac:dyDescent="0.25">
      <c r="A206" s="95" t="str" cm="1">
        <f t="array" ref="A206">IFERROR(INDEX('Annex 2 Designated EHV charges'!$D$10:$D$95, MATCH(0, IF(ISBLANK('Annex 2 Designated EHV charges'!$D$10:$D$95),1, COUNTIF(A$4:$A205, 'Annex 2 Designated EHV charges'!$D$10:$D$95)), 0)),"")</f>
        <v/>
      </c>
      <c r="B206" s="94" t="str">
        <f>IF($A206="","",VLOOKUP($A206,'Annex 2 Designated EHV charges'!$D:$O,2,0))</f>
        <v/>
      </c>
      <c r="C206" s="95" t="str">
        <f>IF($A206="","",VLOOKUP($A206,'Annex 2 Designated EHV charges'!$D:$O,3,0))</f>
        <v/>
      </c>
      <c r="D206" s="94" t="str">
        <f>IF($A206="","",VLOOKUP($A206,'Annex 2 Designated EHV charges'!$D:$O,4,0))</f>
        <v/>
      </c>
      <c r="E206" s="96" t="str">
        <f>IFERROR(IF(VLOOKUP($A206,'Annex 2 Designated EHV charges'!$D:$P,10,FALSE)=0,"",VLOOKUP($A206,'Annex 2 Designated EHV charges'!$D:$P,10,FALSE)),"")</f>
        <v/>
      </c>
      <c r="F206" s="196" t="str">
        <f>IFERROR(IF(VLOOKUP($A206,'Annex 2 Designated EHV charges'!$D:$P,11,FALSE)=0,"",VLOOKUP($A206,'Annex 2 Designated EHV charges'!$D:$P,11,FALSE)),"")</f>
        <v/>
      </c>
      <c r="G206" s="196" t="str">
        <f>IFERROR(IF(VLOOKUP($A206,'Annex 2 Designated EHV charges'!$D:$P,12,FALSE)=0,"",VLOOKUP($A206,'Annex 2 Designated EHV charges'!$D:$P,12,FALSE)),"")</f>
        <v/>
      </c>
      <c r="H206" s="196" t="str">
        <f>IFERROR(IF(VLOOKUP($A206,'Annex 2 Designated EHV charges'!$D:$P,13,FALSE)=0,"",VLOOKUP($A206,'Annex 2 Designated EHV charges'!$D:$P,13,FALSE)),"")</f>
        <v/>
      </c>
    </row>
    <row r="207" spans="1:8" x14ac:dyDescent="0.25">
      <c r="A207" s="95" t="str" cm="1">
        <f t="array" ref="A207">IFERROR(INDEX('Annex 2 Designated EHV charges'!$D$10:$D$95, MATCH(0, IF(ISBLANK('Annex 2 Designated EHV charges'!$D$10:$D$95),1, COUNTIF(A$4:$A206, 'Annex 2 Designated EHV charges'!$D$10:$D$95)), 0)),"")</f>
        <v/>
      </c>
      <c r="B207" s="94" t="str">
        <f>IF($A207="","",VLOOKUP($A207,'Annex 2 Designated EHV charges'!$D:$O,2,0))</f>
        <v/>
      </c>
      <c r="C207" s="95" t="str">
        <f>IF($A207="","",VLOOKUP($A207,'Annex 2 Designated EHV charges'!$D:$O,3,0))</f>
        <v/>
      </c>
      <c r="D207" s="94" t="str">
        <f>IF($A207="","",VLOOKUP($A207,'Annex 2 Designated EHV charges'!$D:$O,4,0))</f>
        <v/>
      </c>
      <c r="E207" s="96" t="str">
        <f>IFERROR(IF(VLOOKUP($A207,'Annex 2 Designated EHV charges'!$D:$P,10,FALSE)=0,"",VLOOKUP($A207,'Annex 2 Designated EHV charges'!$D:$P,10,FALSE)),"")</f>
        <v/>
      </c>
      <c r="F207" s="196" t="str">
        <f>IFERROR(IF(VLOOKUP($A207,'Annex 2 Designated EHV charges'!$D:$P,11,FALSE)=0,"",VLOOKUP($A207,'Annex 2 Designated EHV charges'!$D:$P,11,FALSE)),"")</f>
        <v/>
      </c>
      <c r="G207" s="196" t="str">
        <f>IFERROR(IF(VLOOKUP($A207,'Annex 2 Designated EHV charges'!$D:$P,12,FALSE)=0,"",VLOOKUP($A207,'Annex 2 Designated EHV charges'!$D:$P,12,FALSE)),"")</f>
        <v/>
      </c>
      <c r="H207" s="196" t="str">
        <f>IFERROR(IF(VLOOKUP($A207,'Annex 2 Designated EHV charges'!$D:$P,13,FALSE)=0,"",VLOOKUP($A207,'Annex 2 Designated EHV charges'!$D:$P,13,FALSE)),"")</f>
        <v/>
      </c>
    </row>
    <row r="208" spans="1:8" x14ac:dyDescent="0.25">
      <c r="A208" s="95" t="str" cm="1">
        <f t="array" ref="A208">IFERROR(INDEX('Annex 2 Designated EHV charges'!$D$10:$D$95, MATCH(0, IF(ISBLANK('Annex 2 Designated EHV charges'!$D$10:$D$95),1, COUNTIF(A$4:$A207, 'Annex 2 Designated EHV charges'!$D$10:$D$95)), 0)),"")</f>
        <v/>
      </c>
      <c r="B208" s="94" t="str">
        <f>IF($A208="","",VLOOKUP($A208,'Annex 2 Designated EHV charges'!$D:$O,2,0))</f>
        <v/>
      </c>
      <c r="C208" s="95" t="str">
        <f>IF($A208="","",VLOOKUP($A208,'Annex 2 Designated EHV charges'!$D:$O,3,0))</f>
        <v/>
      </c>
      <c r="D208" s="94" t="str">
        <f>IF($A208="","",VLOOKUP($A208,'Annex 2 Designated EHV charges'!$D:$O,4,0))</f>
        <v/>
      </c>
      <c r="E208" s="96" t="str">
        <f>IFERROR(IF(VLOOKUP($A208,'Annex 2 Designated EHV charges'!$D:$P,10,FALSE)=0,"",VLOOKUP($A208,'Annex 2 Designated EHV charges'!$D:$P,10,FALSE)),"")</f>
        <v/>
      </c>
      <c r="F208" s="196" t="str">
        <f>IFERROR(IF(VLOOKUP($A208,'Annex 2 Designated EHV charges'!$D:$P,11,FALSE)=0,"",VLOOKUP($A208,'Annex 2 Designated EHV charges'!$D:$P,11,FALSE)),"")</f>
        <v/>
      </c>
      <c r="G208" s="196" t="str">
        <f>IFERROR(IF(VLOOKUP($A208,'Annex 2 Designated EHV charges'!$D:$P,12,FALSE)=0,"",VLOOKUP($A208,'Annex 2 Designated EHV charges'!$D:$P,12,FALSE)),"")</f>
        <v/>
      </c>
      <c r="H208" s="196" t="str">
        <f>IFERROR(IF(VLOOKUP($A208,'Annex 2 Designated EHV charges'!$D:$P,13,FALSE)=0,"",VLOOKUP($A208,'Annex 2 Designated EHV charges'!$D:$P,13,FALSE)),"")</f>
        <v/>
      </c>
    </row>
    <row r="209" spans="1:8" x14ac:dyDescent="0.25">
      <c r="A209" s="95" t="str" cm="1">
        <f t="array" ref="A209">IFERROR(INDEX('Annex 2 Designated EHV charges'!$D$10:$D$95, MATCH(0, IF(ISBLANK('Annex 2 Designated EHV charges'!$D$10:$D$95),1, COUNTIF(A$4:$A208, 'Annex 2 Designated EHV charges'!$D$10:$D$95)), 0)),"")</f>
        <v/>
      </c>
      <c r="B209" s="94" t="str">
        <f>IF($A209="","",VLOOKUP($A209,'Annex 2 Designated EHV charges'!$D:$O,2,0))</f>
        <v/>
      </c>
      <c r="C209" s="95" t="str">
        <f>IF($A209="","",VLOOKUP($A209,'Annex 2 Designated EHV charges'!$D:$O,3,0))</f>
        <v/>
      </c>
      <c r="D209" s="94" t="str">
        <f>IF($A209="","",VLOOKUP($A209,'Annex 2 Designated EHV charges'!$D:$O,4,0))</f>
        <v/>
      </c>
      <c r="E209" s="96" t="str">
        <f>IFERROR(IF(VLOOKUP($A209,'Annex 2 Designated EHV charges'!$D:$P,10,FALSE)=0,"",VLOOKUP($A209,'Annex 2 Designated EHV charges'!$D:$P,10,FALSE)),"")</f>
        <v/>
      </c>
      <c r="F209" s="196" t="str">
        <f>IFERROR(IF(VLOOKUP($A209,'Annex 2 Designated EHV charges'!$D:$P,11,FALSE)=0,"",VLOOKUP($A209,'Annex 2 Designated EHV charges'!$D:$P,11,FALSE)),"")</f>
        <v/>
      </c>
      <c r="G209" s="196" t="str">
        <f>IFERROR(IF(VLOOKUP($A209,'Annex 2 Designated EHV charges'!$D:$P,12,FALSE)=0,"",VLOOKUP($A209,'Annex 2 Designated EHV charges'!$D:$P,12,FALSE)),"")</f>
        <v/>
      </c>
      <c r="H209" s="196" t="str">
        <f>IFERROR(IF(VLOOKUP($A209,'Annex 2 Designated EHV charges'!$D:$P,13,FALSE)=0,"",VLOOKUP($A209,'Annex 2 Designated EHV charges'!$D:$P,13,FALSE)),"")</f>
        <v/>
      </c>
    </row>
    <row r="210" spans="1:8" x14ac:dyDescent="0.25">
      <c r="A210" s="95" t="str" cm="1">
        <f t="array" ref="A210">IFERROR(INDEX('Annex 2 Designated EHV charges'!$D$10:$D$95, MATCH(0, IF(ISBLANK('Annex 2 Designated EHV charges'!$D$10:$D$95),1, COUNTIF(A$4:$A209, 'Annex 2 Designated EHV charges'!$D$10:$D$95)), 0)),"")</f>
        <v/>
      </c>
      <c r="B210" s="94" t="str">
        <f>IF($A210="","",VLOOKUP($A210,'Annex 2 Designated EHV charges'!$D:$O,2,0))</f>
        <v/>
      </c>
      <c r="C210" s="95" t="str">
        <f>IF($A210="","",VLOOKUP($A210,'Annex 2 Designated EHV charges'!$D:$O,3,0))</f>
        <v/>
      </c>
      <c r="D210" s="94" t="str">
        <f>IF($A210="","",VLOOKUP($A210,'Annex 2 Designated EHV charges'!$D:$O,4,0))</f>
        <v/>
      </c>
      <c r="E210" s="96" t="str">
        <f>IFERROR(IF(VLOOKUP($A210,'Annex 2 Designated EHV charges'!$D:$P,10,FALSE)=0,"",VLOOKUP($A210,'Annex 2 Designated EHV charges'!$D:$P,10,FALSE)),"")</f>
        <v/>
      </c>
      <c r="F210" s="196" t="str">
        <f>IFERROR(IF(VLOOKUP($A210,'Annex 2 Designated EHV charges'!$D:$P,11,FALSE)=0,"",VLOOKUP($A210,'Annex 2 Designated EHV charges'!$D:$P,11,FALSE)),"")</f>
        <v/>
      </c>
      <c r="G210" s="196" t="str">
        <f>IFERROR(IF(VLOOKUP($A210,'Annex 2 Designated EHV charges'!$D:$P,12,FALSE)=0,"",VLOOKUP($A210,'Annex 2 Designated EHV charges'!$D:$P,12,FALSE)),"")</f>
        <v/>
      </c>
      <c r="H210" s="196" t="str">
        <f>IFERROR(IF(VLOOKUP($A210,'Annex 2 Designated EHV charges'!$D:$P,13,FALSE)=0,"",VLOOKUP($A210,'Annex 2 Designated EHV charges'!$D:$P,13,FALSE)),"")</f>
        <v/>
      </c>
    </row>
    <row r="211" spans="1:8" x14ac:dyDescent="0.25">
      <c r="A211" s="95" t="str" cm="1">
        <f t="array" ref="A211">IFERROR(INDEX('Annex 2 Designated EHV charges'!$D$10:$D$95, MATCH(0, IF(ISBLANK('Annex 2 Designated EHV charges'!$D$10:$D$95),1, COUNTIF(A$4:$A210, 'Annex 2 Designated EHV charges'!$D$10:$D$95)), 0)),"")</f>
        <v/>
      </c>
      <c r="B211" s="94" t="str">
        <f>IF($A211="","",VLOOKUP($A211,'Annex 2 Designated EHV charges'!$D:$O,2,0))</f>
        <v/>
      </c>
      <c r="C211" s="95" t="str">
        <f>IF($A211="","",VLOOKUP($A211,'Annex 2 Designated EHV charges'!$D:$O,3,0))</f>
        <v/>
      </c>
      <c r="D211" s="94" t="str">
        <f>IF($A211="","",VLOOKUP($A211,'Annex 2 Designated EHV charges'!$D:$O,4,0))</f>
        <v/>
      </c>
      <c r="E211" s="96" t="str">
        <f>IFERROR(IF(VLOOKUP($A211,'Annex 2 Designated EHV charges'!$D:$P,10,FALSE)=0,"",VLOOKUP($A211,'Annex 2 Designated EHV charges'!$D:$P,10,FALSE)),"")</f>
        <v/>
      </c>
      <c r="F211" s="196" t="str">
        <f>IFERROR(IF(VLOOKUP($A211,'Annex 2 Designated EHV charges'!$D:$P,11,FALSE)=0,"",VLOOKUP($A211,'Annex 2 Designated EHV charges'!$D:$P,11,FALSE)),"")</f>
        <v/>
      </c>
      <c r="G211" s="196" t="str">
        <f>IFERROR(IF(VLOOKUP($A211,'Annex 2 Designated EHV charges'!$D:$P,12,FALSE)=0,"",VLOOKUP($A211,'Annex 2 Designated EHV charges'!$D:$P,12,FALSE)),"")</f>
        <v/>
      </c>
      <c r="H211" s="196" t="str">
        <f>IFERROR(IF(VLOOKUP($A211,'Annex 2 Designated EHV charges'!$D:$P,13,FALSE)=0,"",VLOOKUP($A211,'Annex 2 Designated EHV charges'!$D:$P,13,FALSE)),"")</f>
        <v/>
      </c>
    </row>
    <row r="212" spans="1:8" x14ac:dyDescent="0.25">
      <c r="A212" s="95" t="str" cm="1">
        <f t="array" ref="A212">IFERROR(INDEX('Annex 2 Designated EHV charges'!$D$10:$D$95, MATCH(0, IF(ISBLANK('Annex 2 Designated EHV charges'!$D$10:$D$95),1, COUNTIF(A$4:$A211, 'Annex 2 Designated EHV charges'!$D$10:$D$95)), 0)),"")</f>
        <v/>
      </c>
      <c r="B212" s="94" t="str">
        <f>IF($A212="","",VLOOKUP($A212,'Annex 2 Designated EHV charges'!$D:$O,2,0))</f>
        <v/>
      </c>
      <c r="C212" s="95" t="str">
        <f>IF($A212="","",VLOOKUP($A212,'Annex 2 Designated EHV charges'!$D:$O,3,0))</f>
        <v/>
      </c>
      <c r="D212" s="94" t="str">
        <f>IF($A212="","",VLOOKUP($A212,'Annex 2 Designated EHV charges'!$D:$O,4,0))</f>
        <v/>
      </c>
      <c r="E212" s="96" t="str">
        <f>IFERROR(IF(VLOOKUP($A212,'Annex 2 Designated EHV charges'!$D:$P,10,FALSE)=0,"",VLOOKUP($A212,'Annex 2 Designated EHV charges'!$D:$P,10,FALSE)),"")</f>
        <v/>
      </c>
      <c r="F212" s="196" t="str">
        <f>IFERROR(IF(VLOOKUP($A212,'Annex 2 Designated EHV charges'!$D:$P,11,FALSE)=0,"",VLOOKUP($A212,'Annex 2 Designated EHV charges'!$D:$P,11,FALSE)),"")</f>
        <v/>
      </c>
      <c r="G212" s="196" t="str">
        <f>IFERROR(IF(VLOOKUP($A212,'Annex 2 Designated EHV charges'!$D:$P,12,FALSE)=0,"",VLOOKUP($A212,'Annex 2 Designated EHV charges'!$D:$P,12,FALSE)),"")</f>
        <v/>
      </c>
      <c r="H212" s="196" t="str">
        <f>IFERROR(IF(VLOOKUP($A212,'Annex 2 Designated EHV charges'!$D:$P,13,FALSE)=0,"",VLOOKUP($A212,'Annex 2 Designated EHV charges'!$D:$P,13,FALSE)),"")</f>
        <v/>
      </c>
    </row>
    <row r="213" spans="1:8" x14ac:dyDescent="0.25">
      <c r="A213" s="95" t="str" cm="1">
        <f t="array" ref="A213">IFERROR(INDEX('Annex 2 Designated EHV charges'!$D$10:$D$95, MATCH(0, IF(ISBLANK('Annex 2 Designated EHV charges'!$D$10:$D$95),1, COUNTIF(A$4:$A212, 'Annex 2 Designated EHV charges'!$D$10:$D$95)), 0)),"")</f>
        <v/>
      </c>
      <c r="B213" s="94" t="str">
        <f>IF($A213="","",VLOOKUP($A213,'Annex 2 Designated EHV charges'!$D:$O,2,0))</f>
        <v/>
      </c>
      <c r="C213" s="95" t="str">
        <f>IF($A213="","",VLOOKUP($A213,'Annex 2 Designated EHV charges'!$D:$O,3,0))</f>
        <v/>
      </c>
      <c r="D213" s="94" t="str">
        <f>IF($A213="","",VLOOKUP($A213,'Annex 2 Designated EHV charges'!$D:$O,4,0))</f>
        <v/>
      </c>
      <c r="E213" s="96" t="str">
        <f>IFERROR(IF(VLOOKUP($A213,'Annex 2 Designated EHV charges'!$D:$P,10,FALSE)=0,"",VLOOKUP($A213,'Annex 2 Designated EHV charges'!$D:$P,10,FALSE)),"")</f>
        <v/>
      </c>
      <c r="F213" s="196" t="str">
        <f>IFERROR(IF(VLOOKUP($A213,'Annex 2 Designated EHV charges'!$D:$P,11,FALSE)=0,"",VLOOKUP($A213,'Annex 2 Designated EHV charges'!$D:$P,11,FALSE)),"")</f>
        <v/>
      </c>
      <c r="G213" s="196" t="str">
        <f>IFERROR(IF(VLOOKUP($A213,'Annex 2 Designated EHV charges'!$D:$P,12,FALSE)=0,"",VLOOKUP($A213,'Annex 2 Designated EHV charges'!$D:$P,12,FALSE)),"")</f>
        <v/>
      </c>
      <c r="H213" s="196" t="str">
        <f>IFERROR(IF(VLOOKUP($A213,'Annex 2 Designated EHV charges'!$D:$P,13,FALSE)=0,"",VLOOKUP($A213,'Annex 2 Designated EHV charges'!$D:$P,13,FALSE)),"")</f>
        <v/>
      </c>
    </row>
    <row r="214" spans="1:8" x14ac:dyDescent="0.25">
      <c r="A214" s="95" t="str" cm="1">
        <f t="array" ref="A214">IFERROR(INDEX('Annex 2 Designated EHV charges'!$D$10:$D$95, MATCH(0, IF(ISBLANK('Annex 2 Designated EHV charges'!$D$10:$D$95),1, COUNTIF(A$4:$A213, 'Annex 2 Designated EHV charges'!$D$10:$D$95)), 0)),"")</f>
        <v/>
      </c>
      <c r="B214" s="94" t="str">
        <f>IF($A214="","",VLOOKUP($A214,'Annex 2 Designated EHV charges'!$D:$O,2,0))</f>
        <v/>
      </c>
      <c r="C214" s="95" t="str">
        <f>IF($A214="","",VLOOKUP($A214,'Annex 2 Designated EHV charges'!$D:$O,3,0))</f>
        <v/>
      </c>
      <c r="D214" s="94" t="str">
        <f>IF($A214="","",VLOOKUP($A214,'Annex 2 Designated EHV charges'!$D:$O,4,0))</f>
        <v/>
      </c>
      <c r="E214" s="96" t="str">
        <f>IFERROR(IF(VLOOKUP($A214,'Annex 2 Designated EHV charges'!$D:$P,10,FALSE)=0,"",VLOOKUP($A214,'Annex 2 Designated EHV charges'!$D:$P,10,FALSE)),"")</f>
        <v/>
      </c>
      <c r="F214" s="196" t="str">
        <f>IFERROR(IF(VLOOKUP($A214,'Annex 2 Designated EHV charges'!$D:$P,11,FALSE)=0,"",VLOOKUP($A214,'Annex 2 Designated EHV charges'!$D:$P,11,FALSE)),"")</f>
        <v/>
      </c>
      <c r="G214" s="196" t="str">
        <f>IFERROR(IF(VLOOKUP($A214,'Annex 2 Designated EHV charges'!$D:$P,12,FALSE)=0,"",VLOOKUP($A214,'Annex 2 Designated EHV charges'!$D:$P,12,FALSE)),"")</f>
        <v/>
      </c>
      <c r="H214" s="196" t="str">
        <f>IFERROR(IF(VLOOKUP($A214,'Annex 2 Designated EHV charges'!$D:$P,13,FALSE)=0,"",VLOOKUP($A214,'Annex 2 Designated EHV charges'!$D:$P,13,FALSE)),"")</f>
        <v/>
      </c>
    </row>
    <row r="215" spans="1:8" x14ac:dyDescent="0.25">
      <c r="A215" s="95" t="str" cm="1">
        <f t="array" ref="A215">IFERROR(INDEX('Annex 2 Designated EHV charges'!$D$10:$D$95, MATCH(0, IF(ISBLANK('Annex 2 Designated EHV charges'!$D$10:$D$95),1, COUNTIF(A$4:$A214, 'Annex 2 Designated EHV charges'!$D$10:$D$95)), 0)),"")</f>
        <v/>
      </c>
      <c r="B215" s="94" t="str">
        <f>IF($A215="","",VLOOKUP($A215,'Annex 2 Designated EHV charges'!$D:$O,2,0))</f>
        <v/>
      </c>
      <c r="C215" s="95" t="str">
        <f>IF($A215="","",VLOOKUP($A215,'Annex 2 Designated EHV charges'!$D:$O,3,0))</f>
        <v/>
      </c>
      <c r="D215" s="94" t="str">
        <f>IF($A215="","",VLOOKUP($A215,'Annex 2 Designated EHV charges'!$D:$O,4,0))</f>
        <v/>
      </c>
      <c r="E215" s="96" t="str">
        <f>IFERROR(IF(VLOOKUP($A215,'Annex 2 Designated EHV charges'!$D:$P,10,FALSE)=0,"",VLOOKUP($A215,'Annex 2 Designated EHV charges'!$D:$P,10,FALSE)),"")</f>
        <v/>
      </c>
      <c r="F215" s="196" t="str">
        <f>IFERROR(IF(VLOOKUP($A215,'Annex 2 Designated EHV charges'!$D:$P,11,FALSE)=0,"",VLOOKUP($A215,'Annex 2 Designated EHV charges'!$D:$P,11,FALSE)),"")</f>
        <v/>
      </c>
      <c r="G215" s="196" t="str">
        <f>IFERROR(IF(VLOOKUP($A215,'Annex 2 Designated EHV charges'!$D:$P,12,FALSE)=0,"",VLOOKUP($A215,'Annex 2 Designated EHV charges'!$D:$P,12,FALSE)),"")</f>
        <v/>
      </c>
      <c r="H215" s="196" t="str">
        <f>IFERROR(IF(VLOOKUP($A215,'Annex 2 Designated EHV charges'!$D:$P,13,FALSE)=0,"",VLOOKUP($A215,'Annex 2 Designated EHV charges'!$D:$P,13,FALSE)),"")</f>
        <v/>
      </c>
    </row>
    <row r="216" spans="1:8" x14ac:dyDescent="0.25">
      <c r="A216" s="95" t="str" cm="1">
        <f t="array" ref="A216">IFERROR(INDEX('Annex 2 Designated EHV charges'!$D$10:$D$95, MATCH(0, IF(ISBLANK('Annex 2 Designated EHV charges'!$D$10:$D$95),1, COUNTIF(A$4:$A215, 'Annex 2 Designated EHV charges'!$D$10:$D$95)), 0)),"")</f>
        <v/>
      </c>
      <c r="B216" s="94" t="str">
        <f>IF($A216="","",VLOOKUP($A216,'Annex 2 Designated EHV charges'!$D:$O,2,0))</f>
        <v/>
      </c>
      <c r="C216" s="95" t="str">
        <f>IF($A216="","",VLOOKUP($A216,'Annex 2 Designated EHV charges'!$D:$O,3,0))</f>
        <v/>
      </c>
      <c r="D216" s="94" t="str">
        <f>IF($A216="","",VLOOKUP($A216,'Annex 2 Designated EHV charges'!$D:$O,4,0))</f>
        <v/>
      </c>
      <c r="E216" s="96" t="str">
        <f>IFERROR(IF(VLOOKUP($A216,'Annex 2 Designated EHV charges'!$D:$P,10,FALSE)=0,"",VLOOKUP($A216,'Annex 2 Designated EHV charges'!$D:$P,10,FALSE)),"")</f>
        <v/>
      </c>
      <c r="F216" s="196" t="str">
        <f>IFERROR(IF(VLOOKUP($A216,'Annex 2 Designated EHV charges'!$D:$P,11,FALSE)=0,"",VLOOKUP($A216,'Annex 2 Designated EHV charges'!$D:$P,11,FALSE)),"")</f>
        <v/>
      </c>
      <c r="G216" s="196" t="str">
        <f>IFERROR(IF(VLOOKUP($A216,'Annex 2 Designated EHV charges'!$D:$P,12,FALSE)=0,"",VLOOKUP($A216,'Annex 2 Designated EHV charges'!$D:$P,12,FALSE)),"")</f>
        <v/>
      </c>
      <c r="H216" s="196" t="str">
        <f>IFERROR(IF(VLOOKUP($A216,'Annex 2 Designated EHV charges'!$D:$P,13,FALSE)=0,"",VLOOKUP($A216,'Annex 2 Designated EHV charges'!$D:$P,13,FALSE)),"")</f>
        <v/>
      </c>
    </row>
    <row r="217" spans="1:8" x14ac:dyDescent="0.25">
      <c r="A217" s="95" t="str" cm="1">
        <f t="array" ref="A217">IFERROR(INDEX('Annex 2 Designated EHV charges'!$D$10:$D$95, MATCH(0, IF(ISBLANK('Annex 2 Designated EHV charges'!$D$10:$D$95),1, COUNTIF(A$4:$A216, 'Annex 2 Designated EHV charges'!$D$10:$D$95)), 0)),"")</f>
        <v/>
      </c>
      <c r="B217" s="94" t="str">
        <f>IF($A217="","",VLOOKUP($A217,'Annex 2 Designated EHV charges'!$D:$O,2,0))</f>
        <v/>
      </c>
      <c r="C217" s="95" t="str">
        <f>IF($A217="","",VLOOKUP($A217,'Annex 2 Designated EHV charges'!$D:$O,3,0))</f>
        <v/>
      </c>
      <c r="D217" s="94" t="str">
        <f>IF($A217="","",VLOOKUP($A217,'Annex 2 Designated EHV charges'!$D:$O,4,0))</f>
        <v/>
      </c>
      <c r="E217" s="96" t="str">
        <f>IFERROR(IF(VLOOKUP($A217,'Annex 2 Designated EHV charges'!$D:$P,10,FALSE)=0,"",VLOOKUP($A217,'Annex 2 Designated EHV charges'!$D:$P,10,FALSE)),"")</f>
        <v/>
      </c>
      <c r="F217" s="196" t="str">
        <f>IFERROR(IF(VLOOKUP($A217,'Annex 2 Designated EHV charges'!$D:$P,11,FALSE)=0,"",VLOOKUP($A217,'Annex 2 Designated EHV charges'!$D:$P,11,FALSE)),"")</f>
        <v/>
      </c>
      <c r="G217" s="196" t="str">
        <f>IFERROR(IF(VLOOKUP($A217,'Annex 2 Designated EHV charges'!$D:$P,12,FALSE)=0,"",VLOOKUP($A217,'Annex 2 Designated EHV charges'!$D:$P,12,FALSE)),"")</f>
        <v/>
      </c>
      <c r="H217" s="196" t="str">
        <f>IFERROR(IF(VLOOKUP($A217,'Annex 2 Designated EHV charges'!$D:$P,13,FALSE)=0,"",VLOOKUP($A217,'Annex 2 Designated EHV charges'!$D:$P,13,FALSE)),"")</f>
        <v/>
      </c>
    </row>
    <row r="218" spans="1:8" x14ac:dyDescent="0.25">
      <c r="A218" s="95" t="str" cm="1">
        <f t="array" ref="A218">IFERROR(INDEX('Annex 2 Designated EHV charges'!$D$10:$D$95, MATCH(0, IF(ISBLANK('Annex 2 Designated EHV charges'!$D$10:$D$95),1, COUNTIF(A$4:$A217, 'Annex 2 Designated EHV charges'!$D$10:$D$95)), 0)),"")</f>
        <v/>
      </c>
      <c r="B218" s="94" t="str">
        <f>IF($A218="","",VLOOKUP($A218,'Annex 2 Designated EHV charges'!$D:$O,2,0))</f>
        <v/>
      </c>
      <c r="C218" s="95" t="str">
        <f>IF($A218="","",VLOOKUP($A218,'Annex 2 Designated EHV charges'!$D:$O,3,0))</f>
        <v/>
      </c>
      <c r="D218" s="94" t="str">
        <f>IF($A218="","",VLOOKUP($A218,'Annex 2 Designated EHV charges'!$D:$O,4,0))</f>
        <v/>
      </c>
      <c r="E218" s="96" t="str">
        <f>IFERROR(IF(VLOOKUP($A218,'Annex 2 Designated EHV charges'!$D:$P,10,FALSE)=0,"",VLOOKUP($A218,'Annex 2 Designated EHV charges'!$D:$P,10,FALSE)),"")</f>
        <v/>
      </c>
      <c r="F218" s="196" t="str">
        <f>IFERROR(IF(VLOOKUP($A218,'Annex 2 Designated EHV charges'!$D:$P,11,FALSE)=0,"",VLOOKUP($A218,'Annex 2 Designated EHV charges'!$D:$P,11,FALSE)),"")</f>
        <v/>
      </c>
      <c r="G218" s="196" t="str">
        <f>IFERROR(IF(VLOOKUP($A218,'Annex 2 Designated EHV charges'!$D:$P,12,FALSE)=0,"",VLOOKUP($A218,'Annex 2 Designated EHV charges'!$D:$P,12,FALSE)),"")</f>
        <v/>
      </c>
      <c r="H218" s="196" t="str">
        <f>IFERROR(IF(VLOOKUP($A218,'Annex 2 Designated EHV charges'!$D:$P,13,FALSE)=0,"",VLOOKUP($A218,'Annex 2 Designated EHV charges'!$D:$P,13,FALSE)),"")</f>
        <v/>
      </c>
    </row>
    <row r="219" spans="1:8" x14ac:dyDescent="0.25">
      <c r="A219" s="95" t="str" cm="1">
        <f t="array" ref="A219">IFERROR(INDEX('Annex 2 Designated EHV charges'!$D$10:$D$95, MATCH(0, IF(ISBLANK('Annex 2 Designated EHV charges'!$D$10:$D$95),1, COUNTIF(A$4:$A218, 'Annex 2 Designated EHV charges'!$D$10:$D$95)), 0)),"")</f>
        <v/>
      </c>
      <c r="B219" s="94" t="str">
        <f>IF($A219="","",VLOOKUP($A219,'Annex 2 Designated EHV charges'!$D:$O,2,0))</f>
        <v/>
      </c>
      <c r="C219" s="95" t="str">
        <f>IF($A219="","",VLOOKUP($A219,'Annex 2 Designated EHV charges'!$D:$O,3,0))</f>
        <v/>
      </c>
      <c r="D219" s="94" t="str">
        <f>IF($A219="","",VLOOKUP($A219,'Annex 2 Designated EHV charges'!$D:$O,4,0))</f>
        <v/>
      </c>
      <c r="E219" s="96" t="str">
        <f>IFERROR(IF(VLOOKUP($A219,'Annex 2 Designated EHV charges'!$D:$P,10,FALSE)=0,"",VLOOKUP($A219,'Annex 2 Designated EHV charges'!$D:$P,10,FALSE)),"")</f>
        <v/>
      </c>
      <c r="F219" s="196" t="str">
        <f>IFERROR(IF(VLOOKUP($A219,'Annex 2 Designated EHV charges'!$D:$P,11,FALSE)=0,"",VLOOKUP($A219,'Annex 2 Designated EHV charges'!$D:$P,11,FALSE)),"")</f>
        <v/>
      </c>
      <c r="G219" s="196" t="str">
        <f>IFERROR(IF(VLOOKUP($A219,'Annex 2 Designated EHV charges'!$D:$P,12,FALSE)=0,"",VLOOKUP($A219,'Annex 2 Designated EHV charges'!$D:$P,12,FALSE)),"")</f>
        <v/>
      </c>
      <c r="H219" s="196" t="str">
        <f>IFERROR(IF(VLOOKUP($A219,'Annex 2 Designated EHV charges'!$D:$P,13,FALSE)=0,"",VLOOKUP($A219,'Annex 2 Designated EHV charges'!$D:$P,13,FALSE)),"")</f>
        <v/>
      </c>
    </row>
    <row r="220" spans="1:8" x14ac:dyDescent="0.25">
      <c r="A220" s="95" t="str" cm="1">
        <f t="array" ref="A220">IFERROR(INDEX('Annex 2 Designated EHV charges'!$D$10:$D$95, MATCH(0, IF(ISBLANK('Annex 2 Designated EHV charges'!$D$10:$D$95),1, COUNTIF(A$4:$A219, 'Annex 2 Designated EHV charges'!$D$10:$D$95)), 0)),"")</f>
        <v/>
      </c>
      <c r="B220" s="94" t="str">
        <f>IF($A220="","",VLOOKUP($A220,'Annex 2 Designated EHV charges'!$D:$O,2,0))</f>
        <v/>
      </c>
      <c r="C220" s="95" t="str">
        <f>IF($A220="","",VLOOKUP($A220,'Annex 2 Designated EHV charges'!$D:$O,3,0))</f>
        <v/>
      </c>
      <c r="D220" s="94" t="str">
        <f>IF($A220="","",VLOOKUP($A220,'Annex 2 Designated EHV charges'!$D:$O,4,0))</f>
        <v/>
      </c>
      <c r="E220" s="96" t="str">
        <f>IFERROR(IF(VLOOKUP($A220,'Annex 2 Designated EHV charges'!$D:$P,10,FALSE)=0,"",VLOOKUP($A220,'Annex 2 Designated EHV charges'!$D:$P,10,FALSE)),"")</f>
        <v/>
      </c>
      <c r="F220" s="196" t="str">
        <f>IFERROR(IF(VLOOKUP($A220,'Annex 2 Designated EHV charges'!$D:$P,11,FALSE)=0,"",VLOOKUP($A220,'Annex 2 Designated EHV charges'!$D:$P,11,FALSE)),"")</f>
        <v/>
      </c>
      <c r="G220" s="196" t="str">
        <f>IFERROR(IF(VLOOKUP($A220,'Annex 2 Designated EHV charges'!$D:$P,12,FALSE)=0,"",VLOOKUP($A220,'Annex 2 Designated EHV charges'!$D:$P,12,FALSE)),"")</f>
        <v/>
      </c>
      <c r="H220" s="196" t="str">
        <f>IFERROR(IF(VLOOKUP($A220,'Annex 2 Designated EHV charges'!$D:$P,13,FALSE)=0,"",VLOOKUP($A220,'Annex 2 Designated EHV charges'!$D:$P,13,FALSE)),"")</f>
        <v/>
      </c>
    </row>
    <row r="221" spans="1:8" x14ac:dyDescent="0.25">
      <c r="A221" s="95" t="str" cm="1">
        <f t="array" ref="A221">IFERROR(INDEX('Annex 2 Designated EHV charges'!$D$10:$D$95, MATCH(0, IF(ISBLANK('Annex 2 Designated EHV charges'!$D$10:$D$95),1, COUNTIF(A$4:$A220, 'Annex 2 Designated EHV charges'!$D$10:$D$95)), 0)),"")</f>
        <v/>
      </c>
      <c r="B221" s="94" t="str">
        <f>IF($A221="","",VLOOKUP($A221,'Annex 2 Designated EHV charges'!$D:$O,2,0))</f>
        <v/>
      </c>
      <c r="C221" s="95" t="str">
        <f>IF($A221="","",VLOOKUP($A221,'Annex 2 Designated EHV charges'!$D:$O,3,0))</f>
        <v/>
      </c>
      <c r="D221" s="94" t="str">
        <f>IF($A221="","",VLOOKUP($A221,'Annex 2 Designated EHV charges'!$D:$O,4,0))</f>
        <v/>
      </c>
      <c r="E221" s="96" t="str">
        <f>IFERROR(IF(VLOOKUP($A221,'Annex 2 Designated EHV charges'!$D:$P,10,FALSE)=0,"",VLOOKUP($A221,'Annex 2 Designated EHV charges'!$D:$P,10,FALSE)),"")</f>
        <v/>
      </c>
      <c r="F221" s="196" t="str">
        <f>IFERROR(IF(VLOOKUP($A221,'Annex 2 Designated EHV charges'!$D:$P,11,FALSE)=0,"",VLOOKUP($A221,'Annex 2 Designated EHV charges'!$D:$P,11,FALSE)),"")</f>
        <v/>
      </c>
      <c r="G221" s="196" t="str">
        <f>IFERROR(IF(VLOOKUP($A221,'Annex 2 Designated EHV charges'!$D:$P,12,FALSE)=0,"",VLOOKUP($A221,'Annex 2 Designated EHV charges'!$D:$P,12,FALSE)),"")</f>
        <v/>
      </c>
      <c r="H221" s="196" t="str">
        <f>IFERROR(IF(VLOOKUP($A221,'Annex 2 Designated EHV charges'!$D:$P,13,FALSE)=0,"",VLOOKUP($A221,'Annex 2 Designated EHV charges'!$D:$P,13,FALSE)),"")</f>
        <v/>
      </c>
    </row>
    <row r="222" spans="1:8" x14ac:dyDescent="0.25">
      <c r="A222" s="95" t="str" cm="1">
        <f t="array" ref="A222">IFERROR(INDEX('Annex 2 Designated EHV charges'!$D$10:$D$95, MATCH(0, IF(ISBLANK('Annex 2 Designated EHV charges'!$D$10:$D$95),1, COUNTIF(A$4:$A221, 'Annex 2 Designated EHV charges'!$D$10:$D$95)), 0)),"")</f>
        <v/>
      </c>
      <c r="B222" s="94" t="str">
        <f>IF($A222="","",VLOOKUP($A222,'Annex 2 Designated EHV charges'!$D:$O,2,0))</f>
        <v/>
      </c>
      <c r="C222" s="95" t="str">
        <f>IF($A222="","",VLOOKUP($A222,'Annex 2 Designated EHV charges'!$D:$O,3,0))</f>
        <v/>
      </c>
      <c r="D222" s="94" t="str">
        <f>IF($A222="","",VLOOKUP($A222,'Annex 2 Designated EHV charges'!$D:$O,4,0))</f>
        <v/>
      </c>
      <c r="E222" s="96" t="str">
        <f>IFERROR(IF(VLOOKUP($A222,'Annex 2 Designated EHV charges'!$D:$P,10,FALSE)=0,"",VLOOKUP($A222,'Annex 2 Designated EHV charges'!$D:$P,10,FALSE)),"")</f>
        <v/>
      </c>
      <c r="F222" s="196" t="str">
        <f>IFERROR(IF(VLOOKUP($A222,'Annex 2 Designated EHV charges'!$D:$P,11,FALSE)=0,"",VLOOKUP($A222,'Annex 2 Designated EHV charges'!$D:$P,11,FALSE)),"")</f>
        <v/>
      </c>
      <c r="G222" s="196" t="str">
        <f>IFERROR(IF(VLOOKUP($A222,'Annex 2 Designated EHV charges'!$D:$P,12,FALSE)=0,"",VLOOKUP($A222,'Annex 2 Designated EHV charges'!$D:$P,12,FALSE)),"")</f>
        <v/>
      </c>
      <c r="H222" s="196" t="str">
        <f>IFERROR(IF(VLOOKUP($A222,'Annex 2 Designated EHV charges'!$D:$P,13,FALSE)=0,"",VLOOKUP($A222,'Annex 2 Designated EHV charges'!$D:$P,13,FALSE)),"")</f>
        <v/>
      </c>
    </row>
    <row r="223" spans="1:8" x14ac:dyDescent="0.25">
      <c r="A223" s="95" t="str" cm="1">
        <f t="array" ref="A223">IFERROR(INDEX('Annex 2 Designated EHV charges'!$D$10:$D$95, MATCH(0, IF(ISBLANK('Annex 2 Designated EHV charges'!$D$10:$D$95),1, COUNTIF(A$4:$A222, 'Annex 2 Designated EHV charges'!$D$10:$D$95)), 0)),"")</f>
        <v/>
      </c>
      <c r="B223" s="94" t="str">
        <f>IF($A223="","",VLOOKUP($A223,'Annex 2 Designated EHV charges'!$D:$O,2,0))</f>
        <v/>
      </c>
      <c r="C223" s="95" t="str">
        <f>IF($A223="","",VLOOKUP($A223,'Annex 2 Designated EHV charges'!$D:$O,3,0))</f>
        <v/>
      </c>
      <c r="D223" s="94" t="str">
        <f>IF($A223="","",VLOOKUP($A223,'Annex 2 Designated EHV charges'!$D:$O,4,0))</f>
        <v/>
      </c>
      <c r="E223" s="96" t="str">
        <f>IFERROR(IF(VLOOKUP($A223,'Annex 2 Designated EHV charges'!$D:$P,10,FALSE)=0,"",VLOOKUP($A223,'Annex 2 Designated EHV charges'!$D:$P,10,FALSE)),"")</f>
        <v/>
      </c>
      <c r="F223" s="196" t="str">
        <f>IFERROR(IF(VLOOKUP($A223,'Annex 2 Designated EHV charges'!$D:$P,11,FALSE)=0,"",VLOOKUP($A223,'Annex 2 Designated EHV charges'!$D:$P,11,FALSE)),"")</f>
        <v/>
      </c>
      <c r="G223" s="196" t="str">
        <f>IFERROR(IF(VLOOKUP($A223,'Annex 2 Designated EHV charges'!$D:$P,12,FALSE)=0,"",VLOOKUP($A223,'Annex 2 Designated EHV charges'!$D:$P,12,FALSE)),"")</f>
        <v/>
      </c>
      <c r="H223" s="196" t="str">
        <f>IFERROR(IF(VLOOKUP($A223,'Annex 2 Designated EHV charges'!$D:$P,13,FALSE)=0,"",VLOOKUP($A223,'Annex 2 Designated EHV charges'!$D:$P,13,FALSE)),"")</f>
        <v/>
      </c>
    </row>
    <row r="224" spans="1:8" x14ac:dyDescent="0.25">
      <c r="A224" s="95" t="str" cm="1">
        <f t="array" ref="A224">IFERROR(INDEX('Annex 2 Designated EHV charges'!$D$10:$D$95, MATCH(0, IF(ISBLANK('Annex 2 Designated EHV charges'!$D$10:$D$95),1, COUNTIF(A$4:$A223, 'Annex 2 Designated EHV charges'!$D$10:$D$95)), 0)),"")</f>
        <v/>
      </c>
      <c r="B224" s="94" t="str">
        <f>IF($A224="","",VLOOKUP($A224,'Annex 2 Designated EHV charges'!$D:$O,2,0))</f>
        <v/>
      </c>
      <c r="C224" s="95" t="str">
        <f>IF($A224="","",VLOOKUP($A224,'Annex 2 Designated EHV charges'!$D:$O,3,0))</f>
        <v/>
      </c>
      <c r="D224" s="94" t="str">
        <f>IF($A224="","",VLOOKUP($A224,'Annex 2 Designated EHV charges'!$D:$O,4,0))</f>
        <v/>
      </c>
      <c r="E224" s="96" t="str">
        <f>IFERROR(IF(VLOOKUP($A224,'Annex 2 Designated EHV charges'!$D:$P,10,FALSE)=0,"",VLOOKUP($A224,'Annex 2 Designated EHV charges'!$D:$P,10,FALSE)),"")</f>
        <v/>
      </c>
      <c r="F224" s="196" t="str">
        <f>IFERROR(IF(VLOOKUP($A224,'Annex 2 Designated EHV charges'!$D:$P,11,FALSE)=0,"",VLOOKUP($A224,'Annex 2 Designated EHV charges'!$D:$P,11,FALSE)),"")</f>
        <v/>
      </c>
      <c r="G224" s="196" t="str">
        <f>IFERROR(IF(VLOOKUP($A224,'Annex 2 Designated EHV charges'!$D:$P,12,FALSE)=0,"",VLOOKUP($A224,'Annex 2 Designated EHV charges'!$D:$P,12,FALSE)),"")</f>
        <v/>
      </c>
      <c r="H224" s="196" t="str">
        <f>IFERROR(IF(VLOOKUP($A224,'Annex 2 Designated EHV charges'!$D:$P,13,FALSE)=0,"",VLOOKUP($A224,'Annex 2 Designated EHV charges'!$D:$P,13,FALSE)),"")</f>
        <v/>
      </c>
    </row>
    <row r="225" spans="1:9" x14ac:dyDescent="0.25">
      <c r="A225" s="95" t="str" cm="1">
        <f t="array" ref="A225">IFERROR(INDEX('Annex 2 Designated EHV charges'!$D$10:$D$95, MATCH(0, IF(ISBLANK('Annex 2 Designated EHV charges'!$D$10:$D$95),1, COUNTIF(A$4:$A224, 'Annex 2 Designated EHV charges'!$D$10:$D$95)), 0)),"")</f>
        <v/>
      </c>
      <c r="B225" s="94" t="str">
        <f>IF($A225="","",VLOOKUP($A225,'Annex 2 Designated EHV charges'!$D:$O,2,0))</f>
        <v/>
      </c>
      <c r="C225" s="95" t="str">
        <f>IF($A225="","",VLOOKUP($A225,'Annex 2 Designated EHV charges'!$D:$O,3,0))</f>
        <v/>
      </c>
      <c r="D225" s="94" t="str">
        <f>IF($A225="","",VLOOKUP($A225,'Annex 2 Designated EHV charges'!$D:$O,4,0))</f>
        <v/>
      </c>
      <c r="E225" s="96" t="str">
        <f>IFERROR(IF(VLOOKUP($A225,'Annex 2 Designated EHV charges'!$D:$P,10,FALSE)=0,"",VLOOKUP($A225,'Annex 2 Designated EHV charges'!$D:$P,10,FALSE)),"")</f>
        <v/>
      </c>
      <c r="F225" s="196" t="str">
        <f>IFERROR(IF(VLOOKUP($A225,'Annex 2 Designated EHV charges'!$D:$P,11,FALSE)=0,"",VLOOKUP($A225,'Annex 2 Designated EHV charges'!$D:$P,11,FALSE)),"")</f>
        <v/>
      </c>
      <c r="G225" s="196" t="str">
        <f>IFERROR(IF(VLOOKUP($A225,'Annex 2 Designated EHV charges'!$D:$P,12,FALSE)=0,"",VLOOKUP($A225,'Annex 2 Designated EHV charges'!$D:$P,12,FALSE)),"")</f>
        <v/>
      </c>
      <c r="H225" s="196" t="str">
        <f>IFERROR(IF(VLOOKUP($A225,'Annex 2 Designated EHV charges'!$D:$P,13,FALSE)=0,"",VLOOKUP($A225,'Annex 2 Designated EHV charges'!$D:$P,13,FALSE)),"")</f>
        <v/>
      </c>
    </row>
    <row r="226" spans="1:9" x14ac:dyDescent="0.25">
      <c r="A226" s="95" t="str" cm="1">
        <f t="array" ref="A226">IFERROR(INDEX('Annex 2 Designated EHV charges'!$D$10:$D$95, MATCH(0, IF(ISBLANK('Annex 2 Designated EHV charges'!$D$10:$D$95),1, COUNTIF(A$4:$A225, 'Annex 2 Designated EHV charges'!$D$10:$D$95)), 0)),"")</f>
        <v/>
      </c>
      <c r="B226" s="94" t="str">
        <f>IF($A226="","",VLOOKUP($A226,'Annex 2 Designated EHV charges'!$D:$O,2,0))</f>
        <v/>
      </c>
      <c r="C226" s="95" t="str">
        <f>IF($A226="","",VLOOKUP($A226,'Annex 2 Designated EHV charges'!$D:$O,3,0))</f>
        <v/>
      </c>
      <c r="D226" s="94" t="str">
        <f>IF($A226="","",VLOOKUP($A226,'Annex 2 Designated EHV charges'!$D:$O,4,0))</f>
        <v/>
      </c>
      <c r="E226" s="96" t="str">
        <f>IFERROR(IF(VLOOKUP($A226,'Annex 2 Designated EHV charges'!$D:$P,10,FALSE)=0,"",VLOOKUP($A226,'Annex 2 Designated EHV charges'!$D:$P,10,FALSE)),"")</f>
        <v/>
      </c>
      <c r="F226" s="196" t="str">
        <f>IFERROR(IF(VLOOKUP($A226,'Annex 2 Designated EHV charges'!$D:$P,11,FALSE)=0,"",VLOOKUP($A226,'Annex 2 Designated EHV charges'!$D:$P,11,FALSE)),"")</f>
        <v/>
      </c>
      <c r="G226" s="196" t="str">
        <f>IFERROR(IF(VLOOKUP($A226,'Annex 2 Designated EHV charges'!$D:$P,12,FALSE)=0,"",VLOOKUP($A226,'Annex 2 Designated EHV charges'!$D:$P,12,FALSE)),"")</f>
        <v/>
      </c>
      <c r="H226" s="196" t="str">
        <f>IFERROR(IF(VLOOKUP($A226,'Annex 2 Designated EHV charges'!$D:$P,13,FALSE)=0,"",VLOOKUP($A226,'Annex 2 Designated EHV charges'!$D:$P,13,FALSE)),"")</f>
        <v/>
      </c>
    </row>
    <row r="227" spans="1:9" x14ac:dyDescent="0.25">
      <c r="A227" s="95" t="str" cm="1">
        <f t="array" ref="A227">IFERROR(INDEX('Annex 2 Designated EHV charges'!$D$10:$D$95, MATCH(0, IF(ISBLANK('Annex 2 Designated EHV charges'!$D$10:$D$95),1, COUNTIF(A$4:$A226, 'Annex 2 Designated EHV charges'!$D$10:$D$95)), 0)),"")</f>
        <v/>
      </c>
      <c r="B227" s="94" t="str">
        <f>IF($A227="","",VLOOKUP($A227,'Annex 2 Designated EHV charges'!$D:$O,2,0))</f>
        <v/>
      </c>
      <c r="C227" s="95" t="str">
        <f>IF($A227="","",VLOOKUP($A227,'Annex 2 Designated EHV charges'!$D:$O,3,0))</f>
        <v/>
      </c>
      <c r="D227" s="94" t="str">
        <f>IF($A227="","",VLOOKUP($A227,'Annex 2 Designated EHV charges'!$D:$O,4,0))</f>
        <v/>
      </c>
      <c r="E227" s="96" t="str">
        <f>IFERROR(IF(VLOOKUP($A227,'Annex 2 Designated EHV charges'!$D:$P,10,FALSE)=0,"",VLOOKUP($A227,'Annex 2 Designated EHV charges'!$D:$P,10,FALSE)),"")</f>
        <v/>
      </c>
      <c r="F227" s="196" t="str">
        <f>IFERROR(IF(VLOOKUP($A227,'Annex 2 Designated EHV charges'!$D:$P,11,FALSE)=0,"",VLOOKUP($A227,'Annex 2 Designated EHV charges'!$D:$P,11,FALSE)),"")</f>
        <v/>
      </c>
      <c r="G227" s="196" t="str">
        <f>IFERROR(IF(VLOOKUP($A227,'Annex 2 Designated EHV charges'!$D:$P,12,FALSE)=0,"",VLOOKUP($A227,'Annex 2 Designated EHV charges'!$D:$P,12,FALSE)),"")</f>
        <v/>
      </c>
      <c r="H227" s="196" t="str">
        <f>IFERROR(IF(VLOOKUP($A227,'Annex 2 Designated EHV charges'!$D:$P,13,FALSE)=0,"",VLOOKUP($A227,'Annex 2 Designated EHV charges'!$D:$P,13,FALSE)),"")</f>
        <v/>
      </c>
    </row>
    <row r="228" spans="1:9" x14ac:dyDescent="0.25">
      <c r="A228" s="95" t="str" cm="1">
        <f t="array" ref="A228">IFERROR(INDEX('Annex 2 Designated EHV charges'!$D$10:$D$95, MATCH(0, IF(ISBLANK('Annex 2 Designated EHV charges'!$D$10:$D$95),1, COUNTIF(A$4:$A227, 'Annex 2 Designated EHV charges'!$D$10:$D$95)), 0)),"")</f>
        <v/>
      </c>
      <c r="B228" s="94" t="str">
        <f>IF($A228="","",VLOOKUP($A228,'Annex 2 Designated EHV charges'!$D:$O,2,0))</f>
        <v/>
      </c>
      <c r="C228" s="95" t="str">
        <f>IF($A228="","",VLOOKUP($A228,'Annex 2 Designated EHV charges'!$D:$O,3,0))</f>
        <v/>
      </c>
      <c r="D228" s="94" t="str">
        <f>IF($A228="","",VLOOKUP($A228,'Annex 2 Designated EHV charges'!$D:$O,4,0))</f>
        <v/>
      </c>
      <c r="E228" s="96" t="str">
        <f>IFERROR(IF(VLOOKUP($A228,'Annex 2 Designated EHV charges'!$D:$P,10,FALSE)=0,"",VLOOKUP($A228,'Annex 2 Designated EHV charges'!$D:$P,10,FALSE)),"")</f>
        <v/>
      </c>
      <c r="F228" s="196" t="str">
        <f>IFERROR(IF(VLOOKUP($A228,'Annex 2 Designated EHV charges'!$D:$P,11,FALSE)=0,"",VLOOKUP($A228,'Annex 2 Designated EHV charges'!$D:$P,11,FALSE)),"")</f>
        <v/>
      </c>
      <c r="G228" s="196" t="str">
        <f>IFERROR(IF(VLOOKUP($A228,'Annex 2 Designated EHV charges'!$D:$P,12,FALSE)=0,"",VLOOKUP($A228,'Annex 2 Designated EHV charges'!$D:$P,12,FALSE)),"")</f>
        <v/>
      </c>
      <c r="H228" s="196" t="str">
        <f>IFERROR(IF(VLOOKUP($A228,'Annex 2 Designated EHV charges'!$D:$P,13,FALSE)=0,"",VLOOKUP($A228,'Annex 2 Designated EHV charges'!$D:$P,13,FALSE)),"")</f>
        <v/>
      </c>
    </row>
    <row r="229" spans="1:9" x14ac:dyDescent="0.25">
      <c r="A229" s="95" t="str" cm="1">
        <f t="array" ref="A229">IFERROR(INDEX('Annex 2 Designated EHV charges'!$D$10:$D$95, MATCH(0, IF(ISBLANK('Annex 2 Designated EHV charges'!$D$10:$D$95),1, COUNTIF(A$4:$A228, 'Annex 2 Designated EHV charges'!$D$10:$D$95)), 0)),"")</f>
        <v/>
      </c>
      <c r="B229" s="94" t="str">
        <f>IF($A229="","",VLOOKUP($A229,'Annex 2 Designated EHV charges'!$D:$O,2,0))</f>
        <v/>
      </c>
      <c r="C229" s="95" t="str">
        <f>IF($A229="","",VLOOKUP($A229,'Annex 2 Designated EHV charges'!$D:$O,3,0))</f>
        <v/>
      </c>
      <c r="D229" s="94" t="str">
        <f>IF($A229="","",VLOOKUP($A229,'Annex 2 Designated EHV charges'!$D:$O,4,0))</f>
        <v/>
      </c>
      <c r="E229" s="96" t="str">
        <f>IFERROR(IF(VLOOKUP($A229,'Annex 2 Designated EHV charges'!$D:$P,10,FALSE)=0,"",VLOOKUP($A229,'Annex 2 Designated EHV charges'!$D:$P,10,FALSE)),"")</f>
        <v/>
      </c>
      <c r="F229" s="196" t="str">
        <f>IFERROR(IF(VLOOKUP($A229,'Annex 2 Designated EHV charges'!$D:$P,11,FALSE)=0,"",VLOOKUP($A229,'Annex 2 Designated EHV charges'!$D:$P,11,FALSE)),"")</f>
        <v/>
      </c>
      <c r="G229" s="196" t="str">
        <f>IFERROR(IF(VLOOKUP($A229,'Annex 2 Designated EHV charges'!$D:$P,12,FALSE)=0,"",VLOOKUP($A229,'Annex 2 Designated EHV charges'!$D:$P,12,FALSE)),"")</f>
        <v/>
      </c>
      <c r="H229" s="196" t="str">
        <f>IFERROR(IF(VLOOKUP($A229,'Annex 2 Designated EHV charges'!$D:$P,13,FALSE)=0,"",VLOOKUP($A229,'Annex 2 Designated EHV charges'!$D:$P,13,FALSE)),"")</f>
        <v/>
      </c>
    </row>
    <row r="230" spans="1:9" x14ac:dyDescent="0.25">
      <c r="A230" s="95" t="str" cm="1">
        <f t="array" ref="A230">IFERROR(INDEX('Annex 2 Designated EHV charges'!$D$10:$D$95, MATCH(0, IF(ISBLANK('Annex 2 Designated EHV charges'!$D$10:$D$95),1, COUNTIF(A$4:$A229, 'Annex 2 Designated EHV charges'!$D$10:$D$95)), 0)),"")</f>
        <v/>
      </c>
      <c r="B230" s="94" t="str">
        <f>IF($A230="","",VLOOKUP($A230,'Annex 2 Designated EHV charges'!$D:$O,2,0))</f>
        <v/>
      </c>
      <c r="C230" s="95" t="str">
        <f>IF($A230="","",VLOOKUP($A230,'Annex 2 Designated EHV charges'!$D:$O,3,0))</f>
        <v/>
      </c>
      <c r="D230" s="94" t="str">
        <f>IF($A230="","",VLOOKUP($A230,'Annex 2 Designated EHV charges'!$D:$O,4,0))</f>
        <v/>
      </c>
      <c r="E230" s="96" t="str">
        <f>IFERROR(IF(VLOOKUP($A230,'Annex 2 Designated EHV charges'!$D:$P,10,FALSE)=0,"",VLOOKUP($A230,'Annex 2 Designated EHV charges'!$D:$P,10,FALSE)),"")</f>
        <v/>
      </c>
      <c r="F230" s="196" t="str">
        <f>IFERROR(IF(VLOOKUP($A230,'Annex 2 Designated EHV charges'!$D:$P,11,FALSE)=0,"",VLOOKUP($A230,'Annex 2 Designated EHV charges'!$D:$P,11,FALSE)),"")</f>
        <v/>
      </c>
      <c r="G230" s="196" t="str">
        <f>IFERROR(IF(VLOOKUP($A230,'Annex 2 Designated EHV charges'!$D:$P,12,FALSE)=0,"",VLOOKUP($A230,'Annex 2 Designated EHV charges'!$D:$P,12,FALSE)),"")</f>
        <v/>
      </c>
      <c r="H230" s="196" t="str">
        <f>IFERROR(IF(VLOOKUP($A230,'Annex 2 Designated EHV charges'!$D:$P,13,FALSE)=0,"",VLOOKUP($A230,'Annex 2 Designated EHV charges'!$D:$P,13,FALSE)),"")</f>
        <v/>
      </c>
    </row>
    <row r="231" spans="1:9" x14ac:dyDescent="0.25">
      <c r="A231" s="95" t="str" cm="1">
        <f t="array" ref="A231">IFERROR(INDEX('Annex 2 Designated EHV charges'!$D$10:$D$95, MATCH(0, IF(ISBLANK('Annex 2 Designated EHV charges'!$D$10:$D$95),1, COUNTIF(A$4:$A230, 'Annex 2 Designated EHV charges'!$D$10:$D$95)), 0)),"")</f>
        <v/>
      </c>
      <c r="B231" s="94" t="str">
        <f>IF($A231="","",VLOOKUP($A231,'Annex 2 Designated EHV charges'!$D:$O,2,0))</f>
        <v/>
      </c>
      <c r="C231" s="95" t="str">
        <f>IF($A231="","",VLOOKUP($A231,'Annex 2 Designated EHV charges'!$D:$O,3,0))</f>
        <v/>
      </c>
      <c r="D231" s="94" t="str">
        <f>IF($A231="","",VLOOKUP($A231,'Annex 2 Designated EHV charges'!$D:$O,4,0))</f>
        <v/>
      </c>
      <c r="E231" s="96" t="str">
        <f>IFERROR(IF(VLOOKUP($A231,'Annex 2 Designated EHV charges'!$D:$P,10,FALSE)=0,"",VLOOKUP($A231,'Annex 2 Designated EHV charges'!$D:$P,10,FALSE)),"")</f>
        <v/>
      </c>
      <c r="F231" s="196" t="str">
        <f>IFERROR(IF(VLOOKUP($A231,'Annex 2 Designated EHV charges'!$D:$P,11,FALSE)=0,"",VLOOKUP($A231,'Annex 2 Designated EHV charges'!$D:$P,11,FALSE)),"")</f>
        <v/>
      </c>
      <c r="G231" s="196" t="str">
        <f>IFERROR(IF(VLOOKUP($A231,'Annex 2 Designated EHV charges'!$D:$P,12,FALSE)=0,"",VLOOKUP($A231,'Annex 2 Designated EHV charges'!$D:$P,12,FALSE)),"")</f>
        <v/>
      </c>
      <c r="H231" s="196" t="str">
        <f>IFERROR(IF(VLOOKUP($A231,'Annex 2 Designated EHV charges'!$D:$P,13,FALSE)=0,"",VLOOKUP($A231,'Annex 2 Designated EHV charges'!$D:$P,13,FALSE)),"")</f>
        <v/>
      </c>
    </row>
    <row r="232" spans="1:9" x14ac:dyDescent="0.25">
      <c r="A232" s="95" t="str" cm="1">
        <f t="array" ref="A232">IFERROR(INDEX('Annex 2 Designated EHV charges'!$D$10:$D$95, MATCH(0, IF(ISBLANK('Annex 2 Designated EHV charges'!$D$10:$D$95),1, COUNTIF(A$4:$A231, 'Annex 2 Designated EHV charges'!$D$10:$D$95)), 0)),"")</f>
        <v/>
      </c>
      <c r="B232" s="94" t="str">
        <f>IF($A232="","",VLOOKUP($A232,'Annex 2 Designated EHV charges'!$D:$O,2,0))</f>
        <v/>
      </c>
      <c r="C232" s="95" t="str">
        <f>IF($A232="","",VLOOKUP($A232,'Annex 2 Designated EHV charges'!$D:$O,3,0))</f>
        <v/>
      </c>
      <c r="D232" s="94" t="str">
        <f>IF($A232="","",VLOOKUP($A232,'Annex 2 Designated EHV charges'!$D:$O,4,0))</f>
        <v/>
      </c>
      <c r="E232" s="96" t="str">
        <f>IFERROR(IF(VLOOKUP($A232,'Annex 2 Designated EHV charges'!$D:$P,10,FALSE)=0,"",VLOOKUP($A232,'Annex 2 Designated EHV charges'!$D:$P,10,FALSE)),"")</f>
        <v/>
      </c>
      <c r="F232" s="196" t="str">
        <f>IFERROR(IF(VLOOKUP($A232,'Annex 2 Designated EHV charges'!$D:$P,11,FALSE)=0,"",VLOOKUP($A232,'Annex 2 Designated EHV charges'!$D:$P,11,FALSE)),"")</f>
        <v/>
      </c>
      <c r="G232" s="196" t="str">
        <f>IFERROR(IF(VLOOKUP($A232,'Annex 2 Designated EHV charges'!$D:$P,12,FALSE)=0,"",VLOOKUP($A232,'Annex 2 Designated EHV charges'!$D:$P,12,FALSE)),"")</f>
        <v/>
      </c>
      <c r="H232" s="196" t="str">
        <f>IFERROR(IF(VLOOKUP($A232,'Annex 2 Designated EHV charges'!$D:$P,13,FALSE)=0,"",VLOOKUP($A232,'Annex 2 Designated EHV charges'!$D:$P,13,FALSE)),"")</f>
        <v/>
      </c>
    </row>
    <row r="233" spans="1:9" x14ac:dyDescent="0.25">
      <c r="A233" s="95" t="str" cm="1">
        <f t="array" ref="A233">IFERROR(INDEX('Annex 2 Designated EHV charges'!$D$10:$D$95, MATCH(0, IF(ISBLANK('Annex 2 Designated EHV charges'!$D$10:$D$95),1, COUNTIF(A$4:$A232, 'Annex 2 Designated EHV charges'!$D$10:$D$95)), 0)),"")</f>
        <v/>
      </c>
      <c r="B233" s="94" t="str">
        <f>IF($A233="","",VLOOKUP($A233,'Annex 2 Designated EHV charges'!$D:$O,2,0))</f>
        <v/>
      </c>
      <c r="C233" s="95" t="str">
        <f>IF($A233="","",VLOOKUP($A233,'Annex 2 Designated EHV charges'!$D:$O,3,0))</f>
        <v/>
      </c>
      <c r="D233" s="94" t="str">
        <f>IF($A233="","",VLOOKUP($A233,'Annex 2 Designated EHV charges'!$D:$O,4,0))</f>
        <v/>
      </c>
      <c r="E233" s="96" t="str">
        <f>IFERROR(IF(VLOOKUP($A233,'Annex 2 Designated EHV charges'!$D:$P,10,FALSE)=0,"",VLOOKUP($A233,'Annex 2 Designated EHV charges'!$D:$P,10,FALSE)),"")</f>
        <v/>
      </c>
      <c r="F233" s="196" t="str">
        <f>IFERROR(IF(VLOOKUP($A233,'Annex 2 Designated EHV charges'!$D:$P,11,FALSE)=0,"",VLOOKUP($A233,'Annex 2 Designated EHV charges'!$D:$P,11,FALSE)),"")</f>
        <v/>
      </c>
      <c r="G233" s="196" t="str">
        <f>IFERROR(IF(VLOOKUP($A233,'Annex 2 Designated EHV charges'!$D:$P,12,FALSE)=0,"",VLOOKUP($A233,'Annex 2 Designated EHV charges'!$D:$P,12,FALSE)),"")</f>
        <v/>
      </c>
      <c r="H233" s="196" t="str">
        <f>IFERROR(IF(VLOOKUP($A233,'Annex 2 Designated EHV charges'!$D:$P,13,FALSE)=0,"",VLOOKUP($A233,'Annex 2 Designated EHV charges'!$D:$P,13,FALSE)),"")</f>
        <v/>
      </c>
    </row>
    <row r="234" spans="1:9" x14ac:dyDescent="0.25">
      <c r="A234" s="95" t="str" cm="1">
        <f t="array" ref="A234">IFERROR(INDEX('Annex 2 Designated EHV charges'!$D$10:$D$95, MATCH(0, IF(ISBLANK('Annex 2 Designated EHV charges'!$D$10:$D$95),1, COUNTIF(A$4:$A233, 'Annex 2 Designated EHV charges'!$D$10:$D$95)), 0)),"")</f>
        <v/>
      </c>
      <c r="B234" s="94" t="str">
        <f>IF($A234="","",VLOOKUP($A234,'Annex 2 Designated EHV charges'!$D:$O,2,0))</f>
        <v/>
      </c>
      <c r="C234" s="95" t="str">
        <f>IF($A234="","",VLOOKUP($A234,'Annex 2 Designated EHV charges'!$D:$O,3,0))</f>
        <v/>
      </c>
      <c r="D234" s="94" t="str">
        <f>IF($A234="","",VLOOKUP($A234,'Annex 2 Designated EHV charges'!$D:$O,4,0))</f>
        <v/>
      </c>
      <c r="E234" s="96" t="str">
        <f>IFERROR(IF(VLOOKUP($A234,'Annex 2 Designated EHV charges'!$D:$P,10,FALSE)=0,"",VLOOKUP($A234,'Annex 2 Designated EHV charges'!$D:$P,10,FALSE)),"")</f>
        <v/>
      </c>
      <c r="F234" s="196" t="str">
        <f>IFERROR(IF(VLOOKUP($A234,'Annex 2 Designated EHV charges'!$D:$P,11,FALSE)=0,"",VLOOKUP($A234,'Annex 2 Designated EHV charges'!$D:$P,11,FALSE)),"")</f>
        <v/>
      </c>
      <c r="G234" s="196" t="str">
        <f>IFERROR(IF(VLOOKUP($A234,'Annex 2 Designated EHV charges'!$D:$P,12,FALSE)=0,"",VLOOKUP($A234,'Annex 2 Designated EHV charges'!$D:$P,12,FALSE)),"")</f>
        <v/>
      </c>
      <c r="H234" s="196" t="str">
        <f>IFERROR(IF(VLOOKUP($A234,'Annex 2 Designated EHV charges'!$D:$P,13,FALSE)=0,"",VLOOKUP($A234,'Annex 2 Designated EHV charges'!$D:$P,13,FALSE)),"")</f>
        <v/>
      </c>
    </row>
    <row r="235" spans="1:9" x14ac:dyDescent="0.25">
      <c r="A235" s="95" t="str" cm="1">
        <f t="array" ref="A235">IFERROR(INDEX('Annex 2 Designated EHV charges'!$D$10:$D$95, MATCH(0, IF(ISBLANK('Annex 2 Designated EHV charges'!$D$10:$D$95),1, COUNTIF(A$4:$A234, 'Annex 2 Designated EHV charges'!$D$10:$D$95)), 0)),"")</f>
        <v/>
      </c>
      <c r="B235" s="94" t="str">
        <f>IF($A235="","",VLOOKUP($A235,'Annex 2 Designated EHV charges'!$D:$O,2,0))</f>
        <v/>
      </c>
      <c r="C235" s="95" t="str">
        <f>IF($A235="","",VLOOKUP($A235,'Annex 2 Designated EHV charges'!$D:$O,3,0))</f>
        <v/>
      </c>
      <c r="D235" s="94" t="str">
        <f>IF($A235="","",VLOOKUP($A235,'Annex 2 Designated EHV charges'!$D:$O,4,0))</f>
        <v/>
      </c>
      <c r="E235" s="96" t="str">
        <f>IFERROR(IF(VLOOKUP($A235,'Annex 2 Designated EHV charges'!$D:$P,10,FALSE)=0,"",VLOOKUP($A235,'Annex 2 Designated EHV charges'!$D:$P,10,FALSE)),"")</f>
        <v/>
      </c>
      <c r="F235" s="196" t="str">
        <f>IFERROR(IF(VLOOKUP($A235,'Annex 2 Designated EHV charges'!$D:$P,11,FALSE)=0,"",VLOOKUP($A235,'Annex 2 Designated EHV charges'!$D:$P,11,FALSE)),"")</f>
        <v/>
      </c>
      <c r="G235" s="196" t="str">
        <f>IFERROR(IF(VLOOKUP($A235,'Annex 2 Designated EHV charges'!$D:$P,12,FALSE)=0,"",VLOOKUP($A235,'Annex 2 Designated EHV charges'!$D:$P,12,FALSE)),"")</f>
        <v/>
      </c>
      <c r="H235" s="196" t="str">
        <f>IFERROR(IF(VLOOKUP($A235,'Annex 2 Designated EHV charges'!$D:$P,13,FALSE)=0,"",VLOOKUP($A235,'Annex 2 Designated EHV charges'!$D:$P,13,FALSE)),"")</f>
        <v/>
      </c>
    </row>
    <row r="236" spans="1:9" x14ac:dyDescent="0.25">
      <c r="A236" s="95" t="str" cm="1">
        <f t="array" ref="A236">IFERROR(INDEX('Annex 2 Designated EHV charges'!$D$10:$D$95, MATCH(0, IF(ISBLANK('Annex 2 Designated EHV charges'!$D$10:$D$95),1, COUNTIF(A$4:$A235, 'Annex 2 Designated EHV charges'!$D$10:$D$95)), 0)),"")</f>
        <v/>
      </c>
      <c r="B236" s="94" t="str">
        <f>IF($A236="","",VLOOKUP($A236,'Annex 2 Designated EHV charges'!$D:$O,2,0))</f>
        <v/>
      </c>
      <c r="C236" s="95" t="str">
        <f>IF($A236="","",VLOOKUP($A236,'Annex 2 Designated EHV charges'!$D:$O,3,0))</f>
        <v/>
      </c>
      <c r="D236" s="94" t="str">
        <f>IF($A236="","",VLOOKUP($A236,'Annex 2 Designated EHV charges'!$D:$O,4,0))</f>
        <v/>
      </c>
      <c r="E236" s="96" t="str">
        <f>IFERROR(IF(VLOOKUP($A236,'Annex 2 Designated EHV charges'!$D:$P,10,FALSE)=0,"",VLOOKUP($A236,'Annex 2 Designated EHV charges'!$D:$P,10,FALSE)),"")</f>
        <v/>
      </c>
      <c r="F236" s="196" t="str">
        <f>IFERROR(IF(VLOOKUP($A236,'Annex 2 Designated EHV charges'!$D:$P,11,FALSE)=0,"",VLOOKUP($A236,'Annex 2 Designated EHV charges'!$D:$P,11,FALSE)),"")</f>
        <v/>
      </c>
      <c r="G236" s="196" t="str">
        <f>IFERROR(IF(VLOOKUP($A236,'Annex 2 Designated EHV charges'!$D:$P,12,FALSE)=0,"",VLOOKUP($A236,'Annex 2 Designated EHV charges'!$D:$P,12,FALSE)),"")</f>
        <v/>
      </c>
      <c r="H236" s="196" t="str">
        <f>IFERROR(IF(VLOOKUP($A236,'Annex 2 Designated EHV charges'!$D:$P,13,FALSE)=0,"",VLOOKUP($A236,'Annex 2 Designated EHV charges'!$D:$P,13,FALSE)),"")</f>
        <v/>
      </c>
    </row>
    <row r="237" spans="1:9" x14ac:dyDescent="0.25">
      <c r="A237" s="95" t="str" cm="1">
        <f t="array" ref="A237">IFERROR(INDEX('Annex 2 Designated EHV charges'!$D$10:$D$95, MATCH(0, IF(ISBLANK('Annex 2 Designated EHV charges'!$D$10:$D$95),1, COUNTIF(A$4:$A236, 'Annex 2 Designated EHV charges'!$D$10:$D$95)), 0)),"")</f>
        <v/>
      </c>
      <c r="B237" s="94" t="str">
        <f>IF($A237="","",VLOOKUP($A237,'Annex 2 Designated EHV charges'!$D:$O,2,0))</f>
        <v/>
      </c>
      <c r="C237" s="95" t="str">
        <f>IF($A237="","",VLOOKUP($A237,'Annex 2 Designated EHV charges'!$D:$O,3,0))</f>
        <v/>
      </c>
      <c r="D237" s="94" t="str">
        <f>IF($A237="","",VLOOKUP($A237,'Annex 2 Designated EHV charges'!$D:$O,4,0))</f>
        <v/>
      </c>
      <c r="E237" s="96" t="str">
        <f>IFERROR(IF(VLOOKUP($A237,'Annex 2 Designated EHV charges'!$D:$P,10,FALSE)=0,"",VLOOKUP($A237,'Annex 2 Designated EHV charges'!$D:$P,10,FALSE)),"")</f>
        <v/>
      </c>
      <c r="F237" s="196" t="str">
        <f>IFERROR(IF(VLOOKUP($A237,'Annex 2 Designated EHV charges'!$D:$P,11,FALSE)=0,"",VLOOKUP($A237,'Annex 2 Designated EHV charges'!$D:$P,11,FALSE)),"")</f>
        <v/>
      </c>
      <c r="G237" s="196" t="str">
        <f>IFERROR(IF(VLOOKUP($A237,'Annex 2 Designated EHV charges'!$D:$P,12,FALSE)=0,"",VLOOKUP($A237,'Annex 2 Designated EHV charges'!$D:$P,12,FALSE)),"")</f>
        <v/>
      </c>
      <c r="H237" s="196" t="str">
        <f>IFERROR(IF(VLOOKUP($A237,'Annex 2 Designated EHV charges'!$D:$P,13,FALSE)=0,"",VLOOKUP($A237,'Annex 2 Designated EHV charges'!$D:$P,13,FALSE)),"")</f>
        <v/>
      </c>
    </row>
    <row r="238" spans="1:9" x14ac:dyDescent="0.25">
      <c r="A238" s="56" t="str" cm="1">
        <f t="array" ref="A238">IFERROR(INDEX('Annex 2 Designated EHV charges'!$D$10:$D$95, MATCH(0, IF(ISBLANK('Annex 2 Designated EHV charges'!$D$10:$D$95),1, COUNTIF(A$4:$A237, 'Annex 2 Designated EHV charges'!$D$10:$D$95)), 0)),"")</f>
        <v/>
      </c>
      <c r="B238" s="56" t="str">
        <f>IF($A238="","",VLOOKUP($A238,'Annex 2 Designated EHV charges'!$D:$O,2,0))</f>
        <v/>
      </c>
      <c r="C238" s="56" t="str">
        <f>IF($A238="","",VLOOKUP($A238,'Annex 2 Designated EHV charges'!$D:$O,3,0))</f>
        <v/>
      </c>
      <c r="D238" s="56" t="str">
        <f>IF($A238="","",VLOOKUP($A238,'Annex 2 Designated EHV charges'!$D:$O,4,0))</f>
        <v/>
      </c>
      <c r="E238" s="56" t="str">
        <f>IFERROR(IF(VLOOKUP($A238,'Annex 2 Designated EHV charges'!$D:$P,10,FALSE)=0,"",VLOOKUP($A238,'Annex 2 Designated EHV charges'!$D:$P,10,FALSE)),"")</f>
        <v/>
      </c>
      <c r="F238" s="56" t="str">
        <f>IFERROR(IF(VLOOKUP($A238,'Annex 2 Designated EHV charges'!$D:$P,11,FALSE)=0,"",VLOOKUP($A238,'Annex 2 Designated EHV charges'!$D:$P,11,FALSE)),"")</f>
        <v/>
      </c>
      <c r="G238" s="56" t="str">
        <f>IFERROR(IF(VLOOKUP($A238,'Annex 2 Designated EHV charges'!$D:$P,12,FALSE)=0,"",VLOOKUP($A238,'Annex 2 Designated EHV charges'!$D:$P,12,FALSE)),"")</f>
        <v/>
      </c>
      <c r="H238" s="56" t="str">
        <f>IFERROR(IF(VLOOKUP($A238,'Annex 2 Designated EHV charges'!$D:$P,13,FALSE)=0,"",VLOOKUP($A238,'Annex 2 Designated EHV charges'!$D:$P,13,FALSE)),"")</f>
        <v/>
      </c>
      <c r="I238" s="56"/>
    </row>
    <row r="239" spans="1:9" x14ac:dyDescent="0.25">
      <c r="A239" s="56" t="str" cm="1">
        <f t="array" ref="A239">IFERROR(INDEX('Annex 2 Designated EHV charges'!$D$10:$D$95, MATCH(0, IF(ISBLANK('Annex 2 Designated EHV charges'!$D$10:$D$95),1, COUNTIF(A$4:$A238, 'Annex 2 Designated EHV charges'!$D$10:$D$95)), 0)),"")</f>
        <v/>
      </c>
      <c r="B239" s="56" t="str">
        <f>IF($A239="","",VLOOKUP($A239,'Annex 2 Designated EHV charges'!$D:$O,2,0))</f>
        <v/>
      </c>
      <c r="C239" s="56" t="str">
        <f>IF($A239="","",VLOOKUP($A239,'Annex 2 Designated EHV charges'!$D:$O,3,0))</f>
        <v/>
      </c>
      <c r="D239" s="56" t="str">
        <f>IF($A239="","",VLOOKUP($A239,'Annex 2 Designated EHV charges'!$D:$O,4,0))</f>
        <v/>
      </c>
      <c r="E239" s="56" t="str">
        <f>IFERROR(IF(VLOOKUP($A239,'Annex 2 Designated EHV charges'!$D:$P,10,FALSE)=0,"",VLOOKUP($A239,'Annex 2 Designated EHV charges'!$D:$P,10,FALSE)),"")</f>
        <v/>
      </c>
      <c r="F239" s="56" t="str">
        <f>IFERROR(IF(VLOOKUP($A239,'Annex 2 Designated EHV charges'!$D:$P,11,FALSE)=0,"",VLOOKUP($A239,'Annex 2 Designated EHV charges'!$D:$P,11,FALSE)),"")</f>
        <v/>
      </c>
      <c r="G239" s="56" t="str">
        <f>IFERROR(IF(VLOOKUP($A239,'Annex 2 Designated EHV charges'!$D:$P,12,FALSE)=0,"",VLOOKUP($A239,'Annex 2 Designated EHV charges'!$D:$P,12,FALSE)),"")</f>
        <v/>
      </c>
      <c r="H239" s="56" t="str">
        <f>IFERROR(IF(VLOOKUP($A239,'Annex 2 Designated EHV charges'!$D:$P,13,FALSE)=0,"",VLOOKUP($A239,'Annex 2 Designated EHV charges'!$D:$P,13,FALSE)),"")</f>
        <v/>
      </c>
      <c r="I239" s="56"/>
    </row>
    <row r="240" spans="1:9" x14ac:dyDescent="0.25">
      <c r="A240" s="56" t="str" cm="1">
        <f t="array" ref="A240">IFERROR(INDEX('Annex 2 Designated EHV charges'!$D$10:$D$95, MATCH(0, IF(ISBLANK('Annex 2 Designated EHV charges'!$D$10:$D$95),1, COUNTIF(A$4:$A239, 'Annex 2 Designated EHV charges'!$D$10:$D$95)), 0)),"")</f>
        <v/>
      </c>
      <c r="B240" s="56" t="str">
        <f>IF($A240="","",VLOOKUP($A240,'Annex 2 Designated EHV charges'!$D:$O,2,0))</f>
        <v/>
      </c>
      <c r="C240" s="56" t="str">
        <f>IF($A240="","",VLOOKUP($A240,'Annex 2 Designated EHV charges'!$D:$O,3,0))</f>
        <v/>
      </c>
      <c r="D240" s="56" t="str">
        <f>IF($A240="","",VLOOKUP($A240,'Annex 2 Designated EHV charges'!$D:$O,4,0))</f>
        <v/>
      </c>
      <c r="E240" s="56" t="str">
        <f>IFERROR(IF(VLOOKUP($A240,'Annex 2 Designated EHV charges'!$D:$P,10,FALSE)=0,"",VLOOKUP($A240,'Annex 2 Designated EHV charges'!$D:$P,10,FALSE)),"")</f>
        <v/>
      </c>
      <c r="F240" s="56" t="str">
        <f>IFERROR(IF(VLOOKUP($A240,'Annex 2 Designated EHV charges'!$D:$P,11,FALSE)=0,"",VLOOKUP($A240,'Annex 2 Designated EHV charges'!$D:$P,11,FALSE)),"")</f>
        <v/>
      </c>
      <c r="G240" s="56" t="str">
        <f>IFERROR(IF(VLOOKUP($A240,'Annex 2 Designated EHV charges'!$D:$P,12,FALSE)=0,"",VLOOKUP($A240,'Annex 2 Designated EHV charges'!$D:$P,12,FALSE)),"")</f>
        <v/>
      </c>
      <c r="H240" s="56" t="str">
        <f>IFERROR(IF(VLOOKUP($A240,'Annex 2 Designated EHV charges'!$D:$P,13,FALSE)=0,"",VLOOKUP($A240,'Annex 2 Designated EHV charges'!$D:$P,13,FALSE)),"")</f>
        <v/>
      </c>
      <c r="I240" s="56"/>
    </row>
    <row r="241" spans="1:9" x14ac:dyDescent="0.25">
      <c r="A241" s="56" t="str" cm="1">
        <f t="array" ref="A241">IFERROR(INDEX('Annex 2 Designated EHV charges'!$D$10:$D$95, MATCH(0, IF(ISBLANK('Annex 2 Designated EHV charges'!$D$10:$D$95),1, COUNTIF(A$4:$A240, 'Annex 2 Designated EHV charges'!$D$10:$D$95)), 0)),"")</f>
        <v/>
      </c>
      <c r="B241" s="56" t="str">
        <f>IF($A241="","",VLOOKUP($A241,'Annex 2 Designated EHV charges'!$D:$O,2,0))</f>
        <v/>
      </c>
      <c r="C241" s="56" t="str">
        <f>IF($A241="","",VLOOKUP($A241,'Annex 2 Designated EHV charges'!$D:$O,3,0))</f>
        <v/>
      </c>
      <c r="D241" s="56" t="str">
        <f>IF($A241="","",VLOOKUP($A241,'Annex 2 Designated EHV charges'!$D:$O,4,0))</f>
        <v/>
      </c>
      <c r="E241" s="56" t="str">
        <f>IFERROR(IF(VLOOKUP($A241,'Annex 2 Designated EHV charges'!$D:$P,10,FALSE)=0,"",VLOOKUP($A241,'Annex 2 Designated EHV charges'!$D:$P,10,FALSE)),"")</f>
        <v/>
      </c>
      <c r="F241" s="56" t="str">
        <f>IFERROR(IF(VLOOKUP($A241,'Annex 2 Designated EHV charges'!$D:$P,11,FALSE)=0,"",VLOOKUP($A241,'Annex 2 Designated EHV charges'!$D:$P,11,FALSE)),"")</f>
        <v/>
      </c>
      <c r="G241" s="56" t="str">
        <f>IFERROR(IF(VLOOKUP($A241,'Annex 2 Designated EHV charges'!$D:$P,12,FALSE)=0,"",VLOOKUP($A241,'Annex 2 Designated EHV charges'!$D:$P,12,FALSE)),"")</f>
        <v/>
      </c>
      <c r="H241" s="56" t="str">
        <f>IFERROR(IF(VLOOKUP($A241,'Annex 2 Designated EHV charges'!$D:$P,13,FALSE)=0,"",VLOOKUP($A241,'Annex 2 Designated EHV charges'!$D:$P,13,FALSE)),"")</f>
        <v/>
      </c>
      <c r="I241" s="56"/>
    </row>
    <row r="242" spans="1:9" x14ac:dyDescent="0.25">
      <c r="A242" s="56" t="str" cm="1">
        <f t="array" ref="A242">IFERROR(INDEX('Annex 2 Designated EHV charges'!$D$10:$D$95, MATCH(0, IF(ISBLANK('Annex 2 Designated EHV charges'!$D$10:$D$95),1, COUNTIF(A$4:$A241, 'Annex 2 Designated EHV charges'!$D$10:$D$95)), 0)),"")</f>
        <v/>
      </c>
      <c r="B242" s="56" t="str">
        <f>IF($A242="","",VLOOKUP($A242,'Annex 2 Designated EHV charges'!$D:$O,2,0))</f>
        <v/>
      </c>
      <c r="C242" s="56" t="str">
        <f>IF($A242="","",VLOOKUP($A242,'Annex 2 Designated EHV charges'!$D:$O,3,0))</f>
        <v/>
      </c>
      <c r="D242" s="56" t="str">
        <f>IF($A242="","",VLOOKUP($A242,'Annex 2 Designated EHV charges'!$D:$O,4,0))</f>
        <v/>
      </c>
      <c r="E242" s="56" t="str">
        <f>IFERROR(IF(VLOOKUP($A242,'Annex 2 Designated EHV charges'!$D:$P,10,FALSE)=0,"",VLOOKUP($A242,'Annex 2 Designated EHV charges'!$D:$P,10,FALSE)),"")</f>
        <v/>
      </c>
      <c r="F242" s="56" t="str">
        <f>IFERROR(IF(VLOOKUP($A242,'Annex 2 Designated EHV charges'!$D:$P,11,FALSE)=0,"",VLOOKUP($A242,'Annex 2 Designated EHV charges'!$D:$P,11,FALSE)),"")</f>
        <v/>
      </c>
      <c r="G242" s="56" t="str">
        <f>IFERROR(IF(VLOOKUP($A242,'Annex 2 Designated EHV charges'!$D:$P,12,FALSE)=0,"",VLOOKUP($A242,'Annex 2 Designated EHV charges'!$D:$P,12,FALSE)),"")</f>
        <v/>
      </c>
      <c r="H242" s="56" t="str">
        <f>IFERROR(IF(VLOOKUP($A242,'Annex 2 Designated EHV charges'!$D:$P,13,FALSE)=0,"",VLOOKUP($A242,'Annex 2 Designated EHV charges'!$D:$P,13,FALSE)),"")</f>
        <v/>
      </c>
      <c r="I242" s="56"/>
    </row>
    <row r="243" spans="1:9" x14ac:dyDescent="0.25">
      <c r="A243" s="56" t="str" cm="1">
        <f t="array" ref="A243">IFERROR(INDEX('Annex 2 Designated EHV charges'!$D$10:$D$95, MATCH(0, IF(ISBLANK('Annex 2 Designated EHV charges'!$D$10:$D$95),1, COUNTIF(A$4:$A242, 'Annex 2 Designated EHV charges'!$D$10:$D$95)), 0)),"")</f>
        <v/>
      </c>
      <c r="B243" s="56" t="str">
        <f>IF($A243="","",VLOOKUP($A243,'Annex 2 Designated EHV charges'!$D:$O,2,0))</f>
        <v/>
      </c>
      <c r="C243" s="56" t="str">
        <f>IF($A243="","",VLOOKUP($A243,'Annex 2 Designated EHV charges'!$D:$O,3,0))</f>
        <v/>
      </c>
      <c r="D243" s="56" t="str">
        <f>IF($A243="","",VLOOKUP($A243,'Annex 2 Designated EHV charges'!$D:$O,4,0))</f>
        <v/>
      </c>
      <c r="E243" s="56" t="str">
        <f>IFERROR(IF(VLOOKUP($A243,'Annex 2 Designated EHV charges'!$D:$P,10,FALSE)=0,"",VLOOKUP($A243,'Annex 2 Designated EHV charges'!$D:$P,10,FALSE)),"")</f>
        <v/>
      </c>
      <c r="F243" s="56" t="str">
        <f>IFERROR(IF(VLOOKUP($A243,'Annex 2 Designated EHV charges'!$D:$P,11,FALSE)=0,"",VLOOKUP($A243,'Annex 2 Designated EHV charges'!$D:$P,11,FALSE)),"")</f>
        <v/>
      </c>
      <c r="G243" s="56" t="str">
        <f>IFERROR(IF(VLOOKUP($A243,'Annex 2 Designated EHV charges'!$D:$P,12,FALSE)=0,"",VLOOKUP($A243,'Annex 2 Designated EHV charges'!$D:$P,12,FALSE)),"")</f>
        <v/>
      </c>
      <c r="H243" s="56" t="str">
        <f>IFERROR(IF(VLOOKUP($A243,'Annex 2 Designated EHV charges'!$D:$P,13,FALSE)=0,"",VLOOKUP($A243,'Annex 2 Designated EHV charges'!$D:$P,13,FALSE)),"")</f>
        <v/>
      </c>
      <c r="I243" s="56"/>
    </row>
    <row r="244" spans="1:9" x14ac:dyDescent="0.25">
      <c r="A244" s="56" t="str" cm="1">
        <f t="array" ref="A244">IFERROR(INDEX('Annex 2 Designated EHV charges'!$D$10:$D$95, MATCH(0, IF(ISBLANK('Annex 2 Designated EHV charges'!$D$10:$D$95),1, COUNTIF(A$4:$A243, 'Annex 2 Designated EHV charges'!$D$10:$D$95)), 0)),"")</f>
        <v/>
      </c>
      <c r="B244" s="56" t="str">
        <f>IF($A244="","",VLOOKUP($A244,'Annex 2 Designated EHV charges'!$D:$O,2,0))</f>
        <v/>
      </c>
      <c r="C244" s="56" t="str">
        <f>IF($A244="","",VLOOKUP($A244,'Annex 2 Designated EHV charges'!$D:$O,3,0))</f>
        <v/>
      </c>
      <c r="D244" s="56" t="str">
        <f>IF($A244="","",VLOOKUP($A244,'Annex 2 Designated EHV charges'!$D:$O,4,0))</f>
        <v/>
      </c>
      <c r="E244" s="56" t="str">
        <f>IFERROR(IF(VLOOKUP($A244,'Annex 2 Designated EHV charges'!$D:$P,10,FALSE)=0,"",VLOOKUP($A244,'Annex 2 Designated EHV charges'!$D:$P,10,FALSE)),"")</f>
        <v/>
      </c>
      <c r="F244" s="56" t="str">
        <f>IFERROR(IF(VLOOKUP($A244,'Annex 2 Designated EHV charges'!$D:$P,11,FALSE)=0,"",VLOOKUP($A244,'Annex 2 Designated EHV charges'!$D:$P,11,FALSE)),"")</f>
        <v/>
      </c>
      <c r="G244" s="56" t="str">
        <f>IFERROR(IF(VLOOKUP($A244,'Annex 2 Designated EHV charges'!$D:$P,12,FALSE)=0,"",VLOOKUP($A244,'Annex 2 Designated EHV charges'!$D:$P,12,FALSE)),"")</f>
        <v/>
      </c>
      <c r="H244" s="56" t="str">
        <f>IFERROR(IF(VLOOKUP($A244,'Annex 2 Designated EHV charges'!$D:$P,13,FALSE)=0,"",VLOOKUP($A244,'Annex 2 Designated EHV charges'!$D:$P,13,FALSE)),"")</f>
        <v/>
      </c>
      <c r="I244" s="56"/>
    </row>
    <row r="245" spans="1:9" x14ac:dyDescent="0.25">
      <c r="A245" s="56" t="str" cm="1">
        <f t="array" ref="A245">IFERROR(INDEX('Annex 2 Designated EHV charges'!$D$10:$D$95, MATCH(0, IF(ISBLANK('Annex 2 Designated EHV charges'!$D$10:$D$95),1, COUNTIF(A$4:$A244, 'Annex 2 Designated EHV charges'!$D$10:$D$95)), 0)),"")</f>
        <v/>
      </c>
      <c r="B245" s="56" t="str">
        <f>IF($A245="","",VLOOKUP($A245,'Annex 2 Designated EHV charges'!$D:$O,2,0))</f>
        <v/>
      </c>
      <c r="C245" s="56" t="str">
        <f>IF($A245="","",VLOOKUP($A245,'Annex 2 Designated EHV charges'!$D:$O,3,0))</f>
        <v/>
      </c>
      <c r="D245" s="56" t="str">
        <f>IF($A245="","",VLOOKUP($A245,'Annex 2 Designated EHV charges'!$D:$O,4,0))</f>
        <v/>
      </c>
      <c r="E245" s="56" t="str">
        <f>IFERROR(IF(VLOOKUP($A245,'Annex 2 Designated EHV charges'!$D:$P,10,FALSE)=0,"",VLOOKUP($A245,'Annex 2 Designated EHV charges'!$D:$P,10,FALSE)),"")</f>
        <v/>
      </c>
      <c r="F245" s="56" t="str">
        <f>IFERROR(IF(VLOOKUP($A245,'Annex 2 Designated EHV charges'!$D:$P,11,FALSE)=0,"",VLOOKUP($A245,'Annex 2 Designated EHV charges'!$D:$P,11,FALSE)),"")</f>
        <v/>
      </c>
      <c r="G245" s="56" t="str">
        <f>IFERROR(IF(VLOOKUP($A245,'Annex 2 Designated EHV charges'!$D:$P,12,FALSE)=0,"",VLOOKUP($A245,'Annex 2 Designated EHV charges'!$D:$P,12,FALSE)),"")</f>
        <v/>
      </c>
      <c r="H245" s="56" t="str">
        <f>IFERROR(IF(VLOOKUP($A245,'Annex 2 Designated EHV charges'!$D:$P,13,FALSE)=0,"",VLOOKUP($A245,'Annex 2 Designated EHV charges'!$D:$P,13,FALSE)),"")</f>
        <v/>
      </c>
      <c r="I245" s="56"/>
    </row>
    <row r="246" spans="1:9" x14ac:dyDescent="0.25">
      <c r="A246" s="56" t="str" cm="1">
        <f t="array" ref="A246">IFERROR(INDEX('Annex 2 Designated EHV charges'!$D$10:$D$95, MATCH(0, IF(ISBLANK('Annex 2 Designated EHV charges'!$D$10:$D$95),1, COUNTIF(A$4:$A245, 'Annex 2 Designated EHV charges'!$D$10:$D$95)), 0)),"")</f>
        <v/>
      </c>
      <c r="B246" s="56" t="str">
        <f>IF($A246="","",VLOOKUP($A246,'Annex 2 Designated EHV charges'!$D:$O,2,0))</f>
        <v/>
      </c>
      <c r="C246" s="56" t="str">
        <f>IF($A246="","",VLOOKUP($A246,'Annex 2 Designated EHV charges'!$D:$O,3,0))</f>
        <v/>
      </c>
      <c r="D246" s="56" t="str">
        <f>IF($A246="","",VLOOKUP($A246,'Annex 2 Designated EHV charges'!$D:$O,4,0))</f>
        <v/>
      </c>
      <c r="E246" s="56" t="str">
        <f>IFERROR(IF(VLOOKUP($A246,'Annex 2 Designated EHV charges'!$D:$P,10,FALSE)=0,"",VLOOKUP($A246,'Annex 2 Designated EHV charges'!$D:$P,10,FALSE)),"")</f>
        <v/>
      </c>
      <c r="F246" s="56" t="str">
        <f>IFERROR(IF(VLOOKUP($A246,'Annex 2 Designated EHV charges'!$D:$P,11,FALSE)=0,"",VLOOKUP($A246,'Annex 2 Designated EHV charges'!$D:$P,11,FALSE)),"")</f>
        <v/>
      </c>
      <c r="G246" s="56" t="str">
        <f>IFERROR(IF(VLOOKUP($A246,'Annex 2 Designated EHV charges'!$D:$P,12,FALSE)=0,"",VLOOKUP($A246,'Annex 2 Designated EHV charges'!$D:$P,12,FALSE)),"")</f>
        <v/>
      </c>
      <c r="H246" s="56" t="str">
        <f>IFERROR(IF(VLOOKUP($A246,'Annex 2 Designated EHV charges'!$D:$P,13,FALSE)=0,"",VLOOKUP($A246,'Annex 2 Designated EHV charges'!$D:$P,13,FALSE)),"")</f>
        <v/>
      </c>
      <c r="I246" s="56"/>
    </row>
    <row r="247" spans="1:9" x14ac:dyDescent="0.25">
      <c r="A247" s="56" t="str" cm="1">
        <f t="array" ref="A247">IFERROR(INDEX('Annex 2 Designated EHV charges'!$D$10:$D$95, MATCH(0, IF(ISBLANK('Annex 2 Designated EHV charges'!$D$10:$D$95),1, COUNTIF(A$4:$A246, 'Annex 2 Designated EHV charges'!$D$10:$D$95)), 0)),"")</f>
        <v/>
      </c>
      <c r="B247" s="56" t="str">
        <f>IF($A247="","",VLOOKUP($A247,'Annex 2 Designated EHV charges'!$D:$O,2,0))</f>
        <v/>
      </c>
      <c r="C247" s="56" t="str">
        <f>IF($A247="","",VLOOKUP($A247,'Annex 2 Designated EHV charges'!$D:$O,3,0))</f>
        <v/>
      </c>
      <c r="D247" s="56" t="str">
        <f>IF($A247="","",VLOOKUP($A247,'Annex 2 Designated EHV charges'!$D:$O,4,0))</f>
        <v/>
      </c>
      <c r="E247" s="56" t="str">
        <f>IFERROR(IF(VLOOKUP($A247,'Annex 2 Designated EHV charges'!$D:$P,10,FALSE)=0,"",VLOOKUP($A247,'Annex 2 Designated EHV charges'!$D:$P,10,FALSE)),"")</f>
        <v/>
      </c>
      <c r="F247" s="56" t="str">
        <f>IFERROR(IF(VLOOKUP($A247,'Annex 2 Designated EHV charges'!$D:$P,11,FALSE)=0,"",VLOOKUP($A247,'Annex 2 Designated EHV charges'!$D:$P,11,FALSE)),"")</f>
        <v/>
      </c>
      <c r="G247" s="56" t="str">
        <f>IFERROR(IF(VLOOKUP($A247,'Annex 2 Designated EHV charges'!$D:$P,12,FALSE)=0,"",VLOOKUP($A247,'Annex 2 Designated EHV charges'!$D:$P,12,FALSE)),"")</f>
        <v/>
      </c>
      <c r="H247" s="56" t="str">
        <f>IFERROR(IF(VLOOKUP($A247,'Annex 2 Designated EHV charges'!$D:$P,13,FALSE)=0,"",VLOOKUP($A247,'Annex 2 Designated EHV charges'!$D:$P,13,FALSE)),"")</f>
        <v/>
      </c>
      <c r="I247" s="56"/>
    </row>
    <row r="248" spans="1:9" x14ac:dyDescent="0.25">
      <c r="A248" s="56" t="str" cm="1">
        <f t="array" ref="A248">IFERROR(INDEX('Annex 2 Designated EHV charges'!$D$10:$D$95, MATCH(0, IF(ISBLANK('Annex 2 Designated EHV charges'!$D$10:$D$95),1, COUNTIF(A$4:$A247, 'Annex 2 Designated EHV charges'!$D$10:$D$95)), 0)),"")</f>
        <v/>
      </c>
      <c r="B248" s="56" t="str">
        <f>IF($A248="","",VLOOKUP($A248,'Annex 2 Designated EHV charges'!$D:$O,2,0))</f>
        <v/>
      </c>
      <c r="C248" s="56" t="str">
        <f>IF($A248="","",VLOOKUP($A248,'Annex 2 Designated EHV charges'!$D:$O,3,0))</f>
        <v/>
      </c>
      <c r="D248" s="56" t="str">
        <f>IF($A248="","",VLOOKUP($A248,'Annex 2 Designated EHV charges'!$D:$O,4,0))</f>
        <v/>
      </c>
      <c r="E248" s="56" t="str">
        <f>IFERROR(IF(VLOOKUP($A248,'Annex 2 Designated EHV charges'!$D:$P,10,FALSE)=0,"",VLOOKUP($A248,'Annex 2 Designated EHV charges'!$D:$P,10,FALSE)),"")</f>
        <v/>
      </c>
      <c r="F248" s="56" t="str">
        <f>IFERROR(IF(VLOOKUP($A248,'Annex 2 Designated EHV charges'!$D:$P,11,FALSE)=0,"",VLOOKUP($A248,'Annex 2 Designated EHV charges'!$D:$P,11,FALSE)),"")</f>
        <v/>
      </c>
      <c r="G248" s="56" t="str">
        <f>IFERROR(IF(VLOOKUP($A248,'Annex 2 Designated EHV charges'!$D:$P,12,FALSE)=0,"",VLOOKUP($A248,'Annex 2 Designated EHV charges'!$D:$P,12,FALSE)),"")</f>
        <v/>
      </c>
      <c r="H248" s="56" t="str">
        <f>IFERROR(IF(VLOOKUP($A248,'Annex 2 Designated EHV charges'!$D:$P,13,FALSE)=0,"",VLOOKUP($A248,'Annex 2 Designated EHV charges'!$D:$P,13,FALSE)),"")</f>
        <v/>
      </c>
      <c r="I248" s="56"/>
    </row>
    <row r="249" spans="1:9" x14ac:dyDescent="0.25">
      <c r="A249" s="56" t="str" cm="1">
        <f t="array" ref="A249">IFERROR(INDEX('Annex 2 Designated EHV charges'!$D$10:$D$95, MATCH(0, IF(ISBLANK('Annex 2 Designated EHV charges'!$D$10:$D$95),1, COUNTIF(A$4:$A248, 'Annex 2 Designated EHV charges'!$D$10:$D$95)), 0)),"")</f>
        <v/>
      </c>
      <c r="B249" s="56" t="str">
        <f>IF($A249="","",VLOOKUP($A249,'Annex 2 Designated EHV charges'!$D:$O,2,0))</f>
        <v/>
      </c>
      <c r="C249" s="56" t="str">
        <f>IF($A249="","",VLOOKUP($A249,'Annex 2 Designated EHV charges'!$D:$O,3,0))</f>
        <v/>
      </c>
      <c r="D249" s="56" t="str">
        <f>IF($A249="","",VLOOKUP($A249,'Annex 2 Designated EHV charges'!$D:$O,4,0))</f>
        <v/>
      </c>
      <c r="E249" s="56" t="str">
        <f>IFERROR(IF(VLOOKUP($A249,'Annex 2 Designated EHV charges'!$D:$P,10,FALSE)=0,"",VLOOKUP($A249,'Annex 2 Designated EHV charges'!$D:$P,10,FALSE)),"")</f>
        <v/>
      </c>
      <c r="F249" s="56" t="str">
        <f>IFERROR(IF(VLOOKUP($A249,'Annex 2 Designated EHV charges'!$D:$P,11,FALSE)=0,"",VLOOKUP($A249,'Annex 2 Designated EHV charges'!$D:$P,11,FALSE)),"")</f>
        <v/>
      </c>
      <c r="G249" s="56" t="str">
        <f>IFERROR(IF(VLOOKUP($A249,'Annex 2 Designated EHV charges'!$D:$P,12,FALSE)=0,"",VLOOKUP($A249,'Annex 2 Designated EHV charges'!$D:$P,12,FALSE)),"")</f>
        <v/>
      </c>
      <c r="H249" s="56" t="str">
        <f>IFERROR(IF(VLOOKUP($A249,'Annex 2 Designated EHV charges'!$D:$P,13,FALSE)=0,"",VLOOKUP($A249,'Annex 2 Designated EHV charges'!$D:$P,13,FALSE)),"")</f>
        <v/>
      </c>
      <c r="I249" s="56"/>
    </row>
    <row r="250" spans="1:9" x14ac:dyDescent="0.25">
      <c r="A250" s="56" t="str" cm="1">
        <f t="array" ref="A250">IFERROR(INDEX('Annex 2 Designated EHV charges'!$D$10:$D$95, MATCH(0, IF(ISBLANK('Annex 2 Designated EHV charges'!$D$10:$D$95),1, COUNTIF(A$4:$A249, 'Annex 2 Designated EHV charges'!$D$10:$D$95)), 0)),"")</f>
        <v/>
      </c>
      <c r="B250" s="56" t="str">
        <f>IF($A250="","",VLOOKUP($A250,'Annex 2 Designated EHV charges'!$D:$O,2,0))</f>
        <v/>
      </c>
      <c r="C250" s="56" t="str">
        <f>IF($A250="","",VLOOKUP($A250,'Annex 2 Designated EHV charges'!$D:$O,3,0))</f>
        <v/>
      </c>
      <c r="D250" s="56" t="str">
        <f>IF($A250="","",VLOOKUP($A250,'Annex 2 Designated EHV charges'!$D:$O,4,0))</f>
        <v/>
      </c>
      <c r="E250" s="56" t="str">
        <f>IFERROR(IF(VLOOKUP($A250,'Annex 2 Designated EHV charges'!$D:$P,10,FALSE)=0,"",VLOOKUP($A250,'Annex 2 Designated EHV charges'!$D:$P,10,FALSE)),"")</f>
        <v/>
      </c>
      <c r="F250" s="56" t="str">
        <f>IFERROR(IF(VLOOKUP($A250,'Annex 2 Designated EHV charges'!$D:$P,11,FALSE)=0,"",VLOOKUP($A250,'Annex 2 Designated EHV charges'!$D:$P,11,FALSE)),"")</f>
        <v/>
      </c>
      <c r="G250" s="56" t="str">
        <f>IFERROR(IF(VLOOKUP($A250,'Annex 2 Designated EHV charges'!$D:$P,12,FALSE)=0,"",VLOOKUP($A250,'Annex 2 Designated EHV charges'!$D:$P,12,FALSE)),"")</f>
        <v/>
      </c>
      <c r="H250" s="56" t="str">
        <f>IFERROR(IF(VLOOKUP($A250,'Annex 2 Designated EHV charges'!$D:$P,13,FALSE)=0,"",VLOOKUP($A250,'Annex 2 Designated EHV charges'!$D:$P,13,FALSE)),"")</f>
        <v/>
      </c>
      <c r="I250" s="56"/>
    </row>
    <row r="251" spans="1:9" x14ac:dyDescent="0.25">
      <c r="A251" s="56" t="str" cm="1">
        <f t="array" ref="A251">IFERROR(INDEX('Annex 2 Designated EHV charges'!$D$10:$D$95, MATCH(0, IF(ISBLANK('Annex 2 Designated EHV charges'!$D$10:$D$95),1, COUNTIF(A$4:$A250, 'Annex 2 Designated EHV charges'!$D$10:$D$95)), 0)),"")</f>
        <v/>
      </c>
      <c r="B251" s="56" t="str">
        <f>IF($A251="","",VLOOKUP($A251,'Annex 2 Designated EHV charges'!$D:$O,2,0))</f>
        <v/>
      </c>
      <c r="C251" s="56" t="str">
        <f>IF($A251="","",VLOOKUP($A251,'Annex 2 Designated EHV charges'!$D:$O,3,0))</f>
        <v/>
      </c>
      <c r="D251" s="56" t="str">
        <f>IF($A251="","",VLOOKUP($A251,'Annex 2 Designated EHV charges'!$D:$O,4,0))</f>
        <v/>
      </c>
      <c r="E251" s="56" t="str">
        <f>IFERROR(IF(VLOOKUP($A251,'Annex 2 Designated EHV charges'!$D:$P,10,FALSE)=0,"",VLOOKUP($A251,'Annex 2 Designated EHV charges'!$D:$P,10,FALSE)),"")</f>
        <v/>
      </c>
      <c r="F251" s="56" t="str">
        <f>IFERROR(IF(VLOOKUP($A251,'Annex 2 Designated EHV charges'!$D:$P,11,FALSE)=0,"",VLOOKUP($A251,'Annex 2 Designated EHV charges'!$D:$P,11,FALSE)),"")</f>
        <v/>
      </c>
      <c r="G251" s="56" t="str">
        <f>IFERROR(IF(VLOOKUP($A251,'Annex 2 Designated EHV charges'!$D:$P,12,FALSE)=0,"",VLOOKUP($A251,'Annex 2 Designated EHV charges'!$D:$P,12,FALSE)),"")</f>
        <v/>
      </c>
      <c r="H251" s="56" t="str">
        <f>IFERROR(IF(VLOOKUP($A251,'Annex 2 Designated EHV charges'!$D:$P,13,FALSE)=0,"",VLOOKUP($A251,'Annex 2 Designated EHV charges'!$D:$P,13,FALSE)),"")</f>
        <v/>
      </c>
      <c r="I251" s="56"/>
    </row>
    <row r="252" spans="1:9" x14ac:dyDescent="0.25">
      <c r="A252" s="56" t="str" cm="1">
        <f t="array" ref="A252">IFERROR(INDEX('Annex 2 Designated EHV charges'!$D$10:$D$95, MATCH(0, IF(ISBLANK('Annex 2 Designated EHV charges'!$D$10:$D$95),1, COUNTIF(A$4:$A251, 'Annex 2 Designated EHV charges'!$D$10:$D$95)), 0)),"")</f>
        <v/>
      </c>
      <c r="B252" s="56" t="str">
        <f>IF($A252="","",VLOOKUP($A252,'Annex 2 Designated EHV charges'!$D:$O,2,0))</f>
        <v/>
      </c>
      <c r="C252" s="56" t="str">
        <f>IF($A252="","",VLOOKUP($A252,'Annex 2 Designated EHV charges'!$D:$O,3,0))</f>
        <v/>
      </c>
      <c r="D252" s="56" t="str">
        <f>IF($A252="","",VLOOKUP($A252,'Annex 2 Designated EHV charges'!$D:$O,4,0))</f>
        <v/>
      </c>
      <c r="E252" s="56" t="str">
        <f>IFERROR(IF(VLOOKUP($A252,'Annex 2 Designated EHV charges'!$D:$P,10,FALSE)=0,"",VLOOKUP($A252,'Annex 2 Designated EHV charges'!$D:$P,10,FALSE)),"")</f>
        <v/>
      </c>
      <c r="F252" s="56" t="str">
        <f>IFERROR(IF(VLOOKUP($A252,'Annex 2 Designated EHV charges'!$D:$P,11,FALSE)=0,"",VLOOKUP($A252,'Annex 2 Designated EHV charges'!$D:$P,11,FALSE)),"")</f>
        <v/>
      </c>
      <c r="G252" s="56" t="str">
        <f>IFERROR(IF(VLOOKUP($A252,'Annex 2 Designated EHV charges'!$D:$P,12,FALSE)=0,"",VLOOKUP($A252,'Annex 2 Designated EHV charges'!$D:$P,12,FALSE)),"")</f>
        <v/>
      </c>
      <c r="H252" s="56" t="str">
        <f>IFERROR(IF(VLOOKUP($A252,'Annex 2 Designated EHV charges'!$D:$P,13,FALSE)=0,"",VLOOKUP($A252,'Annex 2 Designated EHV charges'!$D:$P,13,FALSE)),"")</f>
        <v/>
      </c>
      <c r="I252" s="56"/>
    </row>
    <row r="253" spans="1:9" x14ac:dyDescent="0.25">
      <c r="A253" s="56" t="str" cm="1">
        <f t="array" ref="A253">IFERROR(INDEX('Annex 2 Designated EHV charges'!$D$10:$D$95, MATCH(0, IF(ISBLANK('Annex 2 Designated EHV charges'!$D$10:$D$95),1, COUNTIF(A$4:$A252, 'Annex 2 Designated EHV charges'!$D$10:$D$95)), 0)),"")</f>
        <v/>
      </c>
      <c r="B253" s="56" t="str">
        <f>IF($A253="","",VLOOKUP($A253,'Annex 2 Designated EHV charges'!$D:$O,2,0))</f>
        <v/>
      </c>
      <c r="C253" s="56" t="str">
        <f>IF($A253="","",VLOOKUP($A253,'Annex 2 Designated EHV charges'!$D:$O,3,0))</f>
        <v/>
      </c>
      <c r="D253" s="56" t="str">
        <f>IF($A253="","",VLOOKUP($A253,'Annex 2 Designated EHV charges'!$D:$O,4,0))</f>
        <v/>
      </c>
      <c r="E253" s="56" t="str">
        <f>IFERROR(IF(VLOOKUP($A253,'Annex 2 Designated EHV charges'!$D:$P,10,FALSE)=0,"",VLOOKUP($A253,'Annex 2 Designated EHV charges'!$D:$P,10,FALSE)),"")</f>
        <v/>
      </c>
      <c r="F253" s="56" t="str">
        <f>IFERROR(IF(VLOOKUP($A253,'Annex 2 Designated EHV charges'!$D:$P,11,FALSE)=0,"",VLOOKUP($A253,'Annex 2 Designated EHV charges'!$D:$P,11,FALSE)),"")</f>
        <v/>
      </c>
      <c r="G253" s="56" t="str">
        <f>IFERROR(IF(VLOOKUP($A253,'Annex 2 Designated EHV charges'!$D:$P,12,FALSE)=0,"",VLOOKUP($A253,'Annex 2 Designated EHV charges'!$D:$P,12,FALSE)),"")</f>
        <v/>
      </c>
      <c r="H253" s="56" t="str">
        <f>IFERROR(IF(VLOOKUP($A253,'Annex 2 Designated EHV charges'!$D:$P,13,FALSE)=0,"",VLOOKUP($A253,'Annex 2 Designated EHV charges'!$D:$P,13,FALSE)),"")</f>
        <v/>
      </c>
      <c r="I253" s="56"/>
    </row>
    <row r="254" spans="1:9" x14ac:dyDescent="0.25">
      <c r="A254" s="56" t="str" cm="1">
        <f t="array" ref="A254">IFERROR(INDEX('Annex 2 Designated EHV charges'!$D$10:$D$95, MATCH(0, IF(ISBLANK('Annex 2 Designated EHV charges'!$D$10:$D$95),1, COUNTIF(A$4:$A253, 'Annex 2 Designated EHV charges'!$D$10:$D$95)), 0)),"")</f>
        <v/>
      </c>
      <c r="B254" s="56" t="str">
        <f>IF($A254="","",VLOOKUP($A254,'Annex 2 Designated EHV charges'!$D:$O,2,0))</f>
        <v/>
      </c>
      <c r="C254" s="56" t="str">
        <f>IF($A254="","",VLOOKUP($A254,'Annex 2 Designated EHV charges'!$D:$O,3,0))</f>
        <v/>
      </c>
      <c r="D254" s="56" t="str">
        <f>IF($A254="","",VLOOKUP($A254,'Annex 2 Designated EHV charges'!$D:$O,4,0))</f>
        <v/>
      </c>
      <c r="E254" s="56" t="str">
        <f>IFERROR(IF(VLOOKUP($A254,'Annex 2 Designated EHV charges'!$D:$P,10,FALSE)=0,"",VLOOKUP($A254,'Annex 2 Designated EHV charges'!$D:$P,10,FALSE)),"")</f>
        <v/>
      </c>
      <c r="F254" s="56" t="str">
        <f>IFERROR(IF(VLOOKUP($A254,'Annex 2 Designated EHV charges'!$D:$P,11,FALSE)=0,"",VLOOKUP($A254,'Annex 2 Designated EHV charges'!$D:$P,11,FALSE)),"")</f>
        <v/>
      </c>
      <c r="G254" s="56" t="str">
        <f>IFERROR(IF(VLOOKUP($A254,'Annex 2 Designated EHV charges'!$D:$P,12,FALSE)=0,"",VLOOKUP($A254,'Annex 2 Designated EHV charges'!$D:$P,12,FALSE)),"")</f>
        <v/>
      </c>
      <c r="H254" s="56" t="str">
        <f>IFERROR(IF(VLOOKUP($A254,'Annex 2 Designated EHV charges'!$D:$P,13,FALSE)=0,"",VLOOKUP($A254,'Annex 2 Designated EHV charges'!$D:$P,13,FALSE)),"")</f>
        <v/>
      </c>
      <c r="I254" s="56"/>
    </row>
    <row r="255" spans="1:9" x14ac:dyDescent="0.25">
      <c r="A255" s="56" t="str" cm="1">
        <f t="array" ref="A255">IFERROR(INDEX('Annex 2 Designated EHV charges'!$D$10:$D$95, MATCH(0, IF(ISBLANK('Annex 2 Designated EHV charges'!$D$10:$D$95),1, COUNTIF(A$4:$A254, 'Annex 2 Designated EHV charges'!$D$10:$D$95)), 0)),"")</f>
        <v/>
      </c>
      <c r="B255" s="56"/>
      <c r="E255" s="56"/>
      <c r="F255" s="56"/>
      <c r="G255" s="56"/>
      <c r="H255" s="56"/>
      <c r="I255" s="56"/>
    </row>
    <row r="256" spans="1:9" x14ac:dyDescent="0.25">
      <c r="A256" s="56" t="str" cm="1">
        <f t="array" ref="A256">IFERROR(INDEX('Annex 2 Designated EHV charges'!$D$10:$D$95, MATCH(0, IF(ISBLANK('Annex 2 Designated EHV charges'!$D$10:$D$95),1, COUNTIF(A$4:$A255, 'Annex 2 Designated EHV charges'!$D$10:$D$95)), 0)),"")</f>
        <v/>
      </c>
      <c r="B256" s="56"/>
      <c r="E256" s="56"/>
      <c r="F256" s="56"/>
      <c r="G256" s="56"/>
      <c r="H256" s="56"/>
      <c r="I256" s="56"/>
    </row>
    <row r="257" spans="1:9" x14ac:dyDescent="0.25">
      <c r="A257" s="56" t="str" cm="1">
        <f t="array" ref="A257">IFERROR(INDEX('Annex 2 Designated EHV charges'!$D$10:$D$95, MATCH(0, IF(ISBLANK('Annex 2 Designated EHV charges'!$D$10:$D$95),1, COUNTIF(A$4:$A256, 'Annex 2 Designated EHV charges'!$D$10:$D$95)), 0)),"")</f>
        <v/>
      </c>
      <c r="B257" s="56"/>
      <c r="E257" s="56"/>
      <c r="F257" s="56"/>
      <c r="G257" s="56"/>
      <c r="H257" s="56"/>
      <c r="I257" s="56"/>
    </row>
    <row r="258" spans="1:9" x14ac:dyDescent="0.25">
      <c r="A258" s="56" t="str" cm="1">
        <f t="array" ref="A258">IFERROR(INDEX('Annex 2 Designated EHV charges'!$D$10:$D$95, MATCH(0, IF(ISBLANK('Annex 2 Designated EHV charges'!$D$10:$D$95),1, COUNTIF(A$4:$A257, 'Annex 2 Designated EHV charges'!$D$10:$D$95)), 0)),"")</f>
        <v/>
      </c>
      <c r="B258" s="56"/>
      <c r="E258" s="56"/>
      <c r="F258" s="56"/>
      <c r="G258" s="56"/>
      <c r="H258" s="56"/>
      <c r="I258" s="56"/>
    </row>
    <row r="259" spans="1:9" x14ac:dyDescent="0.25">
      <c r="A259" s="56" t="str" cm="1">
        <f t="array" ref="A259">IFERROR(INDEX('Annex 2 Designated EHV charges'!$D$10:$D$95, MATCH(0, IF(ISBLANK('Annex 2 Designated EHV charges'!$D$10:$D$95),1, COUNTIF(A$4:$A258, 'Annex 2 Designated EHV charges'!$D$10:$D$95)), 0)),"")</f>
        <v/>
      </c>
      <c r="B259" s="56"/>
      <c r="E259" s="56"/>
      <c r="F259" s="56"/>
      <c r="G259" s="56"/>
      <c r="H259" s="56"/>
      <c r="I259" s="56"/>
    </row>
    <row r="260" spans="1:9" x14ac:dyDescent="0.25">
      <c r="A260" s="56" t="str" cm="1">
        <f t="array" ref="A260">IFERROR(INDEX('Annex 2 Designated EHV charges'!$D$10:$D$95, MATCH(0, IF(ISBLANK('Annex 2 Designated EHV charges'!$D$10:$D$95),1, COUNTIF(A$4:$A259, 'Annex 2 Designated EHV charges'!$D$10:$D$95)), 0)),"")</f>
        <v/>
      </c>
      <c r="B260" s="56"/>
      <c r="E260" s="56"/>
      <c r="F260" s="56"/>
      <c r="G260" s="56"/>
      <c r="H260" s="56"/>
      <c r="I260" s="56"/>
    </row>
    <row r="261" spans="1:9" x14ac:dyDescent="0.25">
      <c r="A261" s="56" t="str" cm="1">
        <f t="array" ref="A261">IFERROR(INDEX('Annex 2 Designated EHV charges'!$D$10:$D$95, MATCH(0, IF(ISBLANK('Annex 2 Designated EHV charges'!$D$10:$D$95),1, COUNTIF(A$4:$A260, 'Annex 2 Designated EHV charges'!$D$10:$D$95)), 0)),"")</f>
        <v/>
      </c>
      <c r="B261" s="56"/>
      <c r="E261" s="56"/>
      <c r="F261" s="56"/>
      <c r="G261" s="56"/>
      <c r="H261" s="56"/>
      <c r="I261" s="56"/>
    </row>
    <row r="262" spans="1:9" x14ac:dyDescent="0.25">
      <c r="A262" s="56" t="str" cm="1">
        <f t="array" ref="A262">IFERROR(INDEX('Annex 2 Designated EHV charges'!$D$10:$D$95, MATCH(0, IF(ISBLANK('Annex 2 Designated EHV charges'!$D$10:$D$95),1, COUNTIF(A$4:$A261, 'Annex 2 Designated EHV charges'!$D$10:$D$95)), 0)),"")</f>
        <v/>
      </c>
      <c r="B262" s="56"/>
      <c r="E262" s="56"/>
      <c r="F262" s="56"/>
      <c r="G262" s="56"/>
      <c r="H262" s="56"/>
      <c r="I262" s="56"/>
    </row>
    <row r="263" spans="1:9" x14ac:dyDescent="0.25">
      <c r="A263" s="56" t="str" cm="1">
        <f t="array" ref="A263">IFERROR(INDEX('Annex 2 Designated EHV charges'!$D$10:$D$95, MATCH(0, IF(ISBLANK('Annex 2 Designated EHV charges'!$D$10:$D$95),1, COUNTIF(A$4:$A262, 'Annex 2 Designated EHV charges'!$D$10:$D$95)), 0)),"")</f>
        <v/>
      </c>
      <c r="B263" s="56"/>
      <c r="E263" s="56"/>
      <c r="F263" s="56"/>
      <c r="G263" s="56"/>
      <c r="H263" s="56"/>
      <c r="I263" s="56"/>
    </row>
    <row r="264" spans="1:9" x14ac:dyDescent="0.25">
      <c r="A264" s="56" t="str" cm="1">
        <f t="array" ref="A264">IFERROR(INDEX('Annex 2 Designated EHV charges'!$D$10:$D$95, MATCH(0, IF(ISBLANK('Annex 2 Designated EHV charges'!$D$10:$D$95),1, COUNTIF(A$4:$A263, 'Annex 2 Designated EHV charges'!$D$10:$D$95)), 0)),"")</f>
        <v/>
      </c>
      <c r="B264" s="56"/>
      <c r="E264" s="56"/>
      <c r="F264" s="56"/>
      <c r="G264" s="56"/>
      <c r="H264" s="56"/>
      <c r="I264" s="56"/>
    </row>
    <row r="265" spans="1:9" x14ac:dyDescent="0.25">
      <c r="A265" s="56" t="str" cm="1">
        <f t="array" ref="A265">IFERROR(INDEX('Annex 2 Designated EHV charges'!$D$10:$D$95, MATCH(0, IF(ISBLANK('Annex 2 Designated EHV charges'!$D$10:$D$95),1, COUNTIF(A$4:$A264, 'Annex 2 Designated EHV charges'!$D$10:$D$95)), 0)),"")</f>
        <v/>
      </c>
      <c r="B265" s="56"/>
      <c r="E265" s="56"/>
      <c r="F265" s="56"/>
      <c r="G265" s="56"/>
      <c r="H265" s="56"/>
      <c r="I265" s="56"/>
    </row>
    <row r="266" spans="1:9" x14ac:dyDescent="0.25">
      <c r="A266" s="56" t="str" cm="1">
        <f t="array" ref="A266">IFERROR(INDEX('Annex 2 Designated EHV charges'!$D$10:$D$95, MATCH(0, IF(ISBLANK('Annex 2 Designated EHV charges'!$D$10:$D$95),1, COUNTIF(A$4:$A265, 'Annex 2 Designated EHV charges'!$D$10:$D$95)), 0)),"")</f>
        <v/>
      </c>
      <c r="B266" s="56"/>
      <c r="E266" s="56"/>
      <c r="F266" s="56"/>
      <c r="G266" s="56"/>
      <c r="H266" s="56"/>
      <c r="I266" s="56"/>
    </row>
    <row r="267" spans="1:9" x14ac:dyDescent="0.25">
      <c r="A267" s="56" t="str" cm="1">
        <f t="array" ref="A267">IFERROR(INDEX('Annex 2 Designated EHV charges'!$D$10:$D$95, MATCH(0, IF(ISBLANK('Annex 2 Designated EHV charges'!$D$10:$D$95),1, COUNTIF(A$4:$A266, 'Annex 2 Designated EHV charges'!$D$10:$D$95)), 0)),"")</f>
        <v/>
      </c>
      <c r="B267" s="56"/>
      <c r="E267" s="56"/>
      <c r="F267" s="56"/>
      <c r="G267" s="56"/>
      <c r="H267" s="56"/>
      <c r="I267" s="56"/>
    </row>
    <row r="268" spans="1:9" x14ac:dyDescent="0.25">
      <c r="A268" s="56" t="str" cm="1">
        <f t="array" ref="A268">IFERROR(INDEX('Annex 2 Designated EHV charges'!$D$10:$D$95, MATCH(0, IF(ISBLANK('Annex 2 Designated EHV charges'!$D$10:$D$95),1, COUNTIF(A$4:$A267, 'Annex 2 Designated EHV charges'!$D$10:$D$95)), 0)),"")</f>
        <v/>
      </c>
      <c r="B268" s="56"/>
      <c r="E268" s="56"/>
      <c r="F268" s="56"/>
      <c r="G268" s="56"/>
      <c r="H268" s="56"/>
      <c r="I268" s="56"/>
    </row>
    <row r="269" spans="1:9" x14ac:dyDescent="0.25">
      <c r="A269" s="56" t="str" cm="1">
        <f t="array" ref="A269">IFERROR(INDEX('Annex 2 Designated EHV charges'!$D$10:$D$95, MATCH(0, IF(ISBLANK('Annex 2 Designated EHV charges'!$D$10:$D$95),1, COUNTIF(A$4:$A268, 'Annex 2 Designated EHV charges'!$D$10:$D$95)), 0)),"")</f>
        <v/>
      </c>
      <c r="B269" s="56"/>
      <c r="E269" s="56"/>
      <c r="F269" s="56"/>
      <c r="G269" s="56"/>
      <c r="H269" s="56"/>
      <c r="I269" s="56"/>
    </row>
    <row r="270" spans="1:9" x14ac:dyDescent="0.25">
      <c r="A270" s="56" t="str" cm="1">
        <f t="array" ref="A270">IFERROR(INDEX('Annex 2 Designated EHV charges'!$D$10:$D$95, MATCH(0, IF(ISBLANK('Annex 2 Designated EHV charges'!$D$10:$D$95),1, COUNTIF(A$4:$A269, 'Annex 2 Designated EHV charges'!$D$10:$D$95)), 0)),"")</f>
        <v/>
      </c>
      <c r="B270" s="56"/>
      <c r="E270" s="56"/>
      <c r="F270" s="56"/>
      <c r="G270" s="56"/>
      <c r="H270" s="56"/>
      <c r="I270" s="56"/>
    </row>
    <row r="271" spans="1:9" x14ac:dyDescent="0.25">
      <c r="A271" s="56" t="str" cm="1">
        <f t="array" ref="A271">IFERROR(INDEX('Annex 2 Designated EHV charges'!$D$10:$D$95, MATCH(0, IF(ISBLANK('Annex 2 Designated EHV charges'!$D$10:$D$95),1, COUNTIF(A$4:$A270, 'Annex 2 Designated EHV charges'!$D$10:$D$95)), 0)),"")</f>
        <v/>
      </c>
      <c r="B271" s="56"/>
      <c r="E271" s="56"/>
      <c r="F271" s="56"/>
      <c r="G271" s="56"/>
      <c r="H271" s="56"/>
      <c r="I271" s="56"/>
    </row>
    <row r="272" spans="1:9" x14ac:dyDescent="0.25">
      <c r="A272" s="56" t="str" cm="1">
        <f t="array" ref="A272">IFERROR(INDEX('Annex 2 Designated EHV charges'!$D$10:$D$95, MATCH(0, IF(ISBLANK('Annex 2 Designated EHV charges'!$D$10:$D$95),1, COUNTIF(A$4:$A271, 'Annex 2 Designated EHV charges'!$D$10:$D$95)), 0)),"")</f>
        <v/>
      </c>
      <c r="B272" s="56"/>
      <c r="E272" s="56"/>
      <c r="F272" s="56"/>
      <c r="G272" s="56"/>
      <c r="H272" s="56"/>
      <c r="I272" s="56"/>
    </row>
    <row r="273" spans="1:9" x14ac:dyDescent="0.25">
      <c r="A273" s="56" t="str" cm="1">
        <f t="array" ref="A273">IFERROR(INDEX('Annex 2 Designated EHV charges'!$D$10:$D$95, MATCH(0, IF(ISBLANK('Annex 2 Designated EHV charges'!$D$10:$D$95),1, COUNTIF(A$4:$A272, 'Annex 2 Designated EHV charges'!$D$10:$D$95)), 0)),"")</f>
        <v/>
      </c>
      <c r="B273" s="56"/>
      <c r="E273" s="56"/>
      <c r="F273" s="56"/>
      <c r="G273" s="56"/>
      <c r="H273" s="56"/>
      <c r="I273" s="56"/>
    </row>
    <row r="274" spans="1:9" x14ac:dyDescent="0.25">
      <c r="A274" s="56" t="str" cm="1">
        <f t="array" ref="A274">IFERROR(INDEX('Annex 2 Designated EHV charges'!$D$10:$D$95, MATCH(0, IF(ISBLANK('Annex 2 Designated EHV charges'!$D$10:$D$95),1, COUNTIF(A$4:$A273, 'Annex 2 Designated EHV charges'!$D$10:$D$95)), 0)),"")</f>
        <v/>
      </c>
      <c r="B274" s="56"/>
      <c r="E274" s="56"/>
      <c r="F274" s="56"/>
      <c r="G274" s="56"/>
      <c r="H274" s="56"/>
      <c r="I274" s="56"/>
    </row>
    <row r="275" spans="1:9" x14ac:dyDescent="0.25">
      <c r="A275" s="56" t="str" cm="1">
        <f t="array" ref="A275">IFERROR(INDEX('Annex 2 Designated EHV charges'!$D$10:$D$95, MATCH(0, IF(ISBLANK('Annex 2 Designated EHV charges'!$D$10:$D$95),1, COUNTIF(A$4:$A274, 'Annex 2 Designated EHV charges'!$D$10:$D$95)), 0)),"")</f>
        <v/>
      </c>
      <c r="B275" s="56"/>
      <c r="E275" s="56"/>
      <c r="F275" s="56"/>
      <c r="G275" s="56"/>
      <c r="H275" s="56"/>
      <c r="I275" s="56"/>
    </row>
    <row r="276" spans="1:9" x14ac:dyDescent="0.25">
      <c r="A276" s="56" t="str" cm="1">
        <f t="array" ref="A276">IFERROR(INDEX('Annex 2 Designated EHV charges'!$D$10:$D$95, MATCH(0, IF(ISBLANK('Annex 2 Designated EHV charges'!$D$10:$D$95),1, COUNTIF(A$4:$A275, 'Annex 2 Designated EHV charges'!$D$10:$D$95)), 0)),"")</f>
        <v/>
      </c>
      <c r="B276" s="56"/>
      <c r="E276" s="56"/>
      <c r="F276" s="56"/>
      <c r="G276" s="56"/>
      <c r="H276" s="56"/>
      <c r="I276" s="56"/>
    </row>
    <row r="277" spans="1:9" x14ac:dyDescent="0.25">
      <c r="A277" s="56" t="str" cm="1">
        <f t="array" ref="A277">IFERROR(INDEX('Annex 2 Designated EHV charges'!$D$10:$D$95, MATCH(0, IF(ISBLANK('Annex 2 Designated EHV charges'!$D$10:$D$95),1, COUNTIF(A$4:$A276, 'Annex 2 Designated EHV charges'!$D$10:$D$95)), 0)),"")</f>
        <v/>
      </c>
      <c r="B277" s="56"/>
      <c r="E277" s="56"/>
      <c r="F277" s="56"/>
      <c r="G277" s="56"/>
      <c r="H277" s="56"/>
      <c r="I277" s="56"/>
    </row>
    <row r="278" spans="1:9" x14ac:dyDescent="0.25">
      <c r="A278" s="56" t="str" cm="1">
        <f t="array" ref="A278">IFERROR(INDEX('Annex 2 Designated EHV charges'!$D$10:$D$95, MATCH(0, IF(ISBLANK('Annex 2 Designated EHV charges'!$D$10:$D$95),1, COUNTIF(A$4:$A277, 'Annex 2 Designated EHV charges'!$D$10:$D$95)), 0)),"")</f>
        <v/>
      </c>
      <c r="B278" s="56"/>
      <c r="E278" s="56"/>
      <c r="F278" s="56"/>
      <c r="G278" s="56"/>
      <c r="H278" s="56"/>
      <c r="I278" s="56"/>
    </row>
    <row r="279" spans="1:9" x14ac:dyDescent="0.25">
      <c r="A279" s="56" t="str" cm="1">
        <f t="array" ref="A279">IFERROR(INDEX('Annex 2 Designated EHV charges'!$D$10:$D$95, MATCH(0, IF(ISBLANK('Annex 2 Designated EHV charges'!$D$10:$D$95),1, COUNTIF(A$4:$A278, 'Annex 2 Designated EHV charges'!$D$10:$D$95)), 0)),"")</f>
        <v/>
      </c>
      <c r="B279" s="56"/>
      <c r="E279" s="56"/>
      <c r="F279" s="56"/>
      <c r="G279" s="56"/>
      <c r="H279" s="56"/>
      <c r="I279" s="56"/>
    </row>
    <row r="280" spans="1:9" x14ac:dyDescent="0.25">
      <c r="A280" s="56" t="str" cm="1">
        <f t="array" ref="A280">IFERROR(INDEX('Annex 2 Designated EHV charges'!$D$10:$D$95, MATCH(0, IF(ISBLANK('Annex 2 Designated EHV charges'!$D$10:$D$95),1, COUNTIF(A$4:$A279, 'Annex 2 Designated EHV charges'!$D$10:$D$95)), 0)),"")</f>
        <v/>
      </c>
      <c r="B280" s="56"/>
      <c r="E280" s="56"/>
      <c r="F280" s="56"/>
      <c r="G280" s="56"/>
      <c r="H280" s="56"/>
      <c r="I280" s="56"/>
    </row>
    <row r="281" spans="1:9" x14ac:dyDescent="0.25">
      <c r="A281" s="56" t="str" cm="1">
        <f t="array" ref="A281">IFERROR(INDEX('Annex 2 Designated EHV charges'!$D$10:$D$95, MATCH(0, IF(ISBLANK('Annex 2 Designated EHV charges'!$D$10:$D$95),1, COUNTIF(A$4:$A280, 'Annex 2 Designated EHV charges'!$D$10:$D$95)), 0)),"")</f>
        <v/>
      </c>
      <c r="B281" s="56"/>
      <c r="E281" s="56"/>
      <c r="F281" s="56"/>
      <c r="G281" s="56"/>
      <c r="H281" s="56"/>
      <c r="I281" s="56"/>
    </row>
    <row r="282" spans="1:9" x14ac:dyDescent="0.25">
      <c r="A282" s="56" t="str" cm="1">
        <f t="array" ref="A282">IFERROR(INDEX('Annex 2 Designated EHV charges'!$D$10:$D$95, MATCH(0, IF(ISBLANK('Annex 2 Designated EHV charges'!$D$10:$D$95),1, COUNTIF(A$4:$A281, 'Annex 2 Designated EHV charges'!$D$10:$D$95)), 0)),"")</f>
        <v/>
      </c>
      <c r="B282" s="56"/>
      <c r="E282" s="56"/>
      <c r="F282" s="56"/>
      <c r="G282" s="56"/>
      <c r="H282" s="56"/>
      <c r="I282" s="56"/>
    </row>
    <row r="283" spans="1:9" x14ac:dyDescent="0.25">
      <c r="A283" s="56" t="str" cm="1">
        <f t="array" ref="A283">IFERROR(INDEX('Annex 2 Designated EHV charges'!$D$10:$D$95, MATCH(0, IF(ISBLANK('Annex 2 Designated EHV charges'!$D$10:$D$95),1, COUNTIF(A$4:$A282, 'Annex 2 Designated EHV charges'!$D$10:$D$95)), 0)),"")</f>
        <v/>
      </c>
      <c r="B283" s="56"/>
      <c r="E283" s="56"/>
      <c r="F283" s="56"/>
      <c r="G283" s="56"/>
      <c r="H283" s="56"/>
      <c r="I283" s="56"/>
    </row>
    <row r="284" spans="1:9" x14ac:dyDescent="0.25">
      <c r="A284" s="56" t="str" cm="1">
        <f t="array" ref="A284">IFERROR(INDEX('Annex 2 Designated EHV charges'!$D$10:$D$95, MATCH(0, IF(ISBLANK('Annex 2 Designated EHV charges'!$D$10:$D$95),1, COUNTIF(A$4:$A283, 'Annex 2 Designated EHV charges'!$D$10:$D$95)), 0)),"")</f>
        <v/>
      </c>
      <c r="B284" s="56"/>
      <c r="E284" s="56"/>
      <c r="F284" s="56"/>
      <c r="G284" s="56"/>
      <c r="H284" s="56"/>
      <c r="I284" s="56"/>
    </row>
    <row r="285" spans="1:9" x14ac:dyDescent="0.25">
      <c r="A285" s="56" t="str" cm="1">
        <f t="array" ref="A285">IFERROR(INDEX('Annex 2 Designated EHV charges'!$D$10:$D$95, MATCH(0, IF(ISBLANK('Annex 2 Designated EHV charges'!$D$10:$D$95),1, COUNTIF(A$4:$A284, 'Annex 2 Designated EHV charges'!$D$10:$D$95)), 0)),"")</f>
        <v/>
      </c>
      <c r="B285" s="56"/>
      <c r="E285" s="56"/>
      <c r="F285" s="56"/>
      <c r="G285" s="56"/>
      <c r="H285" s="56"/>
      <c r="I285" s="56"/>
    </row>
    <row r="286" spans="1:9" x14ac:dyDescent="0.25">
      <c r="A286" s="56" t="str" cm="1">
        <f t="array" ref="A286">IFERROR(INDEX('Annex 2 Designated EHV charges'!$D$10:$D$95, MATCH(0, IF(ISBLANK('Annex 2 Designated EHV charges'!$D$10:$D$95),1, COUNTIF(A$4:$A285, 'Annex 2 Designated EHV charges'!$D$10:$D$95)), 0)),"")</f>
        <v/>
      </c>
      <c r="B286" s="56"/>
      <c r="E286" s="56"/>
      <c r="F286" s="56"/>
      <c r="G286" s="56"/>
      <c r="H286" s="56"/>
      <c r="I286" s="56"/>
    </row>
    <row r="287" spans="1:9" x14ac:dyDescent="0.25">
      <c r="A287" s="56" t="str" cm="1">
        <f t="array" ref="A287">IFERROR(INDEX('Annex 2 Designated EHV charges'!$D$10:$D$95, MATCH(0, IF(ISBLANK('Annex 2 Designated EHV charges'!$D$10:$D$95),1, COUNTIF(A$4:$A286, 'Annex 2 Designated EHV charges'!$D$10:$D$95)), 0)),"")</f>
        <v/>
      </c>
      <c r="B287" s="56"/>
      <c r="E287" s="56"/>
      <c r="F287" s="56"/>
      <c r="G287" s="56"/>
      <c r="H287" s="56"/>
      <c r="I287" s="56"/>
    </row>
    <row r="288" spans="1:9" x14ac:dyDescent="0.25">
      <c r="A288" s="56" t="str" cm="1">
        <f t="array" ref="A288">IFERROR(INDEX('Annex 2 Designated EHV charges'!$D$10:$D$95, MATCH(0, IF(ISBLANK('Annex 2 Designated EHV charges'!$D$10:$D$95),1, COUNTIF(A$4:$A287, 'Annex 2 Designated EHV charges'!$D$10:$D$95)), 0)),"")</f>
        <v/>
      </c>
      <c r="B288" s="56"/>
      <c r="E288" s="56"/>
      <c r="F288" s="56"/>
      <c r="G288" s="56"/>
      <c r="H288" s="56"/>
      <c r="I288" s="56"/>
    </row>
    <row r="289" spans="1:9" x14ac:dyDescent="0.25">
      <c r="A289" s="56" t="str" cm="1">
        <f t="array" ref="A289">IFERROR(INDEX('Annex 2 Designated EHV charges'!$D$10:$D$95, MATCH(0, IF(ISBLANK('Annex 2 Designated EHV charges'!$D$10:$D$95),1, COUNTIF(A$4:$A288, 'Annex 2 Designated EHV charges'!$D$10:$D$95)), 0)),"")</f>
        <v/>
      </c>
      <c r="B289" s="56"/>
      <c r="E289" s="56"/>
      <c r="F289" s="56"/>
      <c r="G289" s="56"/>
      <c r="H289" s="56"/>
      <c r="I289" s="56"/>
    </row>
    <row r="290" spans="1:9" x14ac:dyDescent="0.25">
      <c r="A290" s="56" t="str" cm="1">
        <f t="array" ref="A290">IFERROR(INDEX('Annex 2 Designated EHV charges'!$D$10:$D$95, MATCH(0, IF(ISBLANK('Annex 2 Designated EHV charges'!$D$10:$D$95),1, COUNTIF(A$4:$A289, 'Annex 2 Designated EHV charges'!$D$10:$D$95)), 0)),"")</f>
        <v/>
      </c>
      <c r="B290" s="56"/>
      <c r="E290" s="56"/>
      <c r="F290" s="56"/>
      <c r="G290" s="56"/>
      <c r="H290" s="56"/>
      <c r="I290" s="56"/>
    </row>
    <row r="291" spans="1:9" x14ac:dyDescent="0.25">
      <c r="A291" s="56" t="str" cm="1">
        <f t="array" ref="A291">IFERROR(INDEX('Annex 2 Designated EHV charges'!$D$10:$D$95, MATCH(0, IF(ISBLANK('Annex 2 Designated EHV charges'!$D$10:$D$95),1, COUNTIF(A$4:$A290, 'Annex 2 Designated EHV charges'!$D$10:$D$95)), 0)),"")</f>
        <v/>
      </c>
      <c r="B291" s="56"/>
      <c r="E291" s="56"/>
      <c r="F291" s="56"/>
      <c r="G291" s="56"/>
      <c r="H291" s="56"/>
      <c r="I291" s="56"/>
    </row>
    <row r="292" spans="1:9" x14ac:dyDescent="0.25">
      <c r="A292" s="56" t="str" cm="1">
        <f t="array" ref="A292">IFERROR(INDEX('Annex 2 Designated EHV charges'!$D$10:$D$95, MATCH(0, IF(ISBLANK('Annex 2 Designated EHV charges'!$D$10:$D$95),1, COUNTIF(A$4:$A291, 'Annex 2 Designated EHV charges'!$D$10:$D$95)), 0)),"")</f>
        <v/>
      </c>
      <c r="B292" s="56"/>
      <c r="E292" s="56"/>
      <c r="F292" s="56"/>
      <c r="G292" s="56"/>
      <c r="H292" s="56"/>
      <c r="I292" s="56"/>
    </row>
    <row r="293" spans="1:9" x14ac:dyDescent="0.25">
      <c r="A293" s="56" t="str" cm="1">
        <f t="array" ref="A293">IFERROR(INDEX('Annex 2 Designated EHV charges'!$D$10:$D$95, MATCH(0, IF(ISBLANK('Annex 2 Designated EHV charges'!$D$10:$D$95),1, COUNTIF(A$4:$A292, 'Annex 2 Designated EHV charges'!$D$10:$D$95)), 0)),"")</f>
        <v/>
      </c>
      <c r="B293" s="56"/>
      <c r="E293" s="56"/>
      <c r="F293" s="56"/>
      <c r="G293" s="56"/>
      <c r="H293" s="56"/>
      <c r="I293" s="56"/>
    </row>
    <row r="294" spans="1:9" x14ac:dyDescent="0.25">
      <c r="A294" s="56" t="str" cm="1">
        <f t="array" ref="A294">IFERROR(INDEX('Annex 2 Designated EHV charges'!$D$10:$D$95, MATCH(0, IF(ISBLANK('Annex 2 Designated EHV charges'!$D$10:$D$95),1, COUNTIF(A$4:$A293, 'Annex 2 Designated EHV charges'!$D$10:$D$95)), 0)),"")</f>
        <v/>
      </c>
      <c r="B294" s="56"/>
      <c r="E294" s="56"/>
      <c r="F294" s="56"/>
      <c r="G294" s="56"/>
      <c r="H294" s="56"/>
      <c r="I294" s="56"/>
    </row>
    <row r="295" spans="1:9" x14ac:dyDescent="0.25">
      <c r="A295" s="56" t="str" cm="1">
        <f t="array" ref="A295">IFERROR(INDEX('Annex 2 Designated EHV charges'!$D$10:$D$95, MATCH(0, IF(ISBLANK('Annex 2 Designated EHV charges'!$D$10:$D$95),1, COUNTIF(A$4:$A294, 'Annex 2 Designated EHV charges'!$D$10:$D$95)), 0)),"")</f>
        <v/>
      </c>
      <c r="B295" s="56"/>
      <c r="E295" s="56"/>
      <c r="F295" s="56"/>
      <c r="G295" s="56"/>
      <c r="H295" s="56"/>
      <c r="I295" s="56"/>
    </row>
    <row r="296" spans="1:9" x14ac:dyDescent="0.25">
      <c r="A296" s="56" t="str" cm="1">
        <f t="array" ref="A296">IFERROR(INDEX('Annex 2 Designated EHV charges'!$D$10:$D$95, MATCH(0, IF(ISBLANK('Annex 2 Designated EHV charges'!$D$10:$D$95),1, COUNTIF(A$4:$A295, 'Annex 2 Designated EHV charges'!$D$10:$D$95)), 0)),"")</f>
        <v/>
      </c>
      <c r="B296" s="56"/>
      <c r="E296" s="56"/>
      <c r="F296" s="56"/>
      <c r="G296" s="56"/>
      <c r="H296" s="56"/>
      <c r="I296" s="56"/>
    </row>
    <row r="297" spans="1:9" x14ac:dyDescent="0.25">
      <c r="A297" s="56" t="str" cm="1">
        <f t="array" ref="A297">IFERROR(INDEX('Annex 2 Designated EHV charges'!$D$10:$D$95, MATCH(0, IF(ISBLANK('Annex 2 Designated EHV charges'!$D$10:$D$95),1, COUNTIF(A$4:$A296, 'Annex 2 Designated EHV charges'!$D$10:$D$95)), 0)),"")</f>
        <v/>
      </c>
      <c r="B297" s="56"/>
      <c r="E297" s="56"/>
      <c r="F297" s="56"/>
      <c r="G297" s="56"/>
      <c r="H297" s="56"/>
      <c r="I297" s="56"/>
    </row>
    <row r="298" spans="1:9" x14ac:dyDescent="0.25">
      <c r="A298" s="56" t="str" cm="1">
        <f t="array" ref="A298">IFERROR(INDEX('Annex 2 Designated EHV charges'!$D$10:$D$95, MATCH(0, IF(ISBLANK('Annex 2 Designated EHV charges'!$D$10:$D$95),1, COUNTIF(A$4:$A297, 'Annex 2 Designated EHV charges'!$D$10:$D$95)), 0)),"")</f>
        <v/>
      </c>
      <c r="B298" s="56"/>
      <c r="E298" s="56"/>
      <c r="F298" s="56"/>
      <c r="G298" s="56"/>
      <c r="H298" s="56"/>
      <c r="I298" s="56"/>
    </row>
    <row r="299" spans="1:9" x14ac:dyDescent="0.25">
      <c r="A299" s="56" t="str" cm="1">
        <f t="array" ref="A299">IFERROR(INDEX('Annex 2 Designated EHV charges'!$D$10:$D$95, MATCH(0, IF(ISBLANK('Annex 2 Designated EHV charges'!$D$10:$D$95),1, COUNTIF(A$4:$A298, 'Annex 2 Designated EHV charges'!$D$10:$D$95)), 0)),"")</f>
        <v/>
      </c>
      <c r="B299" s="56"/>
      <c r="E299" s="56"/>
      <c r="F299" s="56"/>
      <c r="G299" s="56"/>
      <c r="H299" s="56"/>
      <c r="I299" s="56"/>
    </row>
    <row r="300" spans="1:9" x14ac:dyDescent="0.25">
      <c r="A300" s="56" t="str" cm="1">
        <f t="array" ref="A300">IFERROR(INDEX('Annex 2 Designated EHV charges'!$D$10:$D$95, MATCH(0, IF(ISBLANK('Annex 2 Designated EHV charges'!$D$10:$D$95),1, COUNTIF(A$4:$A299, 'Annex 2 Designated EHV charges'!$D$10:$D$95)), 0)),"")</f>
        <v/>
      </c>
      <c r="B300" s="56"/>
      <c r="E300" s="56"/>
      <c r="F300" s="56"/>
      <c r="G300" s="56"/>
      <c r="H300" s="56"/>
      <c r="I300" s="56"/>
    </row>
    <row r="301" spans="1:9" x14ac:dyDescent="0.25">
      <c r="A301" s="56" t="str" cm="1">
        <f t="array" ref="A301">IFERROR(INDEX('Annex 2 Designated EHV charges'!$D$10:$D$95, MATCH(0, IF(ISBLANK('Annex 2 Designated EHV charges'!$D$10:$D$95),1, COUNTIF(A$4:$A300, 'Annex 2 Designated EHV charges'!$D$10:$D$95)), 0)),"")</f>
        <v/>
      </c>
      <c r="B301" s="56"/>
      <c r="E301" s="56"/>
      <c r="F301" s="56"/>
      <c r="G301" s="56"/>
      <c r="H301" s="56"/>
      <c r="I301" s="56"/>
    </row>
    <row r="302" spans="1:9" x14ac:dyDescent="0.25">
      <c r="A302" s="56" t="str" cm="1">
        <f t="array" ref="A302">IFERROR(INDEX('Annex 2 Designated EHV charges'!$D$10:$D$95, MATCH(0, IF(ISBLANK('Annex 2 Designated EHV charges'!$D$10:$D$95),1, COUNTIF(A$4:$A301, 'Annex 2 Designated EHV charges'!$D$10:$D$95)), 0)),"")</f>
        <v/>
      </c>
      <c r="B302" s="56"/>
      <c r="E302" s="56"/>
      <c r="F302" s="56"/>
      <c r="G302" s="56"/>
      <c r="H302" s="56"/>
      <c r="I302" s="56"/>
    </row>
    <row r="303" spans="1:9" x14ac:dyDescent="0.25">
      <c r="A303" s="56" t="str" cm="1">
        <f t="array" ref="A303">IFERROR(INDEX('Annex 2 Designated EHV charges'!$D$10:$D$95, MATCH(0, IF(ISBLANK('Annex 2 Designated EHV charges'!$D$10:$D$95),1, COUNTIF(A$4:$A302, 'Annex 2 Designated EHV charges'!$D$10:$D$95)), 0)),"")</f>
        <v/>
      </c>
      <c r="B303" s="56"/>
      <c r="E303" s="56"/>
      <c r="F303" s="56"/>
      <c r="G303" s="56"/>
      <c r="H303" s="56"/>
      <c r="I303" s="56"/>
    </row>
    <row r="304" spans="1:9" x14ac:dyDescent="0.25">
      <c r="A304" s="56" t="str" cm="1">
        <f t="array" ref="A304">IFERROR(INDEX('Annex 2 Designated EHV charges'!$D$10:$D$95, MATCH(0, IF(ISBLANK('Annex 2 Designated EHV charges'!$D$10:$D$95),1, COUNTIF(A$4:$A303, 'Annex 2 Designated EHV charges'!$D$10:$D$95)), 0)),"")</f>
        <v/>
      </c>
      <c r="B304" s="56"/>
      <c r="E304" s="56"/>
      <c r="F304" s="56"/>
      <c r="G304" s="56"/>
      <c r="H304" s="56"/>
      <c r="I304" s="56"/>
    </row>
    <row r="305" spans="1:9" x14ac:dyDescent="0.25">
      <c r="A305" s="56" t="str" cm="1">
        <f t="array" ref="A305">IFERROR(INDEX('Annex 2 Designated EHV charges'!$D$10:$D$95, MATCH(0, IF(ISBLANK('Annex 2 Designated EHV charges'!$D$10:$D$95),1, COUNTIF(A$4:$A304, 'Annex 2 Designated EHV charges'!$D$10:$D$95)), 0)),"")</f>
        <v/>
      </c>
      <c r="B305" s="56"/>
      <c r="E305" s="56"/>
      <c r="F305" s="56"/>
      <c r="G305" s="56"/>
      <c r="H305" s="56"/>
      <c r="I305" s="56"/>
    </row>
    <row r="306" spans="1:9" x14ac:dyDescent="0.25">
      <c r="A306" s="56" t="str" cm="1">
        <f t="array" ref="A306">IFERROR(INDEX('Annex 2 Designated EHV charges'!$D$10:$D$95, MATCH(0, IF(ISBLANK('Annex 2 Designated EHV charges'!$D$10:$D$95),1, COUNTIF(A$4:$A305, 'Annex 2 Designated EHV charges'!$D$10:$D$95)), 0)),"")</f>
        <v/>
      </c>
      <c r="B306" s="56"/>
      <c r="E306" s="56"/>
      <c r="F306" s="56"/>
      <c r="G306" s="56"/>
      <c r="H306" s="56"/>
      <c r="I306" s="56"/>
    </row>
    <row r="307" spans="1:9" x14ac:dyDescent="0.25">
      <c r="A307" s="56" t="str" cm="1">
        <f t="array" ref="A307">IFERROR(INDEX('Annex 2 Designated EHV charges'!$D$10:$D$95, MATCH(0, IF(ISBLANK('Annex 2 Designated EHV charges'!$D$10:$D$95),1, COUNTIF(A$4:$A306, 'Annex 2 Designated EHV charges'!$D$10:$D$95)), 0)),"")</f>
        <v/>
      </c>
      <c r="B307" s="56"/>
      <c r="E307" s="56"/>
      <c r="F307" s="56"/>
      <c r="G307" s="56"/>
      <c r="H307" s="56"/>
      <c r="I307" s="56"/>
    </row>
    <row r="308" spans="1:9" x14ac:dyDescent="0.25">
      <c r="A308" s="56" t="str" cm="1">
        <f t="array" ref="A308">IFERROR(INDEX('Annex 2 Designated EHV charges'!$D$10:$D$95, MATCH(0, IF(ISBLANK('Annex 2 Designated EHV charges'!$D$10:$D$95),1, COUNTIF(A$4:$A307, 'Annex 2 Designated EHV charges'!$D$10:$D$95)), 0)),"")</f>
        <v/>
      </c>
      <c r="B308" s="56"/>
      <c r="E308" s="56"/>
      <c r="F308" s="56"/>
      <c r="G308" s="56"/>
      <c r="H308" s="56"/>
      <c r="I308" s="56"/>
    </row>
    <row r="309" spans="1:9" x14ac:dyDescent="0.25">
      <c r="A309" s="56" t="str" cm="1">
        <f t="array" ref="A309">IFERROR(INDEX('Annex 2 Designated EHV charges'!$D$10:$D$95, MATCH(0, IF(ISBLANK('Annex 2 Designated EHV charges'!$D$10:$D$95),1, COUNTIF(A$4:$A308, 'Annex 2 Designated EHV charges'!$D$10:$D$95)), 0)),"")</f>
        <v/>
      </c>
      <c r="B309" s="56"/>
      <c r="E309" s="56"/>
      <c r="F309" s="56"/>
      <c r="G309" s="56"/>
      <c r="H309" s="56"/>
      <c r="I309" s="56"/>
    </row>
    <row r="310" spans="1:9" x14ac:dyDescent="0.25">
      <c r="A310" s="56" t="str" cm="1">
        <f t="array" ref="A310">IFERROR(INDEX('Annex 2 Designated EHV charges'!$D$10:$D$95, MATCH(0, IF(ISBLANK('Annex 2 Designated EHV charges'!$D$10:$D$95),1, COUNTIF(A$4:$A309, 'Annex 2 Designated EHV charges'!$D$10:$D$95)), 0)),"")</f>
        <v/>
      </c>
      <c r="B310" s="56"/>
      <c r="E310" s="56"/>
      <c r="F310" s="56"/>
      <c r="G310" s="56"/>
      <c r="H310" s="56"/>
      <c r="I310" s="56"/>
    </row>
    <row r="311" spans="1:9" x14ac:dyDescent="0.25">
      <c r="A311" s="56" t="str" cm="1">
        <f t="array" ref="A311">IFERROR(INDEX('Annex 2 Designated EHV charges'!$D$10:$D$95, MATCH(0, IF(ISBLANK('Annex 2 Designated EHV charges'!$D$10:$D$95),1, COUNTIF(A$4:$A310, 'Annex 2 Designated EHV charges'!$D$10:$D$95)), 0)),"")</f>
        <v/>
      </c>
      <c r="B311" s="56"/>
      <c r="E311" s="56"/>
      <c r="F311" s="56"/>
      <c r="G311" s="56"/>
      <c r="H311" s="56"/>
      <c r="I311" s="56"/>
    </row>
    <row r="312" spans="1:9" x14ac:dyDescent="0.25">
      <c r="A312" s="56" t="str" cm="1">
        <f t="array" ref="A312">IFERROR(INDEX('Annex 2 Designated EHV charges'!$D$10:$D$95, MATCH(0, IF(ISBLANK('Annex 2 Designated EHV charges'!$D$10:$D$95),1, COUNTIF(A$4:$A311, 'Annex 2 Designated EHV charges'!$D$10:$D$95)), 0)),"")</f>
        <v/>
      </c>
      <c r="B312" s="56"/>
      <c r="E312" s="56"/>
      <c r="F312" s="56"/>
      <c r="G312" s="56"/>
      <c r="H312" s="56"/>
      <c r="I312" s="56"/>
    </row>
    <row r="313" spans="1:9" x14ac:dyDescent="0.25">
      <c r="A313" s="56" t="str" cm="1">
        <f t="array" ref="A313">IFERROR(INDEX('Annex 2 Designated EHV charges'!$D$10:$D$95, MATCH(0, IF(ISBLANK('Annex 2 Designated EHV charges'!$D$10:$D$95),1, COUNTIF(A$4:$A312, 'Annex 2 Designated EHV charges'!$D$10:$D$95)), 0)),"")</f>
        <v/>
      </c>
      <c r="B313" s="56"/>
      <c r="E313" s="56"/>
      <c r="F313" s="56"/>
      <c r="G313" s="56"/>
      <c r="H313" s="56"/>
      <c r="I313" s="56"/>
    </row>
    <row r="314" spans="1:9" x14ac:dyDescent="0.25">
      <c r="A314" s="56" t="str" cm="1">
        <f t="array" ref="A314">IFERROR(INDEX('Annex 2 Designated EHV charges'!$D$10:$D$95, MATCH(0, IF(ISBLANK('Annex 2 Designated EHV charges'!$D$10:$D$95),1, COUNTIF(A$4:$A313, 'Annex 2 Designated EHV charges'!$D$10:$D$95)), 0)),"")</f>
        <v/>
      </c>
      <c r="B314" s="56"/>
      <c r="E314" s="56"/>
      <c r="F314" s="56"/>
      <c r="G314" s="56"/>
      <c r="H314" s="56"/>
      <c r="I314" s="56"/>
    </row>
    <row r="315" spans="1:9" x14ac:dyDescent="0.25">
      <c r="A315" s="56" t="str" cm="1">
        <f t="array" ref="A315">IFERROR(INDEX('Annex 2 Designated EHV charges'!$D$10:$D$95, MATCH(0, IF(ISBLANK('Annex 2 Designated EHV charges'!$D$10:$D$95),1, COUNTIF(A$4:$A314, 'Annex 2 Designated EHV charges'!$D$10:$D$95)), 0)),"")</f>
        <v/>
      </c>
      <c r="B315" s="56"/>
      <c r="E315" s="56"/>
      <c r="F315" s="56"/>
      <c r="G315" s="56"/>
      <c r="H315" s="56"/>
      <c r="I315" s="56"/>
    </row>
    <row r="316" spans="1:9" x14ac:dyDescent="0.25">
      <c r="A316" s="56" t="str" cm="1">
        <f t="array" ref="A316">IFERROR(INDEX('Annex 2 Designated EHV charges'!$D$10:$D$95, MATCH(0, IF(ISBLANK('Annex 2 Designated EHV charges'!$D$10:$D$95),1, COUNTIF(A$4:$A315, 'Annex 2 Designated EHV charges'!$D$10:$D$95)), 0)),"")</f>
        <v/>
      </c>
      <c r="B316" s="56"/>
      <c r="E316" s="56"/>
      <c r="F316" s="56"/>
      <c r="G316" s="56"/>
      <c r="H316" s="56"/>
      <c r="I316" s="56"/>
    </row>
    <row r="317" spans="1:9" x14ac:dyDescent="0.25">
      <c r="A317" s="56" t="str" cm="1">
        <f t="array" ref="A317">IFERROR(INDEX('Annex 2 Designated EHV charges'!$D$10:$D$95, MATCH(0, IF(ISBLANK('Annex 2 Designated EHV charges'!$D$10:$D$95),1, COUNTIF(A$4:$A316, 'Annex 2 Designated EHV charges'!$D$10:$D$95)), 0)),"")</f>
        <v/>
      </c>
      <c r="B317" s="56"/>
      <c r="E317" s="56"/>
      <c r="F317" s="56"/>
      <c r="G317" s="56"/>
      <c r="H317" s="56"/>
      <c r="I317" s="56"/>
    </row>
    <row r="318" spans="1:9" x14ac:dyDescent="0.25">
      <c r="A318" s="56" t="str" cm="1">
        <f t="array" ref="A318">IFERROR(INDEX('Annex 2 Designated EHV charges'!$D$10:$D$95, MATCH(0, IF(ISBLANK('Annex 2 Designated EHV charges'!$D$10:$D$95),1, COUNTIF(A$4:$A317, 'Annex 2 Designated EHV charges'!$D$10:$D$95)), 0)),"")</f>
        <v/>
      </c>
      <c r="B318" s="56"/>
      <c r="E318" s="56"/>
      <c r="F318" s="56"/>
      <c r="G318" s="56"/>
      <c r="H318" s="56"/>
      <c r="I318" s="56"/>
    </row>
    <row r="319" spans="1:9" x14ac:dyDescent="0.25">
      <c r="A319" s="56" t="str" cm="1">
        <f t="array" ref="A319">IFERROR(INDEX('Annex 2 Designated EHV charges'!$D$10:$D$95, MATCH(0, IF(ISBLANK('Annex 2 Designated EHV charges'!$D$10:$D$95),1, COUNTIF(A$4:$A318, 'Annex 2 Designated EHV charges'!$D$10:$D$95)), 0)),"")</f>
        <v/>
      </c>
      <c r="B319" s="56"/>
      <c r="E319" s="56"/>
      <c r="F319" s="56"/>
      <c r="G319" s="56"/>
      <c r="H319" s="56"/>
      <c r="I319" s="56"/>
    </row>
    <row r="320" spans="1:9" x14ac:dyDescent="0.25">
      <c r="A320" s="56" t="str" cm="1">
        <f t="array" ref="A320">IFERROR(INDEX('Annex 2 Designated EHV charges'!$D$10:$D$95, MATCH(0, IF(ISBLANK('Annex 2 Designated EHV charges'!$D$10:$D$95),1, COUNTIF(A$4:$A319, 'Annex 2 Designated EHV charges'!$D$10:$D$95)), 0)),"")</f>
        <v/>
      </c>
      <c r="B320" s="56"/>
      <c r="E320" s="56"/>
      <c r="F320" s="56"/>
      <c r="G320" s="56"/>
      <c r="H320" s="56"/>
      <c r="I320" s="56"/>
    </row>
    <row r="321" spans="1:9" x14ac:dyDescent="0.25">
      <c r="A321" s="56" t="str" cm="1">
        <f t="array" ref="A321">IFERROR(INDEX('Annex 2 Designated EHV charges'!$D$10:$D$95, MATCH(0, IF(ISBLANK('Annex 2 Designated EHV charges'!$D$10:$D$95),1, COUNTIF(A$4:$A320, 'Annex 2 Designated EHV charges'!$D$10:$D$95)), 0)),"")</f>
        <v/>
      </c>
      <c r="B321" s="56"/>
      <c r="E321" s="56"/>
      <c r="F321" s="56"/>
      <c r="G321" s="56"/>
      <c r="H321" s="56"/>
      <c r="I321" s="56"/>
    </row>
    <row r="322" spans="1:9" x14ac:dyDescent="0.25">
      <c r="A322" s="56" t="str" cm="1">
        <f t="array" ref="A322">IFERROR(INDEX('Annex 2 Designated EHV charges'!$D$10:$D$95, MATCH(0, IF(ISBLANK('Annex 2 Designated EHV charges'!$D$10:$D$95),1, COUNTIF(A$4:$A321, 'Annex 2 Designated EHV charges'!$D$10:$D$95)), 0)),"")</f>
        <v/>
      </c>
      <c r="B322" s="56"/>
      <c r="E322" s="56"/>
      <c r="F322" s="56"/>
      <c r="G322" s="56"/>
      <c r="H322" s="56"/>
      <c r="I322" s="56"/>
    </row>
    <row r="323" spans="1:9" x14ac:dyDescent="0.25">
      <c r="A323" s="56" t="str" cm="1">
        <f t="array" ref="A323">IFERROR(INDEX('Annex 2 Designated EHV charges'!$D$10:$D$95, MATCH(0, IF(ISBLANK('Annex 2 Designated EHV charges'!$D$10:$D$95),1, COUNTIF(A$4:$A322, 'Annex 2 Designated EHV charges'!$D$10:$D$95)), 0)),"")</f>
        <v/>
      </c>
      <c r="B323" s="56"/>
      <c r="E323" s="56"/>
      <c r="F323" s="56"/>
      <c r="G323" s="56"/>
      <c r="H323" s="56"/>
      <c r="I323" s="56"/>
    </row>
    <row r="324" spans="1:9" x14ac:dyDescent="0.25">
      <c r="A324" s="56" t="str" cm="1">
        <f t="array" ref="A324">IFERROR(INDEX('Annex 2 Designated EHV charges'!$D$10:$D$95, MATCH(0, IF(ISBLANK('Annex 2 Designated EHV charges'!$D$10:$D$95),1, COUNTIF(A$4:$A323, 'Annex 2 Designated EHV charges'!$D$10:$D$95)), 0)),"")</f>
        <v/>
      </c>
      <c r="B324" s="56"/>
      <c r="E324" s="56"/>
      <c r="F324" s="56"/>
      <c r="G324" s="56"/>
      <c r="H324" s="56"/>
      <c r="I324" s="56"/>
    </row>
    <row r="325" spans="1:9" x14ac:dyDescent="0.25">
      <c r="A325" s="56" t="str" cm="1">
        <f t="array" ref="A325">IFERROR(INDEX('Annex 2 Designated EHV charges'!$D$10:$D$95, MATCH(0, IF(ISBLANK('Annex 2 Designated EHV charges'!$D$10:$D$95),1, COUNTIF(A$4:$A324, 'Annex 2 Designated EHV charges'!$D$10:$D$95)), 0)),"")</f>
        <v/>
      </c>
      <c r="B325" s="56"/>
      <c r="E325" s="56"/>
      <c r="F325" s="56"/>
      <c r="G325" s="56"/>
      <c r="H325" s="56"/>
      <c r="I325" s="56"/>
    </row>
    <row r="326" spans="1:9" x14ac:dyDescent="0.25">
      <c r="A326" s="56" t="str" cm="1">
        <f t="array" ref="A326">IFERROR(INDEX('Annex 2 Designated EHV charges'!$D$10:$D$95, MATCH(0, IF(ISBLANK('Annex 2 Designated EHV charges'!$D$10:$D$95),1, COUNTIF(A$4:$A325, 'Annex 2 Designated EHV charges'!$D$10:$D$95)), 0)),"")</f>
        <v/>
      </c>
      <c r="B326" s="56"/>
      <c r="E326" s="56"/>
      <c r="F326" s="56"/>
      <c r="G326" s="56"/>
      <c r="H326" s="56"/>
      <c r="I326" s="56"/>
    </row>
    <row r="327" spans="1:9" x14ac:dyDescent="0.25">
      <c r="A327" s="56" t="str" cm="1">
        <f t="array" ref="A327">IFERROR(INDEX('Annex 2 Designated EHV charges'!$D$10:$D$95, MATCH(0, IF(ISBLANK('Annex 2 Designated EHV charges'!$D$10:$D$95),1, COUNTIF(A$4:$A326, 'Annex 2 Designated EHV charges'!$D$10:$D$95)), 0)),"")</f>
        <v/>
      </c>
      <c r="B327" s="56"/>
      <c r="E327" s="56"/>
      <c r="F327" s="56"/>
      <c r="G327" s="56"/>
      <c r="H327" s="56"/>
      <c r="I327" s="56"/>
    </row>
    <row r="328" spans="1:9" x14ac:dyDescent="0.25">
      <c r="A328" s="56" t="str" cm="1">
        <f t="array" ref="A328">IFERROR(INDEX('Annex 2 Designated EHV charges'!$D$10:$D$95, MATCH(0, IF(ISBLANK('Annex 2 Designated EHV charges'!$D$10:$D$95),1, COUNTIF(A$4:$A327, 'Annex 2 Designated EHV charges'!$D$10:$D$95)), 0)),"")</f>
        <v/>
      </c>
      <c r="B328" s="56"/>
      <c r="E328" s="56"/>
      <c r="F328" s="56"/>
      <c r="G328" s="56"/>
      <c r="H328" s="56"/>
      <c r="I328" s="56"/>
    </row>
    <row r="329" spans="1:9" x14ac:dyDescent="0.25">
      <c r="A329" s="56" t="str" cm="1">
        <f t="array" ref="A329">IFERROR(INDEX('Annex 2 Designated EHV charges'!$D$10:$D$95, MATCH(0, IF(ISBLANK('Annex 2 Designated EHV charges'!$D$10:$D$95),1, COUNTIF(A$4:$A328, 'Annex 2 Designated EHV charges'!$D$10:$D$95)), 0)),"")</f>
        <v/>
      </c>
      <c r="B329" s="56"/>
      <c r="E329" s="56"/>
      <c r="F329" s="56"/>
      <c r="G329" s="56"/>
      <c r="H329" s="56"/>
      <c r="I329" s="56"/>
    </row>
    <row r="330" spans="1:9" x14ac:dyDescent="0.25">
      <c r="A330" s="56" t="str" cm="1">
        <f t="array" ref="A330">IFERROR(INDEX('Annex 2 Designated EHV charges'!$D$10:$D$95, MATCH(0, IF(ISBLANK('Annex 2 Designated EHV charges'!$D$10:$D$95),1, COUNTIF(A$4:$A329, 'Annex 2 Designated EHV charges'!$D$10:$D$95)), 0)),"")</f>
        <v/>
      </c>
      <c r="B330" s="56"/>
      <c r="E330" s="56"/>
      <c r="F330" s="56"/>
      <c r="G330" s="56"/>
      <c r="H330" s="56"/>
      <c r="I330" s="56"/>
    </row>
    <row r="331" spans="1:9" x14ac:dyDescent="0.25">
      <c r="A331" s="56" t="str" cm="1">
        <f t="array" ref="A331">IFERROR(INDEX('Annex 2 Designated EHV charges'!$D$10:$D$95, MATCH(0, IF(ISBLANK('Annex 2 Designated EHV charges'!$D$10:$D$95),1, COUNTIF(A$4:$A330, 'Annex 2 Designated EHV charges'!$D$10:$D$95)), 0)),"")</f>
        <v/>
      </c>
      <c r="B331" s="56"/>
      <c r="E331" s="56"/>
      <c r="F331" s="56"/>
      <c r="G331" s="56"/>
      <c r="H331" s="56"/>
      <c r="I331" s="56"/>
    </row>
    <row r="332" spans="1:9" x14ac:dyDescent="0.25">
      <c r="A332" s="56" t="str" cm="1">
        <f t="array" ref="A332">IFERROR(INDEX('Annex 2 Designated EHV charges'!$D$10:$D$95, MATCH(0, IF(ISBLANK('Annex 2 Designated EHV charges'!$D$10:$D$95),1, COUNTIF(A$4:$A331, 'Annex 2 Designated EHV charges'!$D$10:$D$95)), 0)),"")</f>
        <v/>
      </c>
      <c r="B332" s="56"/>
      <c r="E332" s="56"/>
      <c r="F332" s="56"/>
      <c r="G332" s="56"/>
      <c r="H332" s="56"/>
      <c r="I332" s="56"/>
    </row>
    <row r="333" spans="1:9" x14ac:dyDescent="0.25">
      <c r="A333" s="56" t="str" cm="1">
        <f t="array" ref="A333">IFERROR(INDEX('Annex 2 Designated EHV charges'!$D$10:$D$95, MATCH(0, IF(ISBLANK('Annex 2 Designated EHV charges'!$D$10:$D$95),1, COUNTIF(A$4:$A332, 'Annex 2 Designated EHV charges'!$D$10:$D$95)), 0)),"")</f>
        <v/>
      </c>
      <c r="B333" s="56"/>
      <c r="E333" s="56"/>
      <c r="F333" s="56"/>
      <c r="G333" s="56"/>
      <c r="H333" s="56"/>
      <c r="I333" s="56"/>
    </row>
    <row r="334" spans="1:9" x14ac:dyDescent="0.25">
      <c r="A334" s="56" t="str" cm="1">
        <f t="array" ref="A334">IFERROR(INDEX('Annex 2 Designated EHV charges'!$D$10:$D$95, MATCH(0, IF(ISBLANK('Annex 2 Designated EHV charges'!$D$10:$D$95),1, COUNTIF(A$4:$A333, 'Annex 2 Designated EHV charges'!$D$10:$D$95)), 0)),"")</f>
        <v/>
      </c>
      <c r="B334" s="56"/>
      <c r="E334" s="56"/>
      <c r="F334" s="56"/>
      <c r="G334" s="56"/>
      <c r="H334" s="56"/>
      <c r="I334" s="56"/>
    </row>
    <row r="335" spans="1:9" x14ac:dyDescent="0.25">
      <c r="A335" s="56" t="str" cm="1">
        <f t="array" ref="A335">IFERROR(INDEX('Annex 2 Designated EHV charges'!$D$10:$D$95, MATCH(0, IF(ISBLANK('Annex 2 Designated EHV charges'!$D$10:$D$95),1, COUNTIF(A$4:$A334, 'Annex 2 Designated EHV charges'!$D$10:$D$95)), 0)),"")</f>
        <v/>
      </c>
      <c r="B335" s="56"/>
      <c r="E335" s="56"/>
      <c r="F335" s="56"/>
      <c r="G335" s="56"/>
      <c r="H335" s="56"/>
      <c r="I335" s="56"/>
    </row>
    <row r="336" spans="1:9" x14ac:dyDescent="0.25">
      <c r="A336" s="56" t="str" cm="1">
        <f t="array" ref="A336">IFERROR(INDEX('Annex 2 Designated EHV charges'!$D$10:$D$95, MATCH(0, IF(ISBLANK('Annex 2 Designated EHV charges'!$D$10:$D$95),1, COUNTIF(A$4:$A335, 'Annex 2 Designated EHV charges'!$D$10:$D$95)), 0)),"")</f>
        <v/>
      </c>
      <c r="B336" s="56"/>
      <c r="E336" s="56"/>
      <c r="F336" s="56"/>
      <c r="G336" s="56"/>
      <c r="H336" s="56"/>
      <c r="I336" s="56"/>
    </row>
    <row r="337" spans="1:9" x14ac:dyDescent="0.25">
      <c r="A337" s="56" t="str" cm="1">
        <f t="array" ref="A337">IFERROR(INDEX('Annex 2 Designated EHV charges'!$D$10:$D$95, MATCH(0, IF(ISBLANK('Annex 2 Designated EHV charges'!$D$10:$D$95),1, COUNTIF(A$4:$A336, 'Annex 2 Designated EHV charges'!$D$10:$D$95)), 0)),"")</f>
        <v/>
      </c>
      <c r="B337" s="56"/>
      <c r="E337" s="56"/>
      <c r="F337" s="56"/>
      <c r="G337" s="56"/>
      <c r="H337" s="56"/>
      <c r="I337" s="56"/>
    </row>
    <row r="338" spans="1:9" x14ac:dyDescent="0.25">
      <c r="A338" s="56" t="str" cm="1">
        <f t="array" ref="A338">IFERROR(INDEX('Annex 2 Designated EHV charges'!$D$10:$D$95, MATCH(0, IF(ISBLANK('Annex 2 Designated EHV charges'!$D$10:$D$95),1, COUNTIF(A$4:$A337, 'Annex 2 Designated EHV charges'!$D$10:$D$95)), 0)),"")</f>
        <v/>
      </c>
      <c r="B338" s="56"/>
      <c r="E338" s="56"/>
      <c r="F338" s="56"/>
      <c r="G338" s="56"/>
      <c r="H338" s="56"/>
      <c r="I338" s="56"/>
    </row>
    <row r="339" spans="1:9" x14ac:dyDescent="0.25">
      <c r="A339" s="56" t="str" cm="1">
        <f t="array" ref="A339">IFERROR(INDEX('Annex 2 Designated EHV charges'!$D$10:$D$95, MATCH(0, IF(ISBLANK('Annex 2 Designated EHV charges'!$D$10:$D$95),1, COUNTIF(A$4:$A338, 'Annex 2 Designated EHV charges'!$D$10:$D$95)), 0)),"")</f>
        <v/>
      </c>
      <c r="B339" s="56"/>
      <c r="E339" s="56"/>
      <c r="F339" s="56"/>
      <c r="G339" s="56"/>
      <c r="H339" s="56"/>
      <c r="I339" s="56"/>
    </row>
    <row r="340" spans="1:9" x14ac:dyDescent="0.25">
      <c r="A340" s="56" t="str" cm="1">
        <f t="array" ref="A340">IFERROR(INDEX('Annex 2 Designated EHV charges'!$D$10:$D$95, MATCH(0, IF(ISBLANK('Annex 2 Designated EHV charges'!$D$10:$D$95),1, COUNTIF(A$4:$A339, 'Annex 2 Designated EHV charges'!$D$10:$D$95)), 0)),"")</f>
        <v/>
      </c>
      <c r="B340" s="56"/>
      <c r="E340" s="56"/>
      <c r="F340" s="56"/>
      <c r="G340" s="56"/>
      <c r="H340" s="56"/>
      <c r="I340" s="56"/>
    </row>
    <row r="341" spans="1:9" x14ac:dyDescent="0.25">
      <c r="A341" s="56" t="str" cm="1">
        <f t="array" ref="A341">IFERROR(INDEX('Annex 2 Designated EHV charges'!$D$10:$D$95, MATCH(0, IF(ISBLANK('Annex 2 Designated EHV charges'!$D$10:$D$95),1, COUNTIF(A$4:$A340, 'Annex 2 Designated EHV charges'!$D$10:$D$95)), 0)),"")</f>
        <v/>
      </c>
      <c r="B341" s="56"/>
      <c r="E341" s="56"/>
      <c r="F341" s="56"/>
      <c r="G341" s="56"/>
      <c r="H341" s="56"/>
      <c r="I341" s="56"/>
    </row>
    <row r="342" spans="1:9" x14ac:dyDescent="0.25">
      <c r="A342" s="56" t="str" cm="1">
        <f t="array" ref="A342">IFERROR(INDEX('Annex 2 Designated EHV charges'!$D$10:$D$95, MATCH(0, IF(ISBLANK('Annex 2 Designated EHV charges'!$D$10:$D$95),1, COUNTIF(A$4:$A341, 'Annex 2 Designated EHV charges'!$D$10:$D$95)), 0)),"")</f>
        <v/>
      </c>
      <c r="B342" s="56"/>
      <c r="E342" s="56"/>
      <c r="F342" s="56"/>
      <c r="G342" s="56"/>
      <c r="H342" s="56"/>
      <c r="I342" s="56"/>
    </row>
    <row r="343" spans="1:9" x14ac:dyDescent="0.25">
      <c r="A343" s="56" t="str" cm="1">
        <f t="array" ref="A343">IFERROR(INDEX('Annex 2 Designated EHV charges'!$D$10:$D$95, MATCH(0, IF(ISBLANK('Annex 2 Designated EHV charges'!$D$10:$D$95),1, COUNTIF(A$4:$A342, 'Annex 2 Designated EHV charges'!$D$10:$D$95)), 0)),"")</f>
        <v/>
      </c>
      <c r="B343" s="56"/>
      <c r="E343" s="56"/>
      <c r="F343" s="56"/>
      <c r="G343" s="56"/>
      <c r="H343" s="56"/>
      <c r="I343" s="56"/>
    </row>
    <row r="344" spans="1:9" x14ac:dyDescent="0.25">
      <c r="A344" s="56" t="str" cm="1">
        <f t="array" ref="A344">IFERROR(INDEX('Annex 2 Designated EHV charges'!$D$10:$D$95, MATCH(0, IF(ISBLANK('Annex 2 Designated EHV charges'!$D$10:$D$95),1, COUNTIF(A$4:$A343, 'Annex 2 Designated EHV charges'!$D$10:$D$95)), 0)),"")</f>
        <v/>
      </c>
      <c r="B344" s="56"/>
      <c r="E344" s="56"/>
      <c r="F344" s="56"/>
      <c r="G344" s="56"/>
      <c r="H344" s="56"/>
      <c r="I344" s="56"/>
    </row>
    <row r="345" spans="1:9" x14ac:dyDescent="0.25">
      <c r="A345" s="56" t="str" cm="1">
        <f t="array" ref="A345">IFERROR(INDEX('Annex 2 Designated EHV charges'!$D$10:$D$95, MATCH(0, IF(ISBLANK('Annex 2 Designated EHV charges'!$D$10:$D$95),1, COUNTIF(A$4:$A344, 'Annex 2 Designated EHV charges'!$D$10:$D$95)), 0)),"")</f>
        <v/>
      </c>
      <c r="B345" s="56"/>
      <c r="E345" s="56"/>
      <c r="F345" s="56"/>
      <c r="G345" s="56"/>
      <c r="H345" s="56"/>
      <c r="I345" s="56"/>
    </row>
    <row r="346" spans="1:9" x14ac:dyDescent="0.25">
      <c r="A346" s="56" t="str" cm="1">
        <f t="array" ref="A346">IFERROR(INDEX('Annex 2 Designated EHV charges'!$D$10:$D$95, MATCH(0, IF(ISBLANK('Annex 2 Designated EHV charges'!$D$10:$D$95),1, COUNTIF(A$4:$A345, 'Annex 2 Designated EHV charges'!$D$10:$D$95)), 0)),"")</f>
        <v/>
      </c>
      <c r="B346" s="56"/>
      <c r="E346" s="56"/>
      <c r="F346" s="56"/>
      <c r="G346" s="56"/>
      <c r="H346" s="56"/>
      <c r="I346" s="56"/>
    </row>
    <row r="347" spans="1:9" x14ac:dyDescent="0.25">
      <c r="A347" s="56" t="str" cm="1">
        <f t="array" ref="A347">IFERROR(INDEX('Annex 2 Designated EHV charges'!$D$10:$D$95, MATCH(0, IF(ISBLANK('Annex 2 Designated EHV charges'!$D$10:$D$95),1, COUNTIF(A$4:$A346, 'Annex 2 Designated EHV charges'!$D$10:$D$95)), 0)),"")</f>
        <v/>
      </c>
      <c r="B347" s="56"/>
      <c r="E347" s="56"/>
      <c r="F347" s="56"/>
      <c r="G347" s="56"/>
      <c r="H347" s="56"/>
      <c r="I347" s="56"/>
    </row>
    <row r="348" spans="1:9" x14ac:dyDescent="0.25">
      <c r="A348" s="56" t="str" cm="1">
        <f t="array" ref="A348">IFERROR(INDEX('Annex 2 Designated EHV charges'!$D$10:$D$95, MATCH(0, IF(ISBLANK('Annex 2 Designated EHV charges'!$D$10:$D$95),1, COUNTIF(A$4:$A347, 'Annex 2 Designated EHV charges'!$D$10:$D$95)), 0)),"")</f>
        <v/>
      </c>
      <c r="B348" s="56"/>
      <c r="E348" s="56"/>
      <c r="F348" s="56"/>
      <c r="G348" s="56"/>
      <c r="H348" s="56"/>
      <c r="I348" s="56"/>
    </row>
    <row r="349" spans="1:9" x14ac:dyDescent="0.25">
      <c r="A349" s="56" t="str" cm="1">
        <f t="array" ref="A349">IFERROR(INDEX('Annex 2 Designated EHV charges'!$D$10:$D$95, MATCH(0, IF(ISBLANK('Annex 2 Designated EHV charges'!$D$10:$D$95),1, COUNTIF(A$4:$A348, 'Annex 2 Designated EHV charges'!$D$10:$D$95)), 0)),"")</f>
        <v/>
      </c>
      <c r="B349" s="56"/>
      <c r="E349" s="56"/>
      <c r="F349" s="56"/>
      <c r="G349" s="56"/>
      <c r="H349" s="56"/>
      <c r="I349" s="56"/>
    </row>
    <row r="350" spans="1:9" x14ac:dyDescent="0.25">
      <c r="A350" s="56" t="str" cm="1">
        <f t="array" ref="A350">IFERROR(INDEX('Annex 2 Designated EHV charges'!$D$10:$D$95, MATCH(0, IF(ISBLANK('Annex 2 Designated EHV charges'!$D$10:$D$95),1, COUNTIF(A$4:$A349, 'Annex 2 Designated EHV charges'!$D$10:$D$95)), 0)),"")</f>
        <v/>
      </c>
      <c r="B350" s="56"/>
      <c r="E350" s="56"/>
      <c r="F350" s="56"/>
      <c r="G350" s="56"/>
      <c r="H350" s="56"/>
      <c r="I350" s="56"/>
    </row>
    <row r="351" spans="1:9" x14ac:dyDescent="0.25">
      <c r="A351" s="56" t="str" cm="1">
        <f t="array" ref="A351">IFERROR(INDEX('Annex 2 Designated EHV charges'!$D$10:$D$95, MATCH(0, IF(ISBLANK('Annex 2 Designated EHV charges'!$D$10:$D$95),1, COUNTIF(A$4:$A350, 'Annex 2 Designated EHV charges'!$D$10:$D$95)), 0)),"")</f>
        <v/>
      </c>
      <c r="B351" s="56"/>
      <c r="E351" s="56"/>
      <c r="F351" s="56"/>
      <c r="G351" s="56"/>
      <c r="H351" s="56"/>
      <c r="I351" s="56"/>
    </row>
    <row r="352" spans="1:9" x14ac:dyDescent="0.25">
      <c r="A352" s="56" t="str" cm="1">
        <f t="array" ref="A352">IFERROR(INDEX('Annex 2 Designated EHV charges'!$D$10:$D$95, MATCH(0, IF(ISBLANK('Annex 2 Designated EHV charges'!$D$10:$D$95),1, COUNTIF(A$4:$A351, 'Annex 2 Designated EHV charges'!$D$10:$D$95)), 0)),"")</f>
        <v/>
      </c>
      <c r="B352" s="56"/>
      <c r="E352" s="56"/>
      <c r="F352" s="56"/>
      <c r="G352" s="56"/>
      <c r="H352" s="56"/>
      <c r="I352" s="56"/>
    </row>
    <row r="353" spans="1:9" x14ac:dyDescent="0.25">
      <c r="A353" s="56" t="str" cm="1">
        <f t="array" ref="A353">IFERROR(INDEX('Annex 2 Designated EHV charges'!$D$10:$D$95, MATCH(0, IF(ISBLANK('Annex 2 Designated EHV charges'!$D$10:$D$95),1, COUNTIF(A$4:$A352, 'Annex 2 Designated EHV charges'!$D$10:$D$95)), 0)),"")</f>
        <v/>
      </c>
      <c r="B353" s="56"/>
      <c r="E353" s="56"/>
      <c r="F353" s="56"/>
      <c r="G353" s="56"/>
      <c r="H353" s="56"/>
      <c r="I353" s="56"/>
    </row>
    <row r="354" spans="1:9" x14ac:dyDescent="0.25">
      <c r="A354" s="56" t="str" cm="1">
        <f t="array" ref="A354">IFERROR(INDEX('Annex 2 Designated EHV charges'!$D$10:$D$95, MATCH(0, IF(ISBLANK('Annex 2 Designated EHV charges'!$D$10:$D$95),1, COUNTIF(A$4:$A353, 'Annex 2 Designated EHV charges'!$D$10:$D$95)), 0)),"")</f>
        <v/>
      </c>
      <c r="B354" s="56"/>
      <c r="E354" s="56"/>
      <c r="F354" s="56"/>
      <c r="G354" s="56"/>
      <c r="H354" s="56"/>
      <c r="I354" s="56"/>
    </row>
    <row r="355" spans="1:9" x14ac:dyDescent="0.25">
      <c r="A355" s="56" t="str" cm="1">
        <f t="array" ref="A355">IFERROR(INDEX('Annex 2 Designated EHV charges'!$D$10:$D$95, MATCH(0, IF(ISBLANK('Annex 2 Designated EHV charges'!$D$10:$D$95),1, COUNTIF(A$4:$A354, 'Annex 2 Designated EHV charges'!$D$10:$D$95)), 0)),"")</f>
        <v/>
      </c>
      <c r="B355" s="56"/>
      <c r="E355" s="56"/>
      <c r="F355" s="56"/>
      <c r="G355" s="56"/>
      <c r="H355" s="56"/>
      <c r="I355" s="56"/>
    </row>
    <row r="356" spans="1:9" x14ac:dyDescent="0.25">
      <c r="A356" s="56" t="str" cm="1">
        <f t="array" ref="A356">IFERROR(INDEX('Annex 2 Designated EHV charges'!$D$10:$D$95, MATCH(0, IF(ISBLANK('Annex 2 Designated EHV charges'!$D$10:$D$95),1, COUNTIF(A$4:$A355, 'Annex 2 Designated EHV charges'!$D$10:$D$95)), 0)),"")</f>
        <v/>
      </c>
      <c r="B356" s="56"/>
      <c r="E356" s="56"/>
      <c r="F356" s="56"/>
      <c r="G356" s="56"/>
      <c r="H356" s="56"/>
      <c r="I356" s="56"/>
    </row>
    <row r="357" spans="1:9" x14ac:dyDescent="0.25">
      <c r="A357" s="56" t="str" cm="1">
        <f t="array" ref="A357">IFERROR(INDEX('Annex 2 Designated EHV charges'!$D$10:$D$95, MATCH(0, IF(ISBLANK('Annex 2 Designated EHV charges'!$D$10:$D$95),1, COUNTIF(A$4:$A356, 'Annex 2 Designated EHV charges'!$D$10:$D$95)), 0)),"")</f>
        <v/>
      </c>
      <c r="B357" s="56"/>
      <c r="E357" s="56"/>
      <c r="F357" s="56"/>
      <c r="G357" s="56"/>
      <c r="H357" s="56"/>
      <c r="I357" s="56"/>
    </row>
    <row r="358" spans="1:9" x14ac:dyDescent="0.25">
      <c r="A358" s="56" t="str" cm="1">
        <f t="array" ref="A358">IFERROR(INDEX('Annex 2 Designated EHV charges'!$D$10:$D$95, MATCH(0, IF(ISBLANK('Annex 2 Designated EHV charges'!$D$10:$D$95),1, COUNTIF(A$4:$A357, 'Annex 2 Designated EHV charges'!$D$10:$D$95)), 0)),"")</f>
        <v/>
      </c>
      <c r="B358" s="56"/>
      <c r="E358" s="56"/>
      <c r="F358" s="56"/>
      <c r="G358" s="56"/>
      <c r="H358" s="56"/>
      <c r="I358" s="56"/>
    </row>
    <row r="359" spans="1:9" x14ac:dyDescent="0.25">
      <c r="A359" s="56" t="str" cm="1">
        <f t="array" ref="A359">IFERROR(INDEX('Annex 2 Designated EHV charges'!$D$10:$D$95, MATCH(0, IF(ISBLANK('Annex 2 Designated EHV charges'!$D$10:$D$95),1, COUNTIF(A$4:$A358, 'Annex 2 Designated EHV charges'!$D$10:$D$95)), 0)),"")</f>
        <v/>
      </c>
      <c r="B359" s="56"/>
      <c r="E359" s="56"/>
      <c r="F359" s="56"/>
      <c r="G359" s="56"/>
      <c r="H359" s="56"/>
      <c r="I359" s="56"/>
    </row>
    <row r="360" spans="1:9" x14ac:dyDescent="0.25">
      <c r="A360" s="56" t="str" cm="1">
        <f t="array" ref="A360">IFERROR(INDEX('Annex 2 Designated EHV charges'!$D$10:$D$95, MATCH(0, IF(ISBLANK('Annex 2 Designated EHV charges'!$D$10:$D$95),1, COUNTIF(A$4:$A359, 'Annex 2 Designated EHV charges'!$D$10:$D$95)), 0)),"")</f>
        <v/>
      </c>
      <c r="B360" s="56"/>
      <c r="E360" s="56"/>
      <c r="F360" s="56"/>
      <c r="G360" s="56"/>
      <c r="H360" s="56"/>
      <c r="I360" s="56"/>
    </row>
    <row r="361" spans="1:9" x14ac:dyDescent="0.25">
      <c r="A361" s="56" t="str" cm="1">
        <f t="array" ref="A361">IFERROR(INDEX('Annex 2 Designated EHV charges'!$D$10:$D$95, MATCH(0, IF(ISBLANK('Annex 2 Designated EHV charges'!$D$10:$D$95),1, COUNTIF(A$4:$A360, 'Annex 2 Designated EHV charges'!$D$10:$D$95)), 0)),"")</f>
        <v/>
      </c>
      <c r="B361" s="56"/>
      <c r="E361" s="56"/>
      <c r="F361" s="56"/>
      <c r="G361" s="56"/>
      <c r="H361" s="56"/>
      <c r="I361" s="56"/>
    </row>
    <row r="362" spans="1:9" x14ac:dyDescent="0.25">
      <c r="A362" s="56" t="str" cm="1">
        <f t="array" ref="A362">IFERROR(INDEX('Annex 2 Designated EHV charges'!$D$10:$D$95, MATCH(0, IF(ISBLANK('Annex 2 Designated EHV charges'!$D$10:$D$95),1, COUNTIF(A$4:$A361, 'Annex 2 Designated EHV charges'!$D$10:$D$95)), 0)),"")</f>
        <v/>
      </c>
      <c r="B362" s="56"/>
      <c r="E362" s="56"/>
      <c r="F362" s="56"/>
      <c r="G362" s="56"/>
      <c r="H362" s="56"/>
      <c r="I362" s="56"/>
    </row>
    <row r="363" spans="1:9" x14ac:dyDescent="0.25">
      <c r="A363" s="56" t="str" cm="1">
        <f t="array" ref="A363">IFERROR(INDEX('Annex 2 Designated EHV charges'!$D$10:$D$95, MATCH(0, IF(ISBLANK('Annex 2 Designated EHV charges'!$D$10:$D$95),1, COUNTIF(A$4:$A362, 'Annex 2 Designated EHV charges'!$D$10:$D$95)), 0)),"")</f>
        <v/>
      </c>
      <c r="B363" s="56"/>
      <c r="E363" s="56"/>
      <c r="F363" s="56"/>
      <c r="G363" s="56"/>
      <c r="H363" s="56"/>
      <c r="I363" s="56"/>
    </row>
    <row r="364" spans="1:9" x14ac:dyDescent="0.25">
      <c r="A364" s="56" t="str" cm="1">
        <f t="array" ref="A364">IFERROR(INDEX('Annex 2 Designated EHV charges'!$D$10:$D$95, MATCH(0, IF(ISBLANK('Annex 2 Designated EHV charges'!$D$10:$D$95),1, COUNTIF(A$4:$A363, 'Annex 2 Designated EHV charges'!$D$10:$D$95)), 0)),"")</f>
        <v/>
      </c>
      <c r="B364" s="56"/>
      <c r="E364" s="56"/>
      <c r="F364" s="56"/>
      <c r="G364" s="56"/>
      <c r="H364" s="56"/>
      <c r="I364" s="56"/>
    </row>
    <row r="365" spans="1:9" x14ac:dyDescent="0.25">
      <c r="A365" s="56" t="str" cm="1">
        <f t="array" ref="A365">IFERROR(INDEX('Annex 2 Designated EHV charges'!$D$10:$D$95, MATCH(0, IF(ISBLANK('Annex 2 Designated EHV charges'!$D$10:$D$95),1, COUNTIF(A$4:$A364, 'Annex 2 Designated EHV charges'!$D$10:$D$95)), 0)),"")</f>
        <v/>
      </c>
      <c r="B365" s="56"/>
      <c r="E365" s="56"/>
      <c r="F365" s="56"/>
      <c r="G365" s="56"/>
      <c r="H365" s="56"/>
      <c r="I365" s="56"/>
    </row>
    <row r="366" spans="1:9" x14ac:dyDescent="0.25">
      <c r="A366" s="56" t="str" cm="1">
        <f t="array" ref="A366">IFERROR(INDEX('Annex 2 Designated EHV charges'!$D$10:$D$95, MATCH(0, IF(ISBLANK('Annex 2 Designated EHV charges'!$D$10:$D$95),1, COUNTIF(A$4:$A365, 'Annex 2 Designated EHV charges'!$D$10:$D$95)), 0)),"")</f>
        <v/>
      </c>
      <c r="B366" s="56"/>
      <c r="E366" s="56"/>
      <c r="F366" s="56"/>
      <c r="G366" s="56"/>
      <c r="H366" s="56"/>
      <c r="I366" s="56"/>
    </row>
    <row r="367" spans="1:9" x14ac:dyDescent="0.25">
      <c r="A367" s="56" t="str" cm="1">
        <f t="array" ref="A367">IFERROR(INDEX('Annex 2 Designated EHV charges'!$D$10:$D$95, MATCH(0, IF(ISBLANK('Annex 2 Designated EHV charges'!$D$10:$D$95),1, COUNTIF(A$4:$A366, 'Annex 2 Designated EHV charges'!$D$10:$D$95)), 0)),"")</f>
        <v/>
      </c>
      <c r="B367" s="56"/>
      <c r="E367" s="56"/>
      <c r="F367" s="56"/>
      <c r="G367" s="56"/>
      <c r="H367" s="56"/>
      <c r="I367" s="56"/>
    </row>
    <row r="368" spans="1:9" x14ac:dyDescent="0.25">
      <c r="A368" s="56" t="str" cm="1">
        <f t="array" ref="A368">IFERROR(INDEX('Annex 2 Designated EHV charges'!$D$10:$D$95, MATCH(0, IF(ISBLANK('Annex 2 Designated EHV charges'!$D$10:$D$95),1, COUNTIF(A$4:$A367, 'Annex 2 Designated EHV charges'!$D$10:$D$95)), 0)),"")</f>
        <v/>
      </c>
      <c r="B368" s="56"/>
      <c r="E368" s="56"/>
      <c r="F368" s="56"/>
      <c r="G368" s="56"/>
      <c r="H368" s="56"/>
      <c r="I368" s="56"/>
    </row>
    <row r="369" spans="1:9" x14ac:dyDescent="0.25">
      <c r="A369" s="56" t="str" cm="1">
        <f t="array" ref="A369">IFERROR(INDEX('Annex 2 Designated EHV charges'!$D$10:$D$95, MATCH(0, IF(ISBLANK('Annex 2 Designated EHV charges'!$D$10:$D$95),1, COUNTIF(A$4:$A368, 'Annex 2 Designated EHV charges'!$D$10:$D$95)), 0)),"")</f>
        <v/>
      </c>
      <c r="B369" s="56"/>
      <c r="E369" s="56"/>
      <c r="F369" s="56"/>
      <c r="G369" s="56"/>
      <c r="H369" s="56"/>
      <c r="I369" s="56"/>
    </row>
    <row r="370" spans="1:9" x14ac:dyDescent="0.25">
      <c r="A370" s="56" t="str" cm="1">
        <f t="array" ref="A370">IFERROR(INDEX('Annex 2 Designated EHV charges'!$D$10:$D$95, MATCH(0, IF(ISBLANK('Annex 2 Designated EHV charges'!$D$10:$D$95),1, COUNTIF(A$4:$A369, 'Annex 2 Designated EHV charges'!$D$10:$D$95)), 0)),"")</f>
        <v/>
      </c>
      <c r="B370" s="56"/>
      <c r="E370" s="56"/>
      <c r="F370" s="56"/>
      <c r="G370" s="56"/>
      <c r="H370" s="56"/>
      <c r="I370" s="56"/>
    </row>
    <row r="371" spans="1:9" x14ac:dyDescent="0.25">
      <c r="A371" s="56" t="str" cm="1">
        <f t="array" ref="A371">IFERROR(INDEX('Annex 2 Designated EHV charges'!$D$10:$D$95, MATCH(0, IF(ISBLANK('Annex 2 Designated EHV charges'!$D$10:$D$95),1, COUNTIF(A$4:$A370, 'Annex 2 Designated EHV charges'!$D$10:$D$95)), 0)),"")</f>
        <v/>
      </c>
      <c r="B371" s="56"/>
      <c r="E371" s="56"/>
      <c r="F371" s="56"/>
      <c r="G371" s="56"/>
      <c r="H371" s="56"/>
      <c r="I371" s="56"/>
    </row>
    <row r="372" spans="1:9" x14ac:dyDescent="0.25">
      <c r="A372" s="56" t="str" cm="1">
        <f t="array" ref="A372">IFERROR(INDEX('Annex 2 Designated EHV charges'!$D$10:$D$95, MATCH(0, IF(ISBLANK('Annex 2 Designated EHV charges'!$D$10:$D$95),1, COUNTIF(A$4:$A371, 'Annex 2 Designated EHV charges'!$D$10:$D$95)), 0)),"")</f>
        <v/>
      </c>
      <c r="B372" s="56"/>
      <c r="E372" s="56"/>
      <c r="F372" s="56"/>
      <c r="G372" s="56"/>
      <c r="H372" s="56"/>
      <c r="I372" s="56"/>
    </row>
    <row r="373" spans="1:9" x14ac:dyDescent="0.25">
      <c r="A373" s="56" t="str" cm="1">
        <f t="array" ref="A373">IFERROR(INDEX('Annex 2 Designated EHV charges'!$D$10:$D$95, MATCH(0, IF(ISBLANK('Annex 2 Designated EHV charges'!$D$10:$D$95),1, COUNTIF(A$4:$A372, 'Annex 2 Designated EHV charges'!$D$10:$D$95)), 0)),"")</f>
        <v/>
      </c>
      <c r="B373" s="56"/>
      <c r="E373" s="56"/>
      <c r="F373" s="56"/>
      <c r="G373" s="56"/>
      <c r="H373" s="56"/>
      <c r="I373" s="56"/>
    </row>
    <row r="374" spans="1:9" x14ac:dyDescent="0.25">
      <c r="A374" s="56" t="str" cm="1">
        <f t="array" ref="A374">IFERROR(INDEX('Annex 2 Designated EHV charges'!$D$10:$D$95, MATCH(0, IF(ISBLANK('Annex 2 Designated EHV charges'!$D$10:$D$95),1, COUNTIF(A$4:$A373, 'Annex 2 Designated EHV charges'!$D$10:$D$95)), 0)),"")</f>
        <v/>
      </c>
      <c r="B374" s="56"/>
      <c r="E374" s="56"/>
      <c r="F374" s="56"/>
      <c r="G374" s="56"/>
      <c r="H374" s="56"/>
      <c r="I374" s="56"/>
    </row>
    <row r="375" spans="1:9" x14ac:dyDescent="0.25">
      <c r="A375" s="56" t="str" cm="1">
        <f t="array" ref="A375">IFERROR(INDEX('Annex 2 Designated EHV charges'!$D$10:$D$95, MATCH(0, IF(ISBLANK('Annex 2 Designated EHV charges'!$D$10:$D$95),1, COUNTIF(A$4:$A374, 'Annex 2 Designated EHV charges'!$D$10:$D$95)), 0)),"")</f>
        <v/>
      </c>
      <c r="B375" s="56"/>
      <c r="E375" s="56"/>
      <c r="F375" s="56"/>
      <c r="G375" s="56"/>
      <c r="H375" s="56"/>
      <c r="I375" s="56"/>
    </row>
    <row r="376" spans="1:9" x14ac:dyDescent="0.25">
      <c r="A376" s="56" t="str" cm="1">
        <f t="array" ref="A376">IFERROR(INDEX('Annex 2 Designated EHV charges'!$D$10:$D$95, MATCH(0, IF(ISBLANK('Annex 2 Designated EHV charges'!$D$10:$D$95),1, COUNTIF(A$4:$A375, 'Annex 2 Designated EHV charges'!$D$10:$D$95)), 0)),"")</f>
        <v/>
      </c>
      <c r="B376" s="56"/>
      <c r="E376" s="56"/>
      <c r="F376" s="56"/>
      <c r="G376" s="56"/>
      <c r="H376" s="56"/>
      <c r="I376" s="56"/>
    </row>
    <row r="377" spans="1:9" x14ac:dyDescent="0.25">
      <c r="A377" s="56" t="str" cm="1">
        <f t="array" ref="A377">IFERROR(INDEX('Annex 2 Designated EHV charges'!$D$10:$D$95, MATCH(0, IF(ISBLANK('Annex 2 Designated EHV charges'!$D$10:$D$95),1, COUNTIF(A$4:$A376, 'Annex 2 Designated EHV charges'!$D$10:$D$95)), 0)),"")</f>
        <v/>
      </c>
      <c r="B377" s="56"/>
      <c r="E377" s="56"/>
      <c r="F377" s="56"/>
      <c r="G377" s="56"/>
      <c r="H377" s="56"/>
      <c r="I377" s="56"/>
    </row>
    <row r="378" spans="1:9" x14ac:dyDescent="0.25">
      <c r="A378" s="56" t="str" cm="1">
        <f t="array" ref="A378">IFERROR(INDEX('Annex 2 Designated EHV charges'!$D$10:$D$95, MATCH(0, IF(ISBLANK('Annex 2 Designated EHV charges'!$D$10:$D$95),1, COUNTIF(A$4:$A377, 'Annex 2 Designated EHV charges'!$D$10:$D$95)), 0)),"")</f>
        <v/>
      </c>
      <c r="B378" s="56"/>
      <c r="E378" s="56"/>
      <c r="F378" s="56"/>
      <c r="G378" s="56"/>
      <c r="H378" s="56"/>
      <c r="I378" s="56"/>
    </row>
    <row r="379" spans="1:9" x14ac:dyDescent="0.25">
      <c r="A379" s="56" t="str" cm="1">
        <f t="array" ref="A379">IFERROR(INDEX('Annex 2 Designated EHV charges'!$D$10:$D$95, MATCH(0, IF(ISBLANK('Annex 2 Designated EHV charges'!$D$10:$D$95),1, COUNTIF(A$4:$A378, 'Annex 2 Designated EHV charges'!$D$10:$D$95)), 0)),"")</f>
        <v/>
      </c>
      <c r="B379" s="56"/>
      <c r="E379" s="56"/>
      <c r="F379" s="56"/>
      <c r="G379" s="56"/>
      <c r="H379" s="56"/>
      <c r="I379" s="56"/>
    </row>
    <row r="380" spans="1:9" x14ac:dyDescent="0.25">
      <c r="A380" s="56" t="str" cm="1">
        <f t="array" ref="A380">IFERROR(INDEX('Annex 2 Designated EHV charges'!$D$10:$D$95, MATCH(0, IF(ISBLANK('Annex 2 Designated EHV charges'!$D$10:$D$95),1, COUNTIF(A$4:$A379, 'Annex 2 Designated EHV charges'!$D$10:$D$95)), 0)),"")</f>
        <v/>
      </c>
      <c r="B380" s="56"/>
      <c r="E380" s="56"/>
      <c r="F380" s="56"/>
      <c r="G380" s="56"/>
      <c r="H380" s="56"/>
      <c r="I380" s="56"/>
    </row>
    <row r="381" spans="1:9" x14ac:dyDescent="0.25">
      <c r="A381" s="56" t="str" cm="1">
        <f t="array" ref="A381">IFERROR(INDEX('Annex 2 Designated EHV charges'!$D$10:$D$95, MATCH(0, IF(ISBLANK('Annex 2 Designated EHV charges'!$D$10:$D$95),1, COUNTIF(A$4:$A380, 'Annex 2 Designated EHV charges'!$D$10:$D$95)), 0)),"")</f>
        <v/>
      </c>
      <c r="B381" s="56"/>
      <c r="E381" s="56"/>
      <c r="F381" s="56"/>
      <c r="G381" s="56"/>
      <c r="H381" s="56"/>
      <c r="I381" s="56"/>
    </row>
    <row r="382" spans="1:9" x14ac:dyDescent="0.25">
      <c r="A382" s="56" t="str" cm="1">
        <f t="array" ref="A382">IFERROR(INDEX('Annex 2 Designated EHV charges'!$D$10:$D$95, MATCH(0, IF(ISBLANK('Annex 2 Designated EHV charges'!$D$10:$D$95),1, COUNTIF(A$4:$A381, 'Annex 2 Designated EHV charges'!$D$10:$D$95)), 0)),"")</f>
        <v/>
      </c>
      <c r="B382" s="56"/>
      <c r="E382" s="56"/>
      <c r="F382" s="56"/>
      <c r="G382" s="56"/>
      <c r="H382" s="56"/>
      <c r="I382" s="56"/>
    </row>
    <row r="383" spans="1:9" x14ac:dyDescent="0.25">
      <c r="A383" s="56" t="str" cm="1">
        <f t="array" ref="A383">IFERROR(INDEX('Annex 2 Designated EHV charges'!$D$10:$D$95, MATCH(0, IF(ISBLANK('Annex 2 Designated EHV charges'!$D$10:$D$95),1, COUNTIF(A$4:$A382, 'Annex 2 Designated EHV charges'!$D$10:$D$95)), 0)),"")</f>
        <v/>
      </c>
      <c r="B383" s="56"/>
      <c r="E383" s="56"/>
      <c r="F383" s="56"/>
      <c r="G383" s="56"/>
      <c r="H383" s="56"/>
      <c r="I383" s="56"/>
    </row>
    <row r="384" spans="1:9" x14ac:dyDescent="0.25">
      <c r="A384" s="56" t="str" cm="1">
        <f t="array" ref="A384">IFERROR(INDEX('Annex 2 Designated EHV charges'!$D$10:$D$95, MATCH(0, IF(ISBLANK('Annex 2 Designated EHV charges'!$D$10:$D$95),1, COUNTIF(A$4:$A383, 'Annex 2 Designated EHV charges'!$D$10:$D$95)), 0)),"")</f>
        <v/>
      </c>
      <c r="B384" s="56"/>
      <c r="E384" s="56"/>
      <c r="F384" s="56"/>
      <c r="G384" s="56"/>
      <c r="H384" s="56"/>
      <c r="I384" s="56"/>
    </row>
    <row r="385" spans="1:9" x14ac:dyDescent="0.25">
      <c r="A385" s="56" t="str" cm="1">
        <f t="array" ref="A385">IFERROR(INDEX('Annex 2 Designated EHV charges'!$D$10:$D$95, MATCH(0, IF(ISBLANK('Annex 2 Designated EHV charges'!$D$10:$D$95),1, COUNTIF(A$4:$A384, 'Annex 2 Designated EHV charges'!$D$10:$D$95)), 0)),"")</f>
        <v/>
      </c>
      <c r="B385" s="56"/>
      <c r="E385" s="56"/>
      <c r="F385" s="56"/>
      <c r="G385" s="56"/>
      <c r="H385" s="56"/>
      <c r="I385" s="56"/>
    </row>
    <row r="386" spans="1:9" x14ac:dyDescent="0.25">
      <c r="A386" s="56" t="str" cm="1">
        <f t="array" ref="A386">IFERROR(INDEX('Annex 2 Designated EHV charges'!$D$10:$D$95, MATCH(0, IF(ISBLANK('Annex 2 Designated EHV charges'!$D$10:$D$95),1, COUNTIF(A$4:$A385, 'Annex 2 Designated EHV charges'!$D$10:$D$95)), 0)),"")</f>
        <v/>
      </c>
      <c r="B386" s="56"/>
      <c r="E386" s="56"/>
      <c r="F386" s="56"/>
      <c r="G386" s="56"/>
      <c r="H386" s="56"/>
      <c r="I386" s="56"/>
    </row>
    <row r="387" spans="1:9" x14ac:dyDescent="0.25">
      <c r="A387" s="56" t="str" cm="1">
        <f t="array" ref="A387">IFERROR(INDEX('Annex 2 Designated EHV charges'!$D$10:$D$95, MATCH(0, IF(ISBLANK('Annex 2 Designated EHV charges'!$D$10:$D$95),1, COUNTIF(A$4:$A386, 'Annex 2 Designated EHV charges'!$D$10:$D$95)), 0)),"")</f>
        <v/>
      </c>
      <c r="B387" s="56"/>
      <c r="E387" s="56"/>
      <c r="F387" s="56"/>
      <c r="G387" s="56"/>
      <c r="H387" s="56"/>
      <c r="I387" s="56"/>
    </row>
    <row r="388" spans="1:9" x14ac:dyDescent="0.25">
      <c r="A388" s="56" t="str" cm="1">
        <f t="array" ref="A388">IFERROR(INDEX('Annex 2 Designated EHV charges'!$D$10:$D$95, MATCH(0, IF(ISBLANK('Annex 2 Designated EHV charges'!$D$10:$D$95),1, COUNTIF(A$4:$A387, 'Annex 2 Designated EHV charges'!$D$10:$D$95)), 0)),"")</f>
        <v/>
      </c>
      <c r="B388" s="56"/>
      <c r="E388" s="56"/>
      <c r="F388" s="56"/>
      <c r="G388" s="56"/>
      <c r="H388" s="56"/>
      <c r="I388" s="56"/>
    </row>
    <row r="389" spans="1:9" x14ac:dyDescent="0.25">
      <c r="A389" s="56" t="str" cm="1">
        <f t="array" ref="A389">IFERROR(INDEX('Annex 2 Designated EHV charges'!$D$10:$D$95, MATCH(0, IF(ISBLANK('Annex 2 Designated EHV charges'!$D$10:$D$95),1, COUNTIF(A$4:$A388, 'Annex 2 Designated EHV charges'!$D$10:$D$95)), 0)),"")</f>
        <v/>
      </c>
      <c r="B389" s="56"/>
      <c r="E389" s="56"/>
      <c r="F389" s="56"/>
      <c r="G389" s="56"/>
      <c r="H389" s="56"/>
      <c r="I389" s="56"/>
    </row>
    <row r="390" spans="1:9" x14ac:dyDescent="0.25">
      <c r="A390" s="56" t="str" cm="1">
        <f t="array" ref="A390">IFERROR(INDEX('Annex 2 Designated EHV charges'!$D$10:$D$95, MATCH(0, IF(ISBLANK('Annex 2 Designated EHV charges'!$D$10:$D$95),1, COUNTIF(A$4:$A389, 'Annex 2 Designated EHV charges'!$D$10:$D$95)), 0)),"")</f>
        <v/>
      </c>
      <c r="B390" s="56"/>
      <c r="E390" s="56"/>
      <c r="F390" s="56"/>
      <c r="G390" s="56"/>
      <c r="H390" s="56"/>
      <c r="I390" s="56"/>
    </row>
    <row r="391" spans="1:9" x14ac:dyDescent="0.25">
      <c r="A391" s="56" t="str" cm="1">
        <f t="array" ref="A391">IFERROR(INDEX('Annex 2 Designated EHV charges'!$D$10:$D$95, MATCH(0, IF(ISBLANK('Annex 2 Designated EHV charges'!$D$10:$D$95),1, COUNTIF(A$4:$A390, 'Annex 2 Designated EHV charges'!$D$10:$D$95)), 0)),"")</f>
        <v/>
      </c>
      <c r="B391" s="56"/>
      <c r="E391" s="56"/>
      <c r="F391" s="56"/>
      <c r="G391" s="56"/>
      <c r="H391" s="56"/>
      <c r="I391" s="56"/>
    </row>
    <row r="392" spans="1:9" x14ac:dyDescent="0.25">
      <c r="A392" s="56" t="str" cm="1">
        <f t="array" ref="A392">IFERROR(INDEX('Annex 2 Designated EHV charges'!$D$10:$D$95, MATCH(0, IF(ISBLANK('Annex 2 Designated EHV charges'!$D$10:$D$95),1, COUNTIF(A$4:$A391, 'Annex 2 Designated EHV charges'!$D$10:$D$95)), 0)),"")</f>
        <v/>
      </c>
      <c r="B392" s="56"/>
      <c r="E392" s="56"/>
      <c r="F392" s="56"/>
      <c r="G392" s="56"/>
      <c r="H392" s="56"/>
      <c r="I392" s="56"/>
    </row>
    <row r="393" spans="1:9" x14ac:dyDescent="0.25">
      <c r="A393" s="56" t="str" cm="1">
        <f t="array" ref="A393">IFERROR(INDEX('Annex 2 Designated EHV charges'!$D$10:$D$95, MATCH(0, IF(ISBLANK('Annex 2 Designated EHV charges'!$D$10:$D$95),1, COUNTIF(A$4:$A392, 'Annex 2 Designated EHV charges'!$D$10:$D$95)), 0)),"")</f>
        <v/>
      </c>
      <c r="B393" s="56"/>
      <c r="E393" s="56"/>
      <c r="F393" s="56"/>
      <c r="G393" s="56"/>
      <c r="H393" s="56"/>
      <c r="I393" s="56"/>
    </row>
    <row r="394" spans="1:9" x14ac:dyDescent="0.25">
      <c r="A394" s="56" t="str" cm="1">
        <f t="array" ref="A394">IFERROR(INDEX('Annex 2 Designated EHV charges'!$D$10:$D$95, MATCH(0, IF(ISBLANK('Annex 2 Designated EHV charges'!$D$10:$D$95),1, COUNTIF(A$4:$A393, 'Annex 2 Designated EHV charges'!$D$10:$D$95)), 0)),"")</f>
        <v/>
      </c>
      <c r="B394" s="56"/>
      <c r="E394" s="56"/>
      <c r="F394" s="56"/>
      <c r="G394" s="56"/>
      <c r="H394" s="56"/>
      <c r="I394" s="56"/>
    </row>
    <row r="395" spans="1:9" x14ac:dyDescent="0.25">
      <c r="A395" s="56" t="str" cm="1">
        <f t="array" ref="A395">IFERROR(INDEX('Annex 2 Designated EHV charges'!$D$10:$D$95, MATCH(0, IF(ISBLANK('Annex 2 Designated EHV charges'!$D$10:$D$95),1, COUNTIF(A$4:$A394, 'Annex 2 Designated EHV charges'!$D$10:$D$95)), 0)),"")</f>
        <v/>
      </c>
      <c r="B395" s="56"/>
      <c r="E395" s="56"/>
      <c r="F395" s="56"/>
      <c r="G395" s="56"/>
      <c r="H395" s="56"/>
      <c r="I395" s="56"/>
    </row>
    <row r="396" spans="1:9" x14ac:dyDescent="0.25">
      <c r="A396" s="56" t="str" cm="1">
        <f t="array" ref="A396">IFERROR(INDEX('Annex 2 Designated EHV charges'!$D$10:$D$95, MATCH(0, IF(ISBLANK('Annex 2 Designated EHV charges'!$D$10:$D$95),1, COUNTIF(A$4:$A395, 'Annex 2 Designated EHV charges'!$D$10:$D$95)), 0)),"")</f>
        <v/>
      </c>
      <c r="B396" s="56"/>
      <c r="E396" s="56"/>
      <c r="F396" s="56"/>
      <c r="G396" s="56"/>
      <c r="H396" s="56"/>
      <c r="I396" s="56"/>
    </row>
    <row r="397" spans="1:9" x14ac:dyDescent="0.25">
      <c r="A397" s="56" t="str" cm="1">
        <f t="array" ref="A397">IFERROR(INDEX('Annex 2 Designated EHV charges'!$D$10:$D$95, MATCH(0, IF(ISBLANK('Annex 2 Designated EHV charges'!$D$10:$D$95),1, COUNTIF(A$4:$A396, 'Annex 2 Designated EHV charges'!$D$10:$D$95)), 0)),"")</f>
        <v/>
      </c>
      <c r="B397" s="56"/>
      <c r="E397" s="56"/>
      <c r="F397" s="56"/>
      <c r="G397" s="56"/>
      <c r="H397" s="56"/>
      <c r="I397" s="56"/>
    </row>
    <row r="398" spans="1:9" x14ac:dyDescent="0.25">
      <c r="A398" s="56" t="str" cm="1">
        <f t="array" ref="A398">IFERROR(INDEX('Annex 2 Designated EHV charges'!$D$10:$D$95, MATCH(0, IF(ISBLANK('Annex 2 Designated EHV charges'!$D$10:$D$95),1, COUNTIF(A$4:$A397, 'Annex 2 Designated EHV charges'!$D$10:$D$95)), 0)),"")</f>
        <v/>
      </c>
      <c r="B398" s="56"/>
      <c r="E398" s="56"/>
      <c r="F398" s="56"/>
      <c r="G398" s="56"/>
      <c r="H398" s="56"/>
      <c r="I398" s="56"/>
    </row>
    <row r="399" spans="1:9" x14ac:dyDescent="0.25">
      <c r="A399" s="56" t="str" cm="1">
        <f t="array" ref="A399">IFERROR(INDEX('Annex 2 Designated EHV charges'!$D$10:$D$95, MATCH(0, IF(ISBLANK('Annex 2 Designated EHV charges'!$D$10:$D$95),1, COUNTIF(A$4:$A398, 'Annex 2 Designated EHV charges'!$D$10:$D$95)), 0)),"")</f>
        <v/>
      </c>
      <c r="B399" s="56"/>
      <c r="E399" s="56"/>
      <c r="F399" s="56"/>
      <c r="G399" s="56"/>
      <c r="H399" s="56"/>
      <c r="I399" s="56"/>
    </row>
    <row r="400" spans="1:9" x14ac:dyDescent="0.25">
      <c r="A400" s="56" t="str" cm="1">
        <f t="array" ref="A400">IFERROR(INDEX('Annex 2 Designated EHV charges'!$D$10:$D$95, MATCH(0, IF(ISBLANK('Annex 2 Designated EHV charges'!$D$10:$D$95),1, COUNTIF(A$4:$A399, 'Annex 2 Designated EHV charges'!$D$10:$D$95)), 0)),"")</f>
        <v/>
      </c>
      <c r="B400" s="56"/>
      <c r="E400" s="56"/>
      <c r="F400" s="56"/>
      <c r="G400" s="56"/>
      <c r="H400" s="56"/>
      <c r="I400" s="56"/>
    </row>
    <row r="401" spans="1:9" x14ac:dyDescent="0.25">
      <c r="A401" s="56" t="str" cm="1">
        <f t="array" ref="A401">IFERROR(INDEX('Annex 2 Designated EHV charges'!$D$10:$D$95, MATCH(0, IF(ISBLANK('Annex 2 Designated EHV charges'!$D$10:$D$95),1, COUNTIF(A$4:$A400, 'Annex 2 Designated EHV charges'!$D$10:$D$95)), 0)),"")</f>
        <v/>
      </c>
      <c r="B401" s="56"/>
      <c r="E401" s="56"/>
      <c r="F401" s="56"/>
      <c r="G401" s="56"/>
      <c r="H401" s="56"/>
      <c r="I401" s="56"/>
    </row>
    <row r="402" spans="1:9" x14ac:dyDescent="0.25">
      <c r="A402" s="56" t="str" cm="1">
        <f t="array" ref="A402">IFERROR(INDEX('Annex 2 Designated EHV charges'!$D$10:$D$95, MATCH(0, IF(ISBLANK('Annex 2 Designated EHV charges'!$D$10:$D$95),1, COUNTIF(A$4:$A401, 'Annex 2 Designated EHV charges'!$D$10:$D$95)), 0)),"")</f>
        <v/>
      </c>
      <c r="B402" s="56"/>
      <c r="E402" s="56"/>
      <c r="F402" s="56"/>
      <c r="G402" s="56"/>
      <c r="H402" s="56"/>
      <c r="I402" s="56"/>
    </row>
    <row r="403" spans="1:9" x14ac:dyDescent="0.25">
      <c r="A403" s="56" t="str" cm="1">
        <f t="array" ref="A403">IFERROR(INDEX('Annex 2 Designated EHV charges'!$D$10:$D$95, MATCH(0, IF(ISBLANK('Annex 2 Designated EHV charges'!$D$10:$D$95),1, COUNTIF(A$4:$A402, 'Annex 2 Designated EHV charges'!$D$10:$D$95)), 0)),"")</f>
        <v/>
      </c>
      <c r="B403" s="56"/>
      <c r="E403" s="56"/>
      <c r="F403" s="56"/>
      <c r="G403" s="56"/>
      <c r="H403" s="56"/>
      <c r="I403" s="56"/>
    </row>
    <row r="404" spans="1:9" x14ac:dyDescent="0.25">
      <c r="A404" s="56" t="str" cm="1">
        <f t="array" ref="A404">IFERROR(INDEX('Annex 2 Designated EHV charges'!$D$10:$D$95, MATCH(0, IF(ISBLANK('Annex 2 Designated EHV charges'!$D$10:$D$95),1, COUNTIF(A$4:$A403, 'Annex 2 Designated EHV charges'!$D$10:$D$95)), 0)),"")</f>
        <v/>
      </c>
      <c r="B404" s="56"/>
      <c r="E404" s="56"/>
      <c r="F404" s="56"/>
      <c r="G404" s="56"/>
      <c r="H404" s="56"/>
      <c r="I404" s="56"/>
    </row>
    <row r="405" spans="1:9" x14ac:dyDescent="0.25">
      <c r="A405" s="56" t="str" cm="1">
        <f t="array" ref="A405">IFERROR(INDEX('Annex 2 Designated EHV charges'!$D$10:$D$95, MATCH(0, IF(ISBLANK('Annex 2 Designated EHV charges'!$D$10:$D$95),1, COUNTIF(A$4:$A404, 'Annex 2 Designated EHV charges'!$D$10:$D$95)), 0)),"")</f>
        <v/>
      </c>
      <c r="B405" s="56"/>
      <c r="E405" s="56"/>
      <c r="F405" s="56"/>
      <c r="G405" s="56"/>
      <c r="H405" s="56"/>
      <c r="I405" s="56"/>
    </row>
    <row r="406" spans="1:9" x14ac:dyDescent="0.25">
      <c r="A406" s="56" t="str" cm="1">
        <f t="array" ref="A406">IFERROR(INDEX('Annex 2 Designated EHV charges'!$D$10:$D$95, MATCH(0, IF(ISBLANK('Annex 2 Designated EHV charges'!$D$10:$D$95),1, COUNTIF(A$4:$A405, 'Annex 2 Designated EHV charges'!$D$10:$D$95)), 0)),"")</f>
        <v/>
      </c>
      <c r="B406" s="56"/>
      <c r="E406" s="56"/>
      <c r="F406" s="56"/>
      <c r="G406" s="56"/>
      <c r="H406" s="56"/>
      <c r="I406" s="56"/>
    </row>
    <row r="407" spans="1:9" x14ac:dyDescent="0.25">
      <c r="A407" s="56" t="str" cm="1">
        <f t="array" ref="A407">IFERROR(INDEX('Annex 2 Designated EHV charges'!$D$10:$D$95, MATCH(0, IF(ISBLANK('Annex 2 Designated EHV charges'!$D$10:$D$95),1, COUNTIF(A$4:$A406, 'Annex 2 Designated EHV charges'!$D$10:$D$95)), 0)),"")</f>
        <v/>
      </c>
      <c r="B407" s="56"/>
      <c r="E407" s="56"/>
      <c r="F407" s="56"/>
      <c r="G407" s="56"/>
      <c r="H407" s="56"/>
      <c r="I407" s="56"/>
    </row>
    <row r="408" spans="1:9" x14ac:dyDescent="0.25">
      <c r="A408" s="56" t="str" cm="1">
        <f t="array" ref="A408">IFERROR(INDEX('Annex 2 Designated EHV charges'!$D$10:$D$95, MATCH(0, IF(ISBLANK('Annex 2 Designated EHV charges'!$D$10:$D$95),1, COUNTIF(A$4:$A407, 'Annex 2 Designated EHV charges'!$D$10:$D$95)), 0)),"")</f>
        <v/>
      </c>
      <c r="B408" s="56"/>
      <c r="E408" s="56"/>
      <c r="F408" s="56"/>
      <c r="G408" s="56"/>
      <c r="H408" s="56"/>
      <c r="I408" s="56"/>
    </row>
    <row r="409" spans="1:9" x14ac:dyDescent="0.25">
      <c r="A409" s="56" t="str" cm="1">
        <f t="array" ref="A409">IFERROR(INDEX('Annex 2 Designated EHV charges'!$D$10:$D$95, MATCH(0, IF(ISBLANK('Annex 2 Designated EHV charges'!$D$10:$D$95),1, COUNTIF(A$4:$A408, 'Annex 2 Designated EHV charges'!$D$10:$D$95)), 0)),"")</f>
        <v/>
      </c>
      <c r="B409" s="56"/>
      <c r="E409" s="56"/>
      <c r="F409" s="56"/>
      <c r="G409" s="56"/>
      <c r="H409" s="56"/>
      <c r="I409" s="56"/>
    </row>
    <row r="410" spans="1:9" x14ac:dyDescent="0.25">
      <c r="A410" s="56" t="str" cm="1">
        <f t="array" ref="A410">IFERROR(INDEX('Annex 2 Designated EHV charges'!$D$10:$D$95, MATCH(0, IF(ISBLANK('Annex 2 Designated EHV charges'!$D$10:$D$95),1, COUNTIF(A$4:$A409, 'Annex 2 Designated EHV charges'!$D$10:$D$95)), 0)),"")</f>
        <v/>
      </c>
      <c r="B410" s="56"/>
      <c r="E410" s="56"/>
      <c r="F410" s="56"/>
      <c r="G410" s="56"/>
      <c r="H410" s="56"/>
      <c r="I410" s="56"/>
    </row>
    <row r="411" spans="1:9" x14ac:dyDescent="0.25">
      <c r="A411" s="56" t="str" cm="1">
        <f t="array" ref="A411">IFERROR(INDEX('Annex 2 Designated EHV charges'!$D$10:$D$95, MATCH(0, IF(ISBLANK('Annex 2 Designated EHV charges'!$D$10:$D$95),1, COUNTIF(A$4:$A410, 'Annex 2 Designated EHV charges'!$D$10:$D$95)), 0)),"")</f>
        <v/>
      </c>
      <c r="B411" s="56"/>
      <c r="E411" s="56"/>
      <c r="F411" s="56"/>
      <c r="G411" s="56"/>
      <c r="H411" s="56"/>
      <c r="I411" s="56"/>
    </row>
    <row r="412" spans="1:9" x14ac:dyDescent="0.25">
      <c r="A412" s="56" t="str" cm="1">
        <f t="array" ref="A412">IFERROR(INDEX('Annex 2 Designated EHV charges'!$D$10:$D$95, MATCH(0, IF(ISBLANK('Annex 2 Designated EHV charges'!$D$10:$D$95),1, COUNTIF(A$4:$A411, 'Annex 2 Designated EHV charges'!$D$10:$D$95)), 0)),"")</f>
        <v/>
      </c>
      <c r="B412" s="56"/>
      <c r="E412" s="56"/>
      <c r="F412" s="56"/>
      <c r="G412" s="56"/>
      <c r="H412" s="56"/>
      <c r="I412" s="56"/>
    </row>
    <row r="413" spans="1:9" x14ac:dyDescent="0.25">
      <c r="A413" s="56" t="str" cm="1">
        <f t="array" ref="A413">IFERROR(INDEX('Annex 2 Designated EHV charges'!$D$10:$D$95, MATCH(0, IF(ISBLANK('Annex 2 Designated EHV charges'!$D$10:$D$95),1, COUNTIF(A$4:$A412, 'Annex 2 Designated EHV charges'!$D$10:$D$95)), 0)),"")</f>
        <v/>
      </c>
      <c r="B413" s="56"/>
      <c r="E413" s="56"/>
      <c r="F413" s="56"/>
      <c r="G413" s="56"/>
      <c r="H413" s="56"/>
      <c r="I413" s="56"/>
    </row>
    <row r="414" spans="1:9" x14ac:dyDescent="0.25">
      <c r="A414" s="56" t="str" cm="1">
        <f t="array" ref="A414">IFERROR(INDEX('Annex 2 Designated EHV charges'!$D$10:$D$95, MATCH(0, IF(ISBLANK('Annex 2 Designated EHV charges'!$D$10:$D$95),1, COUNTIF(A$4:$A413, 'Annex 2 Designated EHV charges'!$D$10:$D$95)), 0)),"")</f>
        <v/>
      </c>
      <c r="B414" s="56"/>
      <c r="E414" s="56"/>
      <c r="F414" s="56"/>
      <c r="G414" s="56"/>
      <c r="H414" s="56"/>
      <c r="I414" s="56"/>
    </row>
    <row r="415" spans="1:9" x14ac:dyDescent="0.25">
      <c r="A415" s="56" t="str" cm="1">
        <f t="array" ref="A415">IFERROR(INDEX('Annex 2 Designated EHV charges'!$D$10:$D$95, MATCH(0, IF(ISBLANK('Annex 2 Designated EHV charges'!$D$10:$D$95),1, COUNTIF(A$4:$A414, 'Annex 2 Designated EHV charges'!$D$10:$D$95)), 0)),"")</f>
        <v/>
      </c>
      <c r="B415" s="56"/>
      <c r="E415" s="56"/>
      <c r="F415" s="56"/>
      <c r="G415" s="56"/>
      <c r="H415" s="56"/>
      <c r="I415" s="56"/>
    </row>
    <row r="416" spans="1:9" x14ac:dyDescent="0.25">
      <c r="A416" s="56" t="str" cm="1">
        <f t="array" ref="A416">IFERROR(INDEX('Annex 2 Designated EHV charges'!$D$10:$D$95, MATCH(0, IF(ISBLANK('Annex 2 Designated EHV charges'!$D$10:$D$95),1, COUNTIF(A$4:$A415, 'Annex 2 Designated EHV charges'!$D$10:$D$95)), 0)),"")</f>
        <v/>
      </c>
      <c r="B416" s="56"/>
      <c r="E416" s="56"/>
      <c r="F416" s="56"/>
      <c r="G416" s="56"/>
      <c r="H416" s="56"/>
      <c r="I416" s="56"/>
    </row>
    <row r="417" spans="1:9" x14ac:dyDescent="0.25">
      <c r="A417" s="56" t="str" cm="1">
        <f t="array" ref="A417">IFERROR(INDEX('Annex 2 Designated EHV charges'!$D$10:$D$95, MATCH(0, IF(ISBLANK('Annex 2 Designated EHV charges'!$D$10:$D$95),1, COUNTIF(A$4:$A416, 'Annex 2 Designated EHV charges'!$D$10:$D$95)), 0)),"")</f>
        <v/>
      </c>
      <c r="B417" s="56"/>
      <c r="E417" s="56"/>
      <c r="F417" s="56"/>
      <c r="G417" s="56"/>
      <c r="H417" s="56"/>
      <c r="I417" s="56"/>
    </row>
    <row r="418" spans="1:9" x14ac:dyDescent="0.25">
      <c r="A418" s="56" t="str" cm="1">
        <f t="array" ref="A418">IFERROR(INDEX('Annex 2 Designated EHV charges'!$D$10:$D$95, MATCH(0, IF(ISBLANK('Annex 2 Designated EHV charges'!$D$10:$D$95),1, COUNTIF(A$4:$A417, 'Annex 2 Designated EHV charges'!$D$10:$D$95)), 0)),"")</f>
        <v/>
      </c>
      <c r="B418" s="56"/>
      <c r="E418" s="56"/>
      <c r="F418" s="56"/>
      <c r="G418" s="56"/>
      <c r="H418" s="56"/>
      <c r="I418" s="56"/>
    </row>
    <row r="419" spans="1:9" x14ac:dyDescent="0.25">
      <c r="A419" s="56" t="str" cm="1">
        <f t="array" ref="A419">IFERROR(INDEX('Annex 2 Designated EHV charges'!$D$10:$D$95, MATCH(0, IF(ISBLANK('Annex 2 Designated EHV charges'!$D$10:$D$95),1, COUNTIF(A$4:$A418, 'Annex 2 Designated EHV charges'!$D$10:$D$95)), 0)),"")</f>
        <v/>
      </c>
      <c r="B419" s="56"/>
      <c r="E419" s="56"/>
      <c r="F419" s="56"/>
      <c r="G419" s="56"/>
      <c r="H419" s="56"/>
      <c r="I419" s="56"/>
    </row>
    <row r="420" spans="1:9" x14ac:dyDescent="0.25">
      <c r="A420" s="56" t="str" cm="1">
        <f t="array" ref="A420">IFERROR(INDEX('Annex 2 Designated EHV charges'!$D$10:$D$95, MATCH(0, IF(ISBLANK('Annex 2 Designated EHV charges'!$D$10:$D$95),1, COUNTIF(A$4:$A419, 'Annex 2 Designated EHV charges'!$D$10:$D$95)), 0)),"")</f>
        <v/>
      </c>
      <c r="B420" s="56"/>
      <c r="E420" s="56"/>
      <c r="F420" s="56"/>
      <c r="G420" s="56"/>
      <c r="H420" s="56"/>
      <c r="I420" s="56"/>
    </row>
    <row r="421" spans="1:9" x14ac:dyDescent="0.25">
      <c r="A421" s="56" t="str" cm="1">
        <f t="array" ref="A421">IFERROR(INDEX('Annex 2 Designated EHV charges'!$D$10:$D$95, MATCH(0, IF(ISBLANK('Annex 2 Designated EHV charges'!$D$10:$D$95),1, COUNTIF(A$4:$A420, 'Annex 2 Designated EHV charges'!$D$10:$D$95)), 0)),"")</f>
        <v/>
      </c>
      <c r="B421" s="56"/>
      <c r="E421" s="56"/>
      <c r="F421" s="56"/>
      <c r="G421" s="56"/>
      <c r="H421" s="56"/>
      <c r="I421" s="56"/>
    </row>
    <row r="422" spans="1:9" x14ac:dyDescent="0.25">
      <c r="A422" s="56" t="str" cm="1">
        <f t="array" ref="A422">IFERROR(INDEX('Annex 2 Designated EHV charges'!$D$10:$D$95, MATCH(0, IF(ISBLANK('Annex 2 Designated EHV charges'!$D$10:$D$95),1, COUNTIF(A$4:$A421, 'Annex 2 Designated EHV charges'!$D$10:$D$95)), 0)),"")</f>
        <v/>
      </c>
      <c r="B422" s="56"/>
      <c r="E422" s="56"/>
      <c r="F422" s="56"/>
      <c r="G422" s="56"/>
      <c r="H422" s="56"/>
      <c r="I422" s="56"/>
    </row>
    <row r="423" spans="1:9" x14ac:dyDescent="0.25">
      <c r="A423" s="56" t="str" cm="1">
        <f t="array" ref="A423">IFERROR(INDEX('Annex 2 Designated EHV charges'!$D$10:$D$95, MATCH(0, IF(ISBLANK('Annex 2 Designated EHV charges'!$D$10:$D$95),1, COUNTIF(A$4:$A422, 'Annex 2 Designated EHV charges'!$D$10:$D$95)), 0)),"")</f>
        <v/>
      </c>
      <c r="B423" s="56"/>
      <c r="E423" s="56"/>
      <c r="F423" s="56"/>
      <c r="G423" s="56"/>
      <c r="H423" s="56"/>
      <c r="I423" s="56"/>
    </row>
    <row r="424" spans="1:9" x14ac:dyDescent="0.25">
      <c r="A424" s="56" t="str" cm="1">
        <f t="array" ref="A424">IFERROR(INDEX('Annex 2 Designated EHV charges'!$D$10:$D$95, MATCH(0, IF(ISBLANK('Annex 2 Designated EHV charges'!$D$10:$D$95),1, COUNTIF(A$4:$A423, 'Annex 2 Designated EHV charges'!$D$10:$D$95)), 0)),"")</f>
        <v/>
      </c>
      <c r="B424" s="56"/>
      <c r="E424" s="56"/>
      <c r="F424" s="56"/>
      <c r="G424" s="56"/>
      <c r="H424" s="56"/>
      <c r="I424" s="56"/>
    </row>
    <row r="425" spans="1:9" x14ac:dyDescent="0.25">
      <c r="A425" s="56" t="str" cm="1">
        <f t="array" ref="A425">IFERROR(INDEX('Annex 2 Designated EHV charges'!$D$10:$D$95, MATCH(0, IF(ISBLANK('Annex 2 Designated EHV charges'!$D$10:$D$95),1, COUNTIF(A$4:$A424, 'Annex 2 Designated EHV charges'!$D$10:$D$95)), 0)),"")</f>
        <v/>
      </c>
      <c r="B425" s="56"/>
      <c r="E425" s="56"/>
      <c r="F425" s="56"/>
      <c r="G425" s="56"/>
      <c r="H425" s="56"/>
      <c r="I425" s="56"/>
    </row>
    <row r="426" spans="1:9" x14ac:dyDescent="0.25">
      <c r="A426" s="56" t="str" cm="1">
        <f t="array" ref="A426">IFERROR(INDEX('Annex 2 Designated EHV charges'!$D$10:$D$95, MATCH(0, IF(ISBLANK('Annex 2 Designated EHV charges'!$D$10:$D$95),1, COUNTIF(A$4:$A425, 'Annex 2 Designated EHV charges'!$D$10:$D$95)), 0)),"")</f>
        <v/>
      </c>
      <c r="B426" s="56"/>
      <c r="E426" s="56"/>
      <c r="F426" s="56"/>
      <c r="G426" s="56"/>
      <c r="H426" s="56"/>
      <c r="I426" s="56"/>
    </row>
    <row r="427" spans="1:9" x14ac:dyDescent="0.25">
      <c r="A427" s="56" t="str" cm="1">
        <f t="array" ref="A427">IFERROR(INDEX('Annex 2 Designated EHV charges'!$D$10:$D$95, MATCH(0, IF(ISBLANK('Annex 2 Designated EHV charges'!$D$10:$D$95),1, COUNTIF(A$4:$A426, 'Annex 2 Designated EHV charges'!$D$10:$D$95)), 0)),"")</f>
        <v/>
      </c>
      <c r="B427" s="56"/>
      <c r="E427" s="56"/>
      <c r="F427" s="56"/>
      <c r="G427" s="56"/>
      <c r="H427" s="56"/>
      <c r="I427" s="56"/>
    </row>
    <row r="428" spans="1:9" x14ac:dyDescent="0.25">
      <c r="A428" s="56" t="str" cm="1">
        <f t="array" ref="A428">IFERROR(INDEX('Annex 2 Designated EHV charges'!$D$10:$D$95, MATCH(0, IF(ISBLANK('Annex 2 Designated EHV charges'!$D$10:$D$95),1, COUNTIF(A$4:$A427, 'Annex 2 Designated EHV charges'!$D$10:$D$95)), 0)),"")</f>
        <v/>
      </c>
      <c r="B428" s="56"/>
      <c r="E428" s="56"/>
      <c r="F428" s="56"/>
      <c r="G428" s="56"/>
      <c r="H428" s="56"/>
      <c r="I428" s="56"/>
    </row>
    <row r="429" spans="1:9" x14ac:dyDescent="0.25">
      <c r="A429" s="56" t="str" cm="1">
        <f t="array" ref="A429">IFERROR(INDEX('Annex 2 Designated EHV charges'!$D$10:$D$95, MATCH(0, IF(ISBLANK('Annex 2 Designated EHV charges'!$D$10:$D$95),1, COUNTIF(A$4:$A428, 'Annex 2 Designated EHV charges'!$D$10:$D$95)), 0)),"")</f>
        <v/>
      </c>
      <c r="B429" s="56"/>
      <c r="E429" s="56"/>
      <c r="F429" s="56"/>
      <c r="G429" s="56"/>
      <c r="H429" s="56"/>
      <c r="I429" s="56"/>
    </row>
    <row r="430" spans="1:9" x14ac:dyDescent="0.25">
      <c r="A430" s="56" t="str" cm="1">
        <f t="array" ref="A430">IFERROR(INDEX('Annex 2 Designated EHV charges'!$D$10:$D$95, MATCH(0, IF(ISBLANK('Annex 2 Designated EHV charges'!$D$10:$D$95),1, COUNTIF(A$4:$A429, 'Annex 2 Designated EHV charges'!$D$10:$D$95)), 0)),"")</f>
        <v/>
      </c>
      <c r="B430" s="56"/>
      <c r="E430" s="56"/>
      <c r="F430" s="56"/>
      <c r="G430" s="56"/>
      <c r="H430" s="56"/>
      <c r="I430" s="56"/>
    </row>
    <row r="431" spans="1:9" x14ac:dyDescent="0.25">
      <c r="A431" s="56" t="str" cm="1">
        <f t="array" ref="A431">IFERROR(INDEX('Annex 2 Designated EHV charges'!$D$10:$D$95, MATCH(0, IF(ISBLANK('Annex 2 Designated EHV charges'!$D$10:$D$95),1, COUNTIF(A$4:$A430, 'Annex 2 Designated EHV charges'!$D$10:$D$95)), 0)),"")</f>
        <v/>
      </c>
      <c r="B431" s="56"/>
      <c r="E431" s="56"/>
      <c r="F431" s="56"/>
      <c r="G431" s="56"/>
      <c r="H431" s="56"/>
      <c r="I431" s="56"/>
    </row>
    <row r="432" spans="1:9" x14ac:dyDescent="0.25">
      <c r="A432" s="56" t="str" cm="1">
        <f t="array" ref="A432">IFERROR(INDEX('Annex 2 Designated EHV charges'!$D$10:$D$95, MATCH(0, IF(ISBLANK('Annex 2 Designated EHV charges'!$D$10:$D$95),1, COUNTIF(A$4:$A431, 'Annex 2 Designated EHV charges'!$D$10:$D$95)), 0)),"")</f>
        <v/>
      </c>
      <c r="B432" s="56"/>
      <c r="E432" s="56"/>
      <c r="F432" s="56"/>
      <c r="G432" s="56"/>
      <c r="H432" s="56"/>
      <c r="I432" s="56"/>
    </row>
    <row r="433" spans="1:9" x14ac:dyDescent="0.25">
      <c r="A433" s="56" t="str" cm="1">
        <f t="array" ref="A433">IFERROR(INDEX('Annex 2 Designated EHV charges'!$D$10:$D$95, MATCH(0, IF(ISBLANK('Annex 2 Designated EHV charges'!$D$10:$D$95),1, COUNTIF(A$4:$A432, 'Annex 2 Designated EHV charges'!$D$10:$D$95)), 0)),"")</f>
        <v/>
      </c>
      <c r="B433" s="56"/>
      <c r="E433" s="56"/>
      <c r="F433" s="56"/>
      <c r="G433" s="56"/>
      <c r="H433" s="56"/>
      <c r="I433" s="56"/>
    </row>
    <row r="434" spans="1:9" x14ac:dyDescent="0.25">
      <c r="A434" s="56" t="str" cm="1">
        <f t="array" ref="A434">IFERROR(INDEX('Annex 2 Designated EHV charges'!$D$10:$D$95, MATCH(0, IF(ISBLANK('Annex 2 Designated EHV charges'!$D$10:$D$95),1, COUNTIF(A$4:$A433, 'Annex 2 Designated EHV charges'!$D$10:$D$95)), 0)),"")</f>
        <v/>
      </c>
      <c r="B434" s="56"/>
      <c r="E434" s="56"/>
      <c r="F434" s="56"/>
      <c r="G434" s="56"/>
      <c r="H434" s="56"/>
      <c r="I434" s="56"/>
    </row>
    <row r="435" spans="1:9" x14ac:dyDescent="0.25">
      <c r="A435" s="56" t="str" cm="1">
        <f t="array" ref="A435">IFERROR(INDEX('Annex 2 Designated EHV charges'!$D$10:$D$95, MATCH(0, IF(ISBLANK('Annex 2 Designated EHV charges'!$D$10:$D$95),1, COUNTIF(A$4:$A434, 'Annex 2 Designated EHV charges'!$D$10:$D$95)), 0)),"")</f>
        <v/>
      </c>
      <c r="B435" s="56"/>
      <c r="E435" s="56"/>
      <c r="F435" s="56"/>
      <c r="G435" s="56"/>
      <c r="H435" s="56"/>
      <c r="I435" s="56"/>
    </row>
    <row r="436" spans="1:9" x14ac:dyDescent="0.25">
      <c r="A436" s="56" t="str" cm="1">
        <f t="array" ref="A436">IFERROR(INDEX('Annex 2 Designated EHV charges'!$D$10:$D$95, MATCH(0, IF(ISBLANK('Annex 2 Designated EHV charges'!$D$10:$D$95),1, COUNTIF(A$4:$A435, 'Annex 2 Designated EHV charges'!$D$10:$D$95)), 0)),"")</f>
        <v/>
      </c>
      <c r="B436" s="56"/>
      <c r="E436" s="56"/>
      <c r="F436" s="56"/>
      <c r="G436" s="56"/>
      <c r="H436" s="56"/>
      <c r="I436" s="56"/>
    </row>
    <row r="437" spans="1:9" x14ac:dyDescent="0.25">
      <c r="A437" s="56" t="str" cm="1">
        <f t="array" ref="A437">IFERROR(INDEX('Annex 2 Designated EHV charges'!$D$10:$D$95, MATCH(0, IF(ISBLANK('Annex 2 Designated EHV charges'!$D$10:$D$95),1, COUNTIF(A$4:$A436, 'Annex 2 Designated EHV charges'!$D$10:$D$95)), 0)),"")</f>
        <v/>
      </c>
      <c r="B437" s="56"/>
      <c r="E437" s="56"/>
      <c r="F437" s="56"/>
      <c r="G437" s="56"/>
      <c r="H437" s="56"/>
      <c r="I437" s="56"/>
    </row>
    <row r="438" spans="1:9" x14ac:dyDescent="0.25">
      <c r="A438" s="56" t="str" cm="1">
        <f t="array" ref="A438">IFERROR(INDEX('Annex 2 Designated EHV charges'!$D$10:$D$95, MATCH(0, IF(ISBLANK('Annex 2 Designated EHV charges'!$D$10:$D$95),1, COUNTIF(A$4:$A437, 'Annex 2 Designated EHV charges'!$D$10:$D$95)), 0)),"")</f>
        <v/>
      </c>
      <c r="B438" s="56"/>
      <c r="E438" s="56"/>
      <c r="F438" s="56"/>
      <c r="G438" s="56"/>
      <c r="H438" s="56"/>
      <c r="I438" s="56"/>
    </row>
    <row r="439" spans="1:9" x14ac:dyDescent="0.25">
      <c r="A439" s="56" t="str" cm="1">
        <f t="array" ref="A439">IFERROR(INDEX('Annex 2 Designated EHV charges'!$D$10:$D$95, MATCH(0, IF(ISBLANK('Annex 2 Designated EHV charges'!$D$10:$D$95),1, COUNTIF(A$4:$A438, 'Annex 2 Designated EHV charges'!$D$10:$D$95)), 0)),"")</f>
        <v/>
      </c>
      <c r="B439" s="56"/>
      <c r="E439" s="56"/>
      <c r="F439" s="56"/>
      <c r="G439" s="56"/>
      <c r="H439" s="56"/>
      <c r="I439" s="56"/>
    </row>
    <row r="440" spans="1:9" x14ac:dyDescent="0.25">
      <c r="A440" s="56" t="str" cm="1">
        <f t="array" ref="A440">IFERROR(INDEX('Annex 2 Designated EHV charges'!$D$10:$D$95, MATCH(0, IF(ISBLANK('Annex 2 Designated EHV charges'!$D$10:$D$95),1, COUNTIF(A$4:$A439, 'Annex 2 Designated EHV charges'!$D$10:$D$95)), 0)),"")</f>
        <v/>
      </c>
      <c r="B440" s="56"/>
      <c r="E440" s="56"/>
      <c r="F440" s="56"/>
      <c r="G440" s="56"/>
      <c r="H440" s="56"/>
      <c r="I440" s="56"/>
    </row>
    <row r="441" spans="1:9" x14ac:dyDescent="0.25">
      <c r="A441" s="56" t="str" cm="1">
        <f t="array" ref="A441">IFERROR(INDEX('Annex 2 Designated EHV charges'!$D$10:$D$95, MATCH(0, IF(ISBLANK('Annex 2 Designated EHV charges'!$D$10:$D$95),1, COUNTIF(A$4:$A440, 'Annex 2 Designated EHV charges'!$D$10:$D$95)), 0)),"")</f>
        <v/>
      </c>
      <c r="B441" s="56"/>
      <c r="E441" s="56"/>
      <c r="F441" s="56"/>
      <c r="G441" s="56"/>
      <c r="H441" s="56"/>
      <c r="I441" s="56"/>
    </row>
    <row r="442" spans="1:9" x14ac:dyDescent="0.25">
      <c r="A442" s="56" t="str" cm="1">
        <f t="array" ref="A442">IFERROR(INDEX('Annex 2 Designated EHV charges'!$D$10:$D$95, MATCH(0, IF(ISBLANK('Annex 2 Designated EHV charges'!$D$10:$D$95),1, COUNTIF(A$4:$A441, 'Annex 2 Designated EHV charges'!$D$10:$D$95)), 0)),"")</f>
        <v/>
      </c>
      <c r="B442" s="56"/>
      <c r="E442" s="56"/>
      <c r="F442" s="56"/>
      <c r="G442" s="56"/>
      <c r="H442" s="56"/>
      <c r="I442" s="56"/>
    </row>
    <row r="443" spans="1:9" x14ac:dyDescent="0.25">
      <c r="A443" s="56" t="str" cm="1">
        <f t="array" ref="A443">IFERROR(INDEX('Annex 2 Designated EHV charges'!$D$10:$D$95, MATCH(0, IF(ISBLANK('Annex 2 Designated EHV charges'!$D$10:$D$95),1, COUNTIF(A$4:$A442, 'Annex 2 Designated EHV charges'!$D$10:$D$95)), 0)),"")</f>
        <v/>
      </c>
      <c r="B443" s="56"/>
      <c r="E443" s="56"/>
      <c r="F443" s="56"/>
      <c r="G443" s="56"/>
      <c r="H443" s="56"/>
      <c r="I443" s="56"/>
    </row>
    <row r="444" spans="1:9" x14ac:dyDescent="0.25">
      <c r="A444" s="56" t="str" cm="1">
        <f t="array" ref="A444">IFERROR(INDEX('Annex 2 Designated EHV charges'!$D$10:$D$95, MATCH(0, IF(ISBLANK('Annex 2 Designated EHV charges'!$D$10:$D$95),1, COUNTIF(A$4:$A443, 'Annex 2 Designated EHV charges'!$D$10:$D$95)), 0)),"")</f>
        <v/>
      </c>
      <c r="B444" s="56"/>
      <c r="E444" s="56"/>
      <c r="F444" s="56"/>
      <c r="G444" s="56"/>
      <c r="H444" s="56"/>
      <c r="I444" s="56"/>
    </row>
    <row r="445" spans="1:9" x14ac:dyDescent="0.25">
      <c r="A445" s="56" t="str" cm="1">
        <f t="array" ref="A445">IFERROR(INDEX('Annex 2 Designated EHV charges'!$D$10:$D$95, MATCH(0, IF(ISBLANK('Annex 2 Designated EHV charges'!$D$10:$D$95),1, COUNTIF(A$4:$A444, 'Annex 2 Designated EHV charges'!$D$10:$D$95)), 0)),"")</f>
        <v/>
      </c>
      <c r="B445" s="56"/>
      <c r="E445" s="56"/>
      <c r="F445" s="56"/>
      <c r="G445" s="56"/>
      <c r="H445" s="56"/>
      <c r="I445" s="56"/>
    </row>
    <row r="446" spans="1:9" x14ac:dyDescent="0.25">
      <c r="A446" s="56" t="str" cm="1">
        <f t="array" ref="A446">IFERROR(INDEX('Annex 2 Designated EHV charges'!$D$10:$D$95, MATCH(0, IF(ISBLANK('Annex 2 Designated EHV charges'!$D$10:$D$95),1, COUNTIF(A$4:$A445, 'Annex 2 Designated EHV charges'!$D$10:$D$95)), 0)),"")</f>
        <v/>
      </c>
      <c r="B446" s="56"/>
      <c r="E446" s="56"/>
      <c r="F446" s="56"/>
      <c r="G446" s="56"/>
      <c r="H446" s="56"/>
      <c r="I446" s="56"/>
    </row>
    <row r="447" spans="1:9" x14ac:dyDescent="0.25">
      <c r="A447" s="56"/>
      <c r="B447" s="56"/>
      <c r="E447" s="56"/>
      <c r="F447" s="56"/>
      <c r="G447" s="56"/>
      <c r="H447" s="56"/>
      <c r="I447" s="56"/>
    </row>
    <row r="448" spans="1:9" x14ac:dyDescent="0.25">
      <c r="A448" s="56"/>
      <c r="B448" s="56"/>
      <c r="E448" s="56"/>
      <c r="F448" s="56"/>
      <c r="G448" s="56"/>
      <c r="H448" s="56"/>
      <c r="I448" s="56"/>
    </row>
    <row r="449" spans="1:9" x14ac:dyDescent="0.25">
      <c r="A449" s="56"/>
      <c r="B449" s="56"/>
      <c r="E449" s="56"/>
      <c r="F449" s="56"/>
      <c r="G449" s="56"/>
      <c r="H449" s="56"/>
      <c r="I449" s="56"/>
    </row>
    <row r="450" spans="1:9" x14ac:dyDescent="0.25">
      <c r="A450" s="56"/>
      <c r="B450" s="56"/>
      <c r="E450" s="56"/>
      <c r="F450" s="56"/>
      <c r="G450" s="56"/>
      <c r="H450" s="56"/>
      <c r="I450" s="56"/>
    </row>
    <row r="451" spans="1:9" x14ac:dyDescent="0.25">
      <c r="A451" s="56"/>
      <c r="B451" s="56"/>
      <c r="E451" s="56"/>
      <c r="F451" s="56"/>
      <c r="G451" s="56"/>
      <c r="H451" s="56"/>
      <c r="I451" s="56"/>
    </row>
    <row r="452" spans="1:9" x14ac:dyDescent="0.25">
      <c r="A452" s="56"/>
      <c r="B452" s="56"/>
      <c r="E452" s="56"/>
      <c r="F452" s="56"/>
      <c r="G452" s="56"/>
      <c r="H452" s="56"/>
      <c r="I452" s="56"/>
    </row>
    <row r="453" spans="1:9" x14ac:dyDescent="0.25">
      <c r="A453" s="56"/>
      <c r="B453" s="56"/>
      <c r="E453" s="56"/>
      <c r="F453" s="56"/>
      <c r="G453" s="56"/>
      <c r="H453" s="56"/>
      <c r="I453" s="56"/>
    </row>
    <row r="454" spans="1:9" x14ac:dyDescent="0.25">
      <c r="A454" s="56"/>
      <c r="B454" s="56"/>
      <c r="E454" s="56"/>
      <c r="F454" s="56"/>
      <c r="G454" s="56"/>
      <c r="H454" s="56"/>
      <c r="I454" s="56"/>
    </row>
    <row r="455" spans="1:9" x14ac:dyDescent="0.25">
      <c r="A455" s="56"/>
      <c r="B455" s="56"/>
      <c r="E455" s="56"/>
      <c r="F455" s="56"/>
      <c r="G455" s="56"/>
      <c r="H455" s="56"/>
      <c r="I455" s="56"/>
    </row>
    <row r="456" spans="1:9" x14ac:dyDescent="0.25">
      <c r="A456" s="56"/>
      <c r="B456" s="56"/>
      <c r="E456" s="56"/>
      <c r="F456" s="56"/>
      <c r="G456" s="56"/>
      <c r="H456" s="56"/>
      <c r="I456" s="56"/>
    </row>
    <row r="457" spans="1:9" x14ac:dyDescent="0.25">
      <c r="A457" s="56"/>
      <c r="B457" s="56"/>
      <c r="E457" s="56"/>
      <c r="F457" s="56"/>
      <c r="G457" s="56"/>
      <c r="H457" s="56"/>
      <c r="I457" s="56"/>
    </row>
    <row r="458" spans="1:9" x14ac:dyDescent="0.25">
      <c r="A458" s="56"/>
      <c r="B458" s="56"/>
      <c r="E458" s="56"/>
      <c r="F458" s="56"/>
      <c r="G458" s="56"/>
      <c r="H458" s="56"/>
      <c r="I458" s="56"/>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2" t="s">
        <v>16</v>
      </c>
      <c r="B1" s="2"/>
      <c r="D1" s="2"/>
      <c r="E1" s="2"/>
      <c r="F1" s="2"/>
      <c r="G1" s="9"/>
      <c r="H1" s="3"/>
      <c r="I1" s="3"/>
    </row>
    <row r="2" spans="1:12" s="1" customFormat="1" ht="27" customHeight="1" x14ac:dyDescent="0.25">
      <c r="A2" s="224" t="str">
        <f>Overview!B4&amp; " - Effective from "&amp;Overview!D4&amp;" - "&amp;Overview!E4&amp;" LV and HV tariffs"</f>
        <v>Eclipse Power Distribution Limited - GSP A - Effective from 1 April 2027 - Submitted LV and HV tariffs</v>
      </c>
      <c r="B2" s="224"/>
      <c r="C2" s="224"/>
      <c r="D2" s="224"/>
      <c r="E2" s="224"/>
      <c r="F2" s="224"/>
      <c r="G2" s="224"/>
      <c r="H2" s="224"/>
      <c r="I2" s="224"/>
      <c r="J2" s="224"/>
      <c r="K2" s="3"/>
      <c r="L2" s="3"/>
    </row>
    <row r="3" spans="1:12" s="1" customFormat="1" ht="9" customHeight="1" x14ac:dyDescent="0.25">
      <c r="A3" s="3"/>
      <c r="B3" s="3"/>
      <c r="C3" s="3"/>
      <c r="D3" s="3"/>
      <c r="E3" s="3"/>
      <c r="F3" s="3"/>
      <c r="G3" s="3"/>
      <c r="H3" s="3"/>
      <c r="I3" s="3"/>
      <c r="J3" s="3"/>
      <c r="K3" s="3"/>
      <c r="L3" s="3"/>
    </row>
    <row r="4" spans="1:12" s="1" customFormat="1" ht="27" customHeight="1" x14ac:dyDescent="0.25">
      <c r="A4" s="257" t="s">
        <v>699</v>
      </c>
      <c r="B4" s="257"/>
      <c r="C4" s="257"/>
      <c r="D4" s="257"/>
      <c r="E4" s="257"/>
      <c r="F4" s="257"/>
      <c r="G4" s="257"/>
      <c r="H4" s="257"/>
      <c r="I4" s="257"/>
      <c r="J4" s="257"/>
      <c r="K4" s="3"/>
      <c r="L4" s="3"/>
    </row>
    <row r="5" spans="1:12" s="1" customFormat="1" ht="71.25" customHeight="1" x14ac:dyDescent="0.25">
      <c r="A5" s="14"/>
      <c r="B5" s="26" t="s">
        <v>698</v>
      </c>
      <c r="C5" s="13" t="s">
        <v>20</v>
      </c>
      <c r="D5" s="50" t="s">
        <v>140</v>
      </c>
      <c r="E5" s="50" t="s">
        <v>142</v>
      </c>
      <c r="F5" s="50" t="s">
        <v>141</v>
      </c>
      <c r="G5" s="13" t="s">
        <v>21</v>
      </c>
      <c r="H5" s="13"/>
      <c r="I5" s="13"/>
      <c r="J5" s="13"/>
      <c r="K5" s="3"/>
      <c r="L5" s="3"/>
    </row>
    <row r="6" spans="1:12" s="1" customFormat="1" ht="32.25" customHeight="1" x14ac:dyDescent="0.25">
      <c r="A6" s="15"/>
      <c r="B6" s="25"/>
      <c r="C6" s="16"/>
      <c r="D6" s="17"/>
      <c r="E6" s="17"/>
      <c r="F6" s="17"/>
      <c r="G6" s="18"/>
      <c r="H6" s="24"/>
      <c r="I6" s="24"/>
      <c r="J6" s="24"/>
      <c r="K6" s="3"/>
      <c r="L6" s="3"/>
    </row>
    <row r="7" spans="1:12" ht="12.75" customHeight="1" x14ac:dyDescent="0.25">
      <c r="A7" s="258" t="s">
        <v>1</v>
      </c>
      <c r="B7" s="245" t="s">
        <v>808</v>
      </c>
      <c r="C7" s="246"/>
      <c r="D7" s="246"/>
      <c r="E7" s="246"/>
      <c r="F7" s="246"/>
      <c r="G7" s="246"/>
      <c r="H7" s="246"/>
      <c r="I7" s="246"/>
      <c r="J7" s="254"/>
    </row>
    <row r="8" spans="1:12" x14ac:dyDescent="0.25">
      <c r="A8" s="258"/>
      <c r="B8" s="248"/>
      <c r="C8" s="249"/>
      <c r="D8" s="249"/>
      <c r="E8" s="249"/>
      <c r="F8" s="249"/>
      <c r="G8" s="249"/>
      <c r="H8" s="249"/>
      <c r="I8" s="249"/>
      <c r="J8" s="255"/>
    </row>
    <row r="9" spans="1:12" x14ac:dyDescent="0.25">
      <c r="A9" s="258"/>
      <c r="B9" s="251"/>
      <c r="C9" s="252"/>
      <c r="D9" s="252"/>
      <c r="E9" s="252"/>
      <c r="F9" s="252"/>
      <c r="G9" s="252"/>
      <c r="H9" s="252"/>
      <c r="I9" s="252"/>
      <c r="J9" s="256"/>
    </row>
    <row r="10" spans="1:12" ht="6.75" customHeight="1" x14ac:dyDescent="0.25">
      <c r="A10" s="45"/>
      <c r="B10" s="45"/>
      <c r="C10" s="45"/>
      <c r="D10" s="45"/>
      <c r="E10" s="45"/>
      <c r="F10" s="45"/>
      <c r="G10" s="45"/>
      <c r="H10" s="45"/>
      <c r="I10" s="45"/>
      <c r="J10" s="45"/>
    </row>
    <row r="11" spans="1:12" ht="6.75" customHeight="1" x14ac:dyDescent="0.25">
      <c r="A11" s="45"/>
      <c r="B11" s="45"/>
      <c r="C11" s="45"/>
      <c r="D11" s="45"/>
      <c r="E11" s="45"/>
      <c r="F11" s="45"/>
      <c r="G11" s="45"/>
      <c r="H11" s="45"/>
      <c r="I11" s="45"/>
      <c r="J11" s="45"/>
    </row>
    <row r="12" spans="1:12" s="1" customFormat="1" ht="27" customHeight="1" x14ac:dyDescent="0.25">
      <c r="A12" s="257" t="s">
        <v>700</v>
      </c>
      <c r="B12" s="257"/>
      <c r="C12" s="257"/>
      <c r="D12" s="257"/>
      <c r="E12" s="257"/>
      <c r="F12" s="257"/>
      <c r="G12" s="257"/>
      <c r="H12" s="257"/>
      <c r="I12" s="257"/>
      <c r="J12" s="257"/>
      <c r="K12" s="3"/>
      <c r="L12" s="3"/>
    </row>
    <row r="13" spans="1:12" s="1" customFormat="1" ht="58.5" customHeight="1" x14ac:dyDescent="0.25">
      <c r="A13" s="14"/>
      <c r="B13" s="26" t="s">
        <v>698</v>
      </c>
      <c r="C13" s="13" t="s">
        <v>20</v>
      </c>
      <c r="D13" s="50" t="s">
        <v>140</v>
      </c>
      <c r="E13" s="50" t="s">
        <v>142</v>
      </c>
      <c r="F13" s="50" t="s">
        <v>141</v>
      </c>
      <c r="G13" s="13" t="s">
        <v>21</v>
      </c>
      <c r="H13" s="13" t="s">
        <v>22</v>
      </c>
      <c r="I13" s="26" t="s">
        <v>116</v>
      </c>
      <c r="J13" s="13" t="s">
        <v>28</v>
      </c>
      <c r="K13" s="3"/>
      <c r="L13" s="3"/>
    </row>
    <row r="14" spans="1:12" s="1" customFormat="1" ht="32.25" customHeight="1" x14ac:dyDescent="0.25">
      <c r="A14" s="15"/>
      <c r="B14" s="25"/>
      <c r="C14" s="16"/>
      <c r="D14" s="17"/>
      <c r="E14" s="17"/>
      <c r="F14" s="17"/>
      <c r="G14" s="18"/>
      <c r="H14" s="18"/>
      <c r="I14" s="18"/>
      <c r="J14" s="17"/>
      <c r="K14" s="3"/>
      <c r="L14" s="3"/>
    </row>
    <row r="15" spans="1:12" x14ac:dyDescent="0.25">
      <c r="A15" s="258" t="s">
        <v>1</v>
      </c>
      <c r="B15" s="245" t="s">
        <v>809</v>
      </c>
      <c r="C15" s="246"/>
      <c r="D15" s="246"/>
      <c r="E15" s="246"/>
      <c r="F15" s="246"/>
      <c r="G15" s="246"/>
      <c r="H15" s="246"/>
      <c r="I15" s="246"/>
      <c r="J15" s="247"/>
    </row>
    <row r="16" spans="1:12" x14ac:dyDescent="0.25">
      <c r="A16" s="258"/>
      <c r="B16" s="248"/>
      <c r="C16" s="249"/>
      <c r="D16" s="249"/>
      <c r="E16" s="249"/>
      <c r="F16" s="249"/>
      <c r="G16" s="249"/>
      <c r="H16" s="249"/>
      <c r="I16" s="249"/>
      <c r="J16" s="250"/>
    </row>
    <row r="17" spans="1:10" x14ac:dyDescent="0.25">
      <c r="A17" s="258"/>
      <c r="B17" s="251"/>
      <c r="C17" s="252"/>
      <c r="D17" s="252"/>
      <c r="E17" s="252"/>
      <c r="F17" s="252"/>
      <c r="G17" s="252"/>
      <c r="H17" s="252"/>
      <c r="I17" s="252"/>
      <c r="J17"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abSelected="1" topLeftCell="A175" zoomScale="64" zoomScaleNormal="80" zoomScaleSheetLayoutView="85" workbookViewId="0">
      <selection activeCell="M11" sqref="M11"/>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8"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2" t="s">
        <v>16</v>
      </c>
      <c r="B1" s="3"/>
      <c r="C1" s="3"/>
      <c r="D1" s="3"/>
      <c r="E1" s="3"/>
      <c r="F1" s="3"/>
      <c r="G1" s="3"/>
      <c r="H1" s="3"/>
      <c r="I1" s="3"/>
      <c r="J1" s="1"/>
      <c r="K1" s="1"/>
    </row>
    <row r="2" spans="1:13" ht="31.5" customHeight="1" x14ac:dyDescent="0.25">
      <c r="A2" s="259" t="str">
        <f>Overview!B4&amp; " - Effective from "&amp;Overview!D4&amp;" - "&amp;Overview!E4&amp;" LDNO tariffs"</f>
        <v>Eclipse Power Distribution Limited - GSP A - Effective from 1 April 2027 - Submitted LDNO tariffs</v>
      </c>
      <c r="B2" s="259"/>
      <c r="C2" s="259"/>
      <c r="D2" s="259"/>
      <c r="E2" s="259"/>
      <c r="F2" s="259"/>
      <c r="G2" s="259"/>
      <c r="H2" s="259"/>
      <c r="I2" s="259"/>
      <c r="J2" s="259"/>
    </row>
    <row r="3" spans="1:13" ht="8.25" customHeight="1" x14ac:dyDescent="0.25">
      <c r="A3" s="83"/>
      <c r="B3" s="83"/>
      <c r="C3" s="83"/>
      <c r="D3" s="83"/>
      <c r="E3" s="83"/>
      <c r="F3" s="83"/>
      <c r="G3" s="83"/>
      <c r="H3" s="83"/>
      <c r="I3" s="83"/>
      <c r="J3" s="83"/>
    </row>
    <row r="4" spans="1:13" ht="27" customHeight="1" x14ac:dyDescent="0.25">
      <c r="A4" s="224" t="s">
        <v>138</v>
      </c>
      <c r="B4" s="224"/>
      <c r="C4" s="224"/>
      <c r="D4" s="224"/>
      <c r="E4" s="85"/>
      <c r="F4" s="224" t="s">
        <v>139</v>
      </c>
      <c r="G4" s="224"/>
      <c r="H4" s="224"/>
      <c r="I4" s="224"/>
      <c r="J4" s="224"/>
      <c r="L4" s="3"/>
    </row>
    <row r="5" spans="1:13" ht="32.25" customHeight="1" x14ac:dyDescent="0.25">
      <c r="A5" s="72" t="s">
        <v>9</v>
      </c>
      <c r="B5" s="77" t="s">
        <v>51</v>
      </c>
      <c r="C5" s="90" t="s">
        <v>52</v>
      </c>
      <c r="D5" s="74" t="s">
        <v>53</v>
      </c>
      <c r="E5" s="81"/>
      <c r="F5" s="228"/>
      <c r="G5" s="229"/>
      <c r="H5" s="78" t="s">
        <v>57</v>
      </c>
      <c r="I5" s="79" t="s">
        <v>58</v>
      </c>
      <c r="J5" s="74" t="s">
        <v>53</v>
      </c>
      <c r="K5" s="81"/>
      <c r="L5" s="3"/>
      <c r="M5" s="3"/>
    </row>
    <row r="6" spans="1:13" ht="56.25" customHeight="1" x14ac:dyDescent="0.25">
      <c r="A6" s="192" t="s">
        <v>54</v>
      </c>
      <c r="B6" s="80" t="s">
        <v>665</v>
      </c>
      <c r="C6" s="80" t="s">
        <v>666</v>
      </c>
      <c r="D6" s="181" t="s">
        <v>667</v>
      </c>
      <c r="E6" s="81"/>
      <c r="F6" s="232" t="s">
        <v>55</v>
      </c>
      <c r="G6" s="233"/>
      <c r="H6" s="80" t="s">
        <v>665</v>
      </c>
      <c r="I6" s="80" t="s">
        <v>666</v>
      </c>
      <c r="J6" s="181" t="s">
        <v>667</v>
      </c>
      <c r="K6" s="81"/>
      <c r="L6" s="3"/>
      <c r="M6" s="3"/>
    </row>
    <row r="7" spans="1:13" ht="56.25" customHeight="1" x14ac:dyDescent="0.25">
      <c r="A7" s="192" t="s">
        <v>12</v>
      </c>
      <c r="B7" s="20"/>
      <c r="C7" s="182"/>
      <c r="D7" s="80" t="s">
        <v>668</v>
      </c>
      <c r="E7" s="81"/>
      <c r="F7" s="232" t="s">
        <v>670</v>
      </c>
      <c r="G7" s="233"/>
      <c r="H7" s="20"/>
      <c r="I7" s="80" t="s">
        <v>669</v>
      </c>
      <c r="J7" s="181" t="s">
        <v>667</v>
      </c>
      <c r="K7" s="81"/>
      <c r="L7" s="3"/>
      <c r="M7" s="3"/>
    </row>
    <row r="8" spans="1:13" ht="55.5" customHeight="1" x14ac:dyDescent="0.25">
      <c r="A8" s="185" t="s">
        <v>10</v>
      </c>
      <c r="B8" s="220" t="s">
        <v>11</v>
      </c>
      <c r="C8" s="221"/>
      <c r="D8" s="222"/>
      <c r="E8" s="81"/>
      <c r="F8" s="232" t="s">
        <v>12</v>
      </c>
      <c r="G8" s="233"/>
      <c r="H8" s="20"/>
      <c r="I8" s="20"/>
      <c r="J8" s="80" t="s">
        <v>668</v>
      </c>
      <c r="K8" s="81"/>
      <c r="L8" s="3"/>
      <c r="M8" s="3"/>
    </row>
    <row r="9" spans="1:13" s="73" customFormat="1" ht="55.5" customHeight="1" x14ac:dyDescent="0.25">
      <c r="E9" s="84"/>
      <c r="F9" s="230" t="s">
        <v>10</v>
      </c>
      <c r="G9" s="230"/>
      <c r="H9" s="220" t="s">
        <v>11</v>
      </c>
      <c r="I9" s="221"/>
      <c r="J9" s="222"/>
      <c r="K9" s="81"/>
      <c r="L9" s="45"/>
      <c r="M9" s="45"/>
    </row>
    <row r="11" spans="1:13" ht="42" customHeight="1" x14ac:dyDescent="0.25">
      <c r="A11" s="26" t="s">
        <v>115</v>
      </c>
      <c r="B11" s="26" t="s">
        <v>443</v>
      </c>
      <c r="C11" s="13" t="s">
        <v>20</v>
      </c>
      <c r="D11" s="50" t="s">
        <v>140</v>
      </c>
      <c r="E11" s="50" t="s">
        <v>142</v>
      </c>
      <c r="F11" s="50" t="s">
        <v>141</v>
      </c>
      <c r="G11" s="13" t="s">
        <v>21</v>
      </c>
      <c r="H11" s="13" t="s">
        <v>22</v>
      </c>
      <c r="I11" s="13" t="s">
        <v>116</v>
      </c>
      <c r="J11" s="13" t="s">
        <v>28</v>
      </c>
    </row>
    <row r="12" spans="1:13" ht="27.75" customHeight="1" x14ac:dyDescent="0.25">
      <c r="A12" s="161" t="s">
        <v>583</v>
      </c>
      <c r="B12" s="36" t="s">
        <v>745</v>
      </c>
      <c r="C12" s="162" t="s">
        <v>711</v>
      </c>
      <c r="D12" s="133">
        <v>9.69</v>
      </c>
      <c r="E12" s="134">
        <v>1.5880000000000001</v>
      </c>
      <c r="F12" s="135">
        <v>0.214</v>
      </c>
      <c r="G12" s="163">
        <v>7.57</v>
      </c>
      <c r="H12" s="164"/>
      <c r="I12" s="166"/>
      <c r="J12" s="38"/>
    </row>
    <row r="13" spans="1:13" ht="27.75" customHeight="1" x14ac:dyDescent="0.25">
      <c r="A13" s="161" t="s">
        <v>625</v>
      </c>
      <c r="B13" s="36" t="s">
        <v>746</v>
      </c>
      <c r="C13" s="162">
        <v>2</v>
      </c>
      <c r="D13" s="133">
        <v>9.69</v>
      </c>
      <c r="E13" s="134">
        <v>1.5880000000000001</v>
      </c>
      <c r="F13" s="135">
        <v>0.214</v>
      </c>
      <c r="G13" s="164"/>
      <c r="H13" s="164"/>
      <c r="I13" s="166"/>
      <c r="J13" s="38"/>
    </row>
    <row r="14" spans="1:13" ht="27.75" customHeight="1" x14ac:dyDescent="0.25">
      <c r="A14" s="161" t="s">
        <v>584</v>
      </c>
      <c r="B14" s="36" t="s">
        <v>747</v>
      </c>
      <c r="C14" s="162" t="s">
        <v>712</v>
      </c>
      <c r="D14" s="133">
        <v>7.4809999999999999</v>
      </c>
      <c r="E14" s="134">
        <v>1.226</v>
      </c>
      <c r="F14" s="135">
        <v>0.16500000000000001</v>
      </c>
      <c r="G14" s="163">
        <v>6.68</v>
      </c>
      <c r="H14" s="164"/>
      <c r="I14" s="166"/>
      <c r="J14" s="38"/>
    </row>
    <row r="15" spans="1:13" ht="27.75" customHeight="1" x14ac:dyDescent="0.25">
      <c r="A15" s="161" t="s">
        <v>585</v>
      </c>
      <c r="B15" s="36" t="s">
        <v>748</v>
      </c>
      <c r="C15" s="162" t="s">
        <v>712</v>
      </c>
      <c r="D15" s="133">
        <v>7.4809999999999999</v>
      </c>
      <c r="E15" s="134">
        <v>1.226</v>
      </c>
      <c r="F15" s="135">
        <v>0.16500000000000001</v>
      </c>
      <c r="G15" s="163">
        <v>7.94</v>
      </c>
      <c r="H15" s="164"/>
      <c r="I15" s="166"/>
      <c r="J15" s="38"/>
    </row>
    <row r="16" spans="1:13" ht="27.75" customHeight="1" x14ac:dyDescent="0.25">
      <c r="A16" s="161" t="s">
        <v>586</v>
      </c>
      <c r="B16" s="36" t="s">
        <v>749</v>
      </c>
      <c r="C16" s="162" t="s">
        <v>712</v>
      </c>
      <c r="D16" s="133">
        <v>7.4809999999999999</v>
      </c>
      <c r="E16" s="134">
        <v>1.226</v>
      </c>
      <c r="F16" s="135">
        <v>0.16500000000000001</v>
      </c>
      <c r="G16" s="163">
        <v>10.07</v>
      </c>
      <c r="H16" s="164"/>
      <c r="I16" s="166"/>
      <c r="J16" s="38"/>
    </row>
    <row r="17" spans="1:10" ht="27.75" customHeight="1" x14ac:dyDescent="0.25">
      <c r="A17" s="161" t="s">
        <v>587</v>
      </c>
      <c r="B17" s="36" t="s">
        <v>750</v>
      </c>
      <c r="C17" s="162" t="s">
        <v>712</v>
      </c>
      <c r="D17" s="133">
        <v>7.4809999999999999</v>
      </c>
      <c r="E17" s="134">
        <v>1.226</v>
      </c>
      <c r="F17" s="135">
        <v>0.16500000000000001</v>
      </c>
      <c r="G17" s="163">
        <v>13.44</v>
      </c>
      <c r="H17" s="164"/>
      <c r="I17" s="166"/>
      <c r="J17" s="38"/>
    </row>
    <row r="18" spans="1:10" ht="27.75" customHeight="1" x14ac:dyDescent="0.25">
      <c r="A18" s="161" t="s">
        <v>588</v>
      </c>
      <c r="B18" s="36" t="s">
        <v>751</v>
      </c>
      <c r="C18" s="162" t="s">
        <v>712</v>
      </c>
      <c r="D18" s="133">
        <v>7.4809999999999999</v>
      </c>
      <c r="E18" s="134">
        <v>1.226</v>
      </c>
      <c r="F18" s="135">
        <v>0.16500000000000001</v>
      </c>
      <c r="G18" s="163">
        <v>25.52</v>
      </c>
      <c r="H18" s="164"/>
      <c r="I18" s="166"/>
      <c r="J18" s="38"/>
    </row>
    <row r="19" spans="1:10" ht="27.75" customHeight="1" x14ac:dyDescent="0.25">
      <c r="A19" s="161" t="s">
        <v>397</v>
      </c>
      <c r="B19" s="36" t="s">
        <v>752</v>
      </c>
      <c r="C19" s="162">
        <v>4</v>
      </c>
      <c r="D19" s="133">
        <v>7.4809999999999999</v>
      </c>
      <c r="E19" s="134">
        <v>1.226</v>
      </c>
      <c r="F19" s="135">
        <v>0.16500000000000001</v>
      </c>
      <c r="G19" s="164"/>
      <c r="H19" s="164"/>
      <c r="I19" s="166"/>
      <c r="J19" s="38"/>
    </row>
    <row r="20" spans="1:10" ht="27.75" customHeight="1" x14ac:dyDescent="0.25">
      <c r="A20" s="161" t="s">
        <v>463</v>
      </c>
      <c r="B20" s="36" t="s">
        <v>753</v>
      </c>
      <c r="C20" s="162">
        <v>0</v>
      </c>
      <c r="D20" s="133">
        <v>5.4779999999999998</v>
      </c>
      <c r="E20" s="134">
        <v>0.85399999999999998</v>
      </c>
      <c r="F20" s="135">
        <v>0.108</v>
      </c>
      <c r="G20" s="163">
        <v>15.98</v>
      </c>
      <c r="H20" s="163">
        <v>5.64</v>
      </c>
      <c r="I20" s="167">
        <v>5.64</v>
      </c>
      <c r="J20" s="37">
        <v>0.27400000000000002</v>
      </c>
    </row>
    <row r="21" spans="1:10" ht="27.75" customHeight="1" x14ac:dyDescent="0.25">
      <c r="A21" s="161" t="s">
        <v>464</v>
      </c>
      <c r="B21" s="36" t="s">
        <v>754</v>
      </c>
      <c r="C21" s="162">
        <v>0</v>
      </c>
      <c r="D21" s="133">
        <v>5.4779999999999998</v>
      </c>
      <c r="E21" s="134">
        <v>0.85399999999999998</v>
      </c>
      <c r="F21" s="135">
        <v>0.108</v>
      </c>
      <c r="G21" s="163">
        <v>55.87</v>
      </c>
      <c r="H21" s="163">
        <v>5.64</v>
      </c>
      <c r="I21" s="167">
        <v>5.64</v>
      </c>
      <c r="J21" s="37">
        <v>0.27400000000000002</v>
      </c>
    </row>
    <row r="22" spans="1:10" ht="27.75" customHeight="1" x14ac:dyDescent="0.25">
      <c r="A22" s="161" t="s">
        <v>465</v>
      </c>
      <c r="B22" s="36" t="s">
        <v>755</v>
      </c>
      <c r="C22" s="162">
        <v>0</v>
      </c>
      <c r="D22" s="133">
        <v>5.4779999999999998</v>
      </c>
      <c r="E22" s="134">
        <v>0.85399999999999998</v>
      </c>
      <c r="F22" s="135">
        <v>0.108</v>
      </c>
      <c r="G22" s="163">
        <v>79.069999999999993</v>
      </c>
      <c r="H22" s="163">
        <v>5.64</v>
      </c>
      <c r="I22" s="167">
        <v>5.64</v>
      </c>
      <c r="J22" s="37">
        <v>0.27400000000000002</v>
      </c>
    </row>
    <row r="23" spans="1:10" ht="27.75" customHeight="1" x14ac:dyDescent="0.25">
      <c r="A23" s="161" t="s">
        <v>466</v>
      </c>
      <c r="B23" s="36" t="s">
        <v>756</v>
      </c>
      <c r="C23" s="162">
        <v>0</v>
      </c>
      <c r="D23" s="133">
        <v>5.4779999999999998</v>
      </c>
      <c r="E23" s="134">
        <v>0.85399999999999998</v>
      </c>
      <c r="F23" s="135">
        <v>0.108</v>
      </c>
      <c r="G23" s="163">
        <v>111.45</v>
      </c>
      <c r="H23" s="163">
        <v>5.64</v>
      </c>
      <c r="I23" s="167">
        <v>5.64</v>
      </c>
      <c r="J23" s="37">
        <v>0.27400000000000002</v>
      </c>
    </row>
    <row r="24" spans="1:10" ht="27.75" customHeight="1" x14ac:dyDescent="0.25">
      <c r="A24" s="161" t="s">
        <v>467</v>
      </c>
      <c r="B24" s="36" t="s">
        <v>757</v>
      </c>
      <c r="C24" s="162">
        <v>0</v>
      </c>
      <c r="D24" s="133">
        <v>5.4779999999999998</v>
      </c>
      <c r="E24" s="134">
        <v>0.85399999999999998</v>
      </c>
      <c r="F24" s="135">
        <v>0.108</v>
      </c>
      <c r="G24" s="163">
        <v>237.71</v>
      </c>
      <c r="H24" s="163">
        <v>5.64</v>
      </c>
      <c r="I24" s="167">
        <v>5.64</v>
      </c>
      <c r="J24" s="37">
        <v>0.27400000000000002</v>
      </c>
    </row>
    <row r="25" spans="1:10" ht="27.75" customHeight="1" x14ac:dyDescent="0.25">
      <c r="A25" s="161" t="s">
        <v>398</v>
      </c>
      <c r="B25" s="36" t="s">
        <v>758</v>
      </c>
      <c r="C25" s="168" t="s">
        <v>713</v>
      </c>
      <c r="D25" s="136">
        <v>28.539000000000001</v>
      </c>
      <c r="E25" s="137">
        <v>2.94</v>
      </c>
      <c r="F25" s="135">
        <v>1.7050000000000001</v>
      </c>
      <c r="G25" s="164"/>
      <c r="H25" s="164"/>
      <c r="I25" s="166"/>
      <c r="J25" s="38"/>
    </row>
    <row r="26" spans="1:10" ht="27.75" customHeight="1" x14ac:dyDescent="0.25">
      <c r="A26" s="161" t="s">
        <v>399</v>
      </c>
      <c r="B26" s="36" t="s">
        <v>759</v>
      </c>
      <c r="C26" s="168" t="s">
        <v>715</v>
      </c>
      <c r="D26" s="133">
        <v>-8.76</v>
      </c>
      <c r="E26" s="134">
        <v>-1.4350000000000001</v>
      </c>
      <c r="F26" s="135">
        <v>-0.19400000000000001</v>
      </c>
      <c r="G26" s="163">
        <v>0</v>
      </c>
      <c r="H26" s="164"/>
      <c r="I26" s="166"/>
      <c r="J26" s="38"/>
    </row>
    <row r="27" spans="1:10" ht="27.75" customHeight="1" x14ac:dyDescent="0.25">
      <c r="A27" s="161" t="s">
        <v>400</v>
      </c>
      <c r="B27" s="36" t="s">
        <v>760</v>
      </c>
      <c r="C27" s="168">
        <v>0</v>
      </c>
      <c r="D27" s="133">
        <v>-8.76</v>
      </c>
      <c r="E27" s="134">
        <v>-1.4350000000000001</v>
      </c>
      <c r="F27" s="135">
        <v>-0.19400000000000001</v>
      </c>
      <c r="G27" s="163">
        <v>0</v>
      </c>
      <c r="H27" s="164"/>
      <c r="I27" s="166"/>
      <c r="J27" s="37">
        <v>0.5</v>
      </c>
    </row>
    <row r="28" spans="1:10" ht="27.75" customHeight="1" x14ac:dyDescent="0.25">
      <c r="A28" s="165" t="s">
        <v>589</v>
      </c>
      <c r="B28" s="36" t="s">
        <v>761</v>
      </c>
      <c r="C28" s="168" t="s">
        <v>711</v>
      </c>
      <c r="D28" s="133">
        <v>7.5190000000000001</v>
      </c>
      <c r="E28" s="134">
        <v>1.232</v>
      </c>
      <c r="F28" s="135">
        <v>0.16600000000000001</v>
      </c>
      <c r="G28" s="163">
        <v>5.87</v>
      </c>
      <c r="H28" s="164"/>
      <c r="I28" s="166"/>
      <c r="J28" s="38"/>
    </row>
    <row r="29" spans="1:10" ht="27.75" customHeight="1" x14ac:dyDescent="0.25">
      <c r="A29" s="165" t="s">
        <v>468</v>
      </c>
      <c r="B29" s="36" t="s">
        <v>762</v>
      </c>
      <c r="C29" s="168">
        <v>2</v>
      </c>
      <c r="D29" s="133">
        <v>7.5190000000000001</v>
      </c>
      <c r="E29" s="134">
        <v>1.232</v>
      </c>
      <c r="F29" s="135">
        <v>0.16600000000000001</v>
      </c>
      <c r="G29" s="164"/>
      <c r="H29" s="164"/>
      <c r="I29" s="166"/>
      <c r="J29" s="38"/>
    </row>
    <row r="30" spans="1:10" ht="27.75" customHeight="1" x14ac:dyDescent="0.25">
      <c r="A30" s="165" t="s">
        <v>590</v>
      </c>
      <c r="B30" s="36" t="s">
        <v>763</v>
      </c>
      <c r="C30" s="168" t="s">
        <v>712</v>
      </c>
      <c r="D30" s="133">
        <v>5.8049999999999997</v>
      </c>
      <c r="E30" s="134">
        <v>0.95099999999999996</v>
      </c>
      <c r="F30" s="135">
        <v>0.128</v>
      </c>
      <c r="G30" s="163">
        <v>5.18</v>
      </c>
      <c r="H30" s="164"/>
      <c r="I30" s="166"/>
      <c r="J30" s="38"/>
    </row>
    <row r="31" spans="1:10" ht="27.75" customHeight="1" x14ac:dyDescent="0.25">
      <c r="A31" s="165" t="s">
        <v>591</v>
      </c>
      <c r="B31" s="36" t="s">
        <v>764</v>
      </c>
      <c r="C31" s="168" t="s">
        <v>712</v>
      </c>
      <c r="D31" s="133">
        <v>5.8049999999999997</v>
      </c>
      <c r="E31" s="134">
        <v>0.95099999999999996</v>
      </c>
      <c r="F31" s="135">
        <v>0.128</v>
      </c>
      <c r="G31" s="163">
        <v>6.16</v>
      </c>
      <c r="H31" s="164"/>
      <c r="I31" s="166"/>
      <c r="J31" s="38"/>
    </row>
    <row r="32" spans="1:10" ht="27.75" customHeight="1" x14ac:dyDescent="0.25">
      <c r="A32" s="165" t="s">
        <v>592</v>
      </c>
      <c r="B32" s="36" t="s">
        <v>765</v>
      </c>
      <c r="C32" s="168" t="s">
        <v>712</v>
      </c>
      <c r="D32" s="133">
        <v>5.8049999999999997</v>
      </c>
      <c r="E32" s="134">
        <v>0.95099999999999996</v>
      </c>
      <c r="F32" s="135">
        <v>0.128</v>
      </c>
      <c r="G32" s="163">
        <v>7.81</v>
      </c>
      <c r="H32" s="164"/>
      <c r="I32" s="166"/>
      <c r="J32" s="38"/>
    </row>
    <row r="33" spans="1:10" ht="27.75" customHeight="1" x14ac:dyDescent="0.25">
      <c r="A33" s="165" t="s">
        <v>593</v>
      </c>
      <c r="B33" s="36" t="s">
        <v>766</v>
      </c>
      <c r="C33" s="168" t="s">
        <v>712</v>
      </c>
      <c r="D33" s="133">
        <v>5.8049999999999997</v>
      </c>
      <c r="E33" s="134">
        <v>0.95099999999999996</v>
      </c>
      <c r="F33" s="135">
        <v>0.128</v>
      </c>
      <c r="G33" s="163">
        <v>10.43</v>
      </c>
      <c r="H33" s="164"/>
      <c r="I33" s="166"/>
      <c r="J33" s="38"/>
    </row>
    <row r="34" spans="1:10" ht="27.75" customHeight="1" x14ac:dyDescent="0.25">
      <c r="A34" s="165" t="s">
        <v>594</v>
      </c>
      <c r="B34" s="36" t="s">
        <v>767</v>
      </c>
      <c r="C34" s="168" t="s">
        <v>712</v>
      </c>
      <c r="D34" s="133">
        <v>5.8049999999999997</v>
      </c>
      <c r="E34" s="134">
        <v>0.95099999999999996</v>
      </c>
      <c r="F34" s="135">
        <v>0.128</v>
      </c>
      <c r="G34" s="163">
        <v>19.809999999999999</v>
      </c>
      <c r="H34" s="164"/>
      <c r="I34" s="166"/>
      <c r="J34" s="38"/>
    </row>
    <row r="35" spans="1:10" ht="27.75" customHeight="1" x14ac:dyDescent="0.25">
      <c r="A35" s="165" t="s">
        <v>401</v>
      </c>
      <c r="B35" s="36" t="s">
        <v>768</v>
      </c>
      <c r="C35" s="168">
        <v>4</v>
      </c>
      <c r="D35" s="133">
        <v>5.8049999999999997</v>
      </c>
      <c r="E35" s="134">
        <v>0.95099999999999996</v>
      </c>
      <c r="F35" s="135">
        <v>0.128</v>
      </c>
      <c r="G35" s="164"/>
      <c r="H35" s="164"/>
      <c r="I35" s="166"/>
      <c r="J35" s="38"/>
    </row>
    <row r="36" spans="1:10" ht="27.75" customHeight="1" x14ac:dyDescent="0.25">
      <c r="A36" s="165" t="s">
        <v>469</v>
      </c>
      <c r="B36" s="36" t="s">
        <v>769</v>
      </c>
      <c r="C36" s="168">
        <v>0</v>
      </c>
      <c r="D36" s="133">
        <v>4.2510000000000003</v>
      </c>
      <c r="E36" s="134">
        <v>0.66300000000000003</v>
      </c>
      <c r="F36" s="135">
        <v>8.4000000000000005E-2</v>
      </c>
      <c r="G36" s="163">
        <v>12.4</v>
      </c>
      <c r="H36" s="163">
        <v>4.38</v>
      </c>
      <c r="I36" s="167">
        <v>4.38</v>
      </c>
      <c r="J36" s="37">
        <v>0.21299999999999999</v>
      </c>
    </row>
    <row r="37" spans="1:10" ht="27.75" customHeight="1" x14ac:dyDescent="0.25">
      <c r="A37" s="165" t="s">
        <v>470</v>
      </c>
      <c r="B37" s="36" t="s">
        <v>770</v>
      </c>
      <c r="C37" s="168">
        <v>0</v>
      </c>
      <c r="D37" s="133">
        <v>4.2510000000000003</v>
      </c>
      <c r="E37" s="134">
        <v>0.66300000000000003</v>
      </c>
      <c r="F37" s="135">
        <v>8.4000000000000005E-2</v>
      </c>
      <c r="G37" s="163">
        <v>43.35</v>
      </c>
      <c r="H37" s="163">
        <v>4.38</v>
      </c>
      <c r="I37" s="167">
        <v>4.38</v>
      </c>
      <c r="J37" s="37">
        <v>0.21299999999999999</v>
      </c>
    </row>
    <row r="38" spans="1:10" ht="27.75" customHeight="1" x14ac:dyDescent="0.25">
      <c r="A38" s="165" t="s">
        <v>471</v>
      </c>
      <c r="B38" s="36" t="s">
        <v>771</v>
      </c>
      <c r="C38" s="168">
        <v>0</v>
      </c>
      <c r="D38" s="133">
        <v>4.2510000000000003</v>
      </c>
      <c r="E38" s="134">
        <v>0.66300000000000003</v>
      </c>
      <c r="F38" s="135">
        <v>8.4000000000000005E-2</v>
      </c>
      <c r="G38" s="163">
        <v>61.35</v>
      </c>
      <c r="H38" s="163">
        <v>4.38</v>
      </c>
      <c r="I38" s="167">
        <v>4.38</v>
      </c>
      <c r="J38" s="37">
        <v>0.21299999999999999</v>
      </c>
    </row>
    <row r="39" spans="1:10" ht="27.75" customHeight="1" x14ac:dyDescent="0.25">
      <c r="A39" s="165" t="s">
        <v>472</v>
      </c>
      <c r="B39" s="36" t="s">
        <v>772</v>
      </c>
      <c r="C39" s="168">
        <v>0</v>
      </c>
      <c r="D39" s="133">
        <v>4.2510000000000003</v>
      </c>
      <c r="E39" s="134">
        <v>0.66300000000000003</v>
      </c>
      <c r="F39" s="135">
        <v>8.4000000000000005E-2</v>
      </c>
      <c r="G39" s="163">
        <v>86.48</v>
      </c>
      <c r="H39" s="163">
        <v>4.38</v>
      </c>
      <c r="I39" s="167">
        <v>4.38</v>
      </c>
      <c r="J39" s="37">
        <v>0.21299999999999999</v>
      </c>
    </row>
    <row r="40" spans="1:10" ht="27.75" customHeight="1" x14ac:dyDescent="0.25">
      <c r="A40" s="165" t="s">
        <v>473</v>
      </c>
      <c r="B40" s="36" t="s">
        <v>773</v>
      </c>
      <c r="C40" s="168">
        <v>0</v>
      </c>
      <c r="D40" s="133">
        <v>4.2510000000000003</v>
      </c>
      <c r="E40" s="134">
        <v>0.66300000000000003</v>
      </c>
      <c r="F40" s="135">
        <v>8.4000000000000005E-2</v>
      </c>
      <c r="G40" s="163">
        <v>184.45</v>
      </c>
      <c r="H40" s="163">
        <v>4.38</v>
      </c>
      <c r="I40" s="167">
        <v>4.38</v>
      </c>
      <c r="J40" s="37">
        <v>0.21299999999999999</v>
      </c>
    </row>
    <row r="41" spans="1:10" ht="27.75" customHeight="1" x14ac:dyDescent="0.25">
      <c r="A41" s="165" t="s">
        <v>474</v>
      </c>
      <c r="B41" s="36" t="s">
        <v>774</v>
      </c>
      <c r="C41" s="168">
        <v>0</v>
      </c>
      <c r="D41" s="133">
        <v>4.2720000000000002</v>
      </c>
      <c r="E41" s="134">
        <v>0.61199999999999999</v>
      </c>
      <c r="F41" s="135">
        <v>6.8000000000000005E-2</v>
      </c>
      <c r="G41" s="163">
        <v>16.48</v>
      </c>
      <c r="H41" s="163">
        <v>5.0199999999999996</v>
      </c>
      <c r="I41" s="167">
        <v>5.0199999999999996</v>
      </c>
      <c r="J41" s="37">
        <v>0.19700000000000001</v>
      </c>
    </row>
    <row r="42" spans="1:10" ht="27.75" customHeight="1" x14ac:dyDescent="0.25">
      <c r="A42" s="165" t="s">
        <v>475</v>
      </c>
      <c r="B42" s="36" t="s">
        <v>775</v>
      </c>
      <c r="C42" s="168">
        <v>0</v>
      </c>
      <c r="D42" s="133">
        <v>4.2720000000000002</v>
      </c>
      <c r="E42" s="134">
        <v>0.61199999999999999</v>
      </c>
      <c r="F42" s="135">
        <v>6.8000000000000005E-2</v>
      </c>
      <c r="G42" s="163">
        <v>65.36</v>
      </c>
      <c r="H42" s="163">
        <v>5.0199999999999996</v>
      </c>
      <c r="I42" s="167">
        <v>5.0199999999999996</v>
      </c>
      <c r="J42" s="37">
        <v>0.19700000000000001</v>
      </c>
    </row>
    <row r="43" spans="1:10" ht="27.75" customHeight="1" x14ac:dyDescent="0.25">
      <c r="A43" s="165" t="s">
        <v>476</v>
      </c>
      <c r="B43" s="36" t="s">
        <v>776</v>
      </c>
      <c r="C43" s="168">
        <v>0</v>
      </c>
      <c r="D43" s="133">
        <v>4.2720000000000002</v>
      </c>
      <c r="E43" s="134">
        <v>0.61199999999999999</v>
      </c>
      <c r="F43" s="135">
        <v>6.8000000000000005E-2</v>
      </c>
      <c r="G43" s="163">
        <v>93.79</v>
      </c>
      <c r="H43" s="163">
        <v>5.0199999999999996</v>
      </c>
      <c r="I43" s="167">
        <v>5.0199999999999996</v>
      </c>
      <c r="J43" s="37">
        <v>0.19700000000000001</v>
      </c>
    </row>
    <row r="44" spans="1:10" ht="27.75" customHeight="1" x14ac:dyDescent="0.25">
      <c r="A44" s="165" t="s">
        <v>477</v>
      </c>
      <c r="B44" s="36" t="s">
        <v>777</v>
      </c>
      <c r="C44" s="168">
        <v>0</v>
      </c>
      <c r="D44" s="133">
        <v>4.2720000000000002</v>
      </c>
      <c r="E44" s="134">
        <v>0.61199999999999999</v>
      </c>
      <c r="F44" s="135">
        <v>6.8000000000000005E-2</v>
      </c>
      <c r="G44" s="163">
        <v>133.47999999999999</v>
      </c>
      <c r="H44" s="163">
        <v>5.0199999999999996</v>
      </c>
      <c r="I44" s="167">
        <v>5.0199999999999996</v>
      </c>
      <c r="J44" s="37">
        <v>0.19700000000000001</v>
      </c>
    </row>
    <row r="45" spans="1:10" ht="27.75" customHeight="1" x14ac:dyDescent="0.25">
      <c r="A45" s="165" t="s">
        <v>478</v>
      </c>
      <c r="B45" s="36" t="s">
        <v>778</v>
      </c>
      <c r="C45" s="168">
        <v>0</v>
      </c>
      <c r="D45" s="133">
        <v>4.2720000000000002</v>
      </c>
      <c r="E45" s="134">
        <v>0.61199999999999999</v>
      </c>
      <c r="F45" s="135">
        <v>6.8000000000000005E-2</v>
      </c>
      <c r="G45" s="163">
        <v>288.2</v>
      </c>
      <c r="H45" s="163">
        <v>5.0199999999999996</v>
      </c>
      <c r="I45" s="167">
        <v>5.0199999999999996</v>
      </c>
      <c r="J45" s="37">
        <v>0.19700000000000001</v>
      </c>
    </row>
    <row r="46" spans="1:10" ht="27.75" customHeight="1" x14ac:dyDescent="0.25">
      <c r="A46" s="165" t="s">
        <v>479</v>
      </c>
      <c r="B46" s="36" t="s">
        <v>779</v>
      </c>
      <c r="C46" s="168">
        <v>0</v>
      </c>
      <c r="D46" s="133">
        <v>4.0960000000000001</v>
      </c>
      <c r="E46" s="134">
        <v>0.55500000000000005</v>
      </c>
      <c r="F46" s="135">
        <v>5.8999999999999997E-2</v>
      </c>
      <c r="G46" s="163">
        <v>195.33</v>
      </c>
      <c r="H46" s="163">
        <v>4.92</v>
      </c>
      <c r="I46" s="167">
        <v>4.92</v>
      </c>
      <c r="J46" s="37">
        <v>0.17799999999999999</v>
      </c>
    </row>
    <row r="47" spans="1:10" ht="27.75" customHeight="1" x14ac:dyDescent="0.25">
      <c r="A47" s="165" t="s">
        <v>480</v>
      </c>
      <c r="B47" s="36" t="s">
        <v>780</v>
      </c>
      <c r="C47" s="168">
        <v>0</v>
      </c>
      <c r="D47" s="133">
        <v>4.0960000000000001</v>
      </c>
      <c r="E47" s="134">
        <v>0.55500000000000005</v>
      </c>
      <c r="F47" s="135">
        <v>5.8999999999999997E-2</v>
      </c>
      <c r="G47" s="163">
        <v>673.78</v>
      </c>
      <c r="H47" s="163">
        <v>4.92</v>
      </c>
      <c r="I47" s="167">
        <v>4.92</v>
      </c>
      <c r="J47" s="37">
        <v>0.17799999999999999</v>
      </c>
    </row>
    <row r="48" spans="1:10" ht="27.75" customHeight="1" x14ac:dyDescent="0.25">
      <c r="A48" s="165" t="s">
        <v>481</v>
      </c>
      <c r="B48" s="36" t="s">
        <v>781</v>
      </c>
      <c r="C48" s="168">
        <v>0</v>
      </c>
      <c r="D48" s="133">
        <v>4.0960000000000001</v>
      </c>
      <c r="E48" s="134">
        <v>0.55500000000000005</v>
      </c>
      <c r="F48" s="135">
        <v>5.8999999999999997E-2</v>
      </c>
      <c r="G48" s="163">
        <v>1216.6199999999999</v>
      </c>
      <c r="H48" s="163">
        <v>4.92</v>
      </c>
      <c r="I48" s="167">
        <v>4.92</v>
      </c>
      <c r="J48" s="37">
        <v>0.17799999999999999</v>
      </c>
    </row>
    <row r="49" spans="1:10" ht="27.75" customHeight="1" x14ac:dyDescent="0.25">
      <c r="A49" s="165" t="s">
        <v>482</v>
      </c>
      <c r="B49" s="36" t="s">
        <v>782</v>
      </c>
      <c r="C49" s="168">
        <v>0</v>
      </c>
      <c r="D49" s="133">
        <v>4.0960000000000001</v>
      </c>
      <c r="E49" s="134">
        <v>0.55500000000000005</v>
      </c>
      <c r="F49" s="135">
        <v>5.8999999999999997E-2</v>
      </c>
      <c r="G49" s="163">
        <v>1998.85</v>
      </c>
      <c r="H49" s="163">
        <v>4.92</v>
      </c>
      <c r="I49" s="167">
        <v>4.92</v>
      </c>
      <c r="J49" s="37">
        <v>0.17799999999999999</v>
      </c>
    </row>
    <row r="50" spans="1:10" ht="27.75" customHeight="1" x14ac:dyDescent="0.25">
      <c r="A50" s="165" t="s">
        <v>483</v>
      </c>
      <c r="B50" s="36" t="s">
        <v>783</v>
      </c>
      <c r="C50" s="168">
        <v>0</v>
      </c>
      <c r="D50" s="133">
        <v>4.0960000000000001</v>
      </c>
      <c r="E50" s="134">
        <v>0.55500000000000005</v>
      </c>
      <c r="F50" s="135">
        <v>5.8999999999999997E-2</v>
      </c>
      <c r="G50" s="163">
        <v>5459.35</v>
      </c>
      <c r="H50" s="163">
        <v>4.92</v>
      </c>
      <c r="I50" s="167">
        <v>4.92</v>
      </c>
      <c r="J50" s="37">
        <v>0.17799999999999999</v>
      </c>
    </row>
    <row r="51" spans="1:10" ht="27.75" customHeight="1" x14ac:dyDescent="0.25">
      <c r="A51" s="165" t="s">
        <v>402</v>
      </c>
      <c r="B51" s="36" t="s">
        <v>784</v>
      </c>
      <c r="C51" s="168" t="s">
        <v>713</v>
      </c>
      <c r="D51" s="136">
        <v>22.145</v>
      </c>
      <c r="E51" s="137">
        <v>2.282</v>
      </c>
      <c r="F51" s="135">
        <v>1.323</v>
      </c>
      <c r="G51" s="164"/>
      <c r="H51" s="164"/>
      <c r="I51" s="166"/>
      <c r="J51" s="38"/>
    </row>
    <row r="52" spans="1:10" ht="27.75" customHeight="1" x14ac:dyDescent="0.25">
      <c r="A52" s="165" t="s">
        <v>403</v>
      </c>
      <c r="B52" s="36" t="s">
        <v>785</v>
      </c>
      <c r="C52" s="168" t="s">
        <v>715</v>
      </c>
      <c r="D52" s="133">
        <v>-8.76</v>
      </c>
      <c r="E52" s="134">
        <v>-1.4350000000000001</v>
      </c>
      <c r="F52" s="135">
        <v>-0.19400000000000001</v>
      </c>
      <c r="G52" s="163">
        <v>0</v>
      </c>
      <c r="H52" s="164"/>
      <c r="I52" s="166"/>
      <c r="J52" s="38"/>
    </row>
    <row r="53" spans="1:10" ht="27.75" customHeight="1" x14ac:dyDescent="0.25">
      <c r="A53" s="165" t="s">
        <v>404</v>
      </c>
      <c r="B53" s="36"/>
      <c r="C53" s="168">
        <v>0</v>
      </c>
      <c r="D53" s="133">
        <v>-6.9880000000000004</v>
      </c>
      <c r="E53" s="134">
        <v>-1.1060000000000001</v>
      </c>
      <c r="F53" s="135">
        <v>-0.14299999999999999</v>
      </c>
      <c r="G53" s="163">
        <v>0</v>
      </c>
      <c r="H53" s="164"/>
      <c r="I53" s="166"/>
      <c r="J53" s="38"/>
    </row>
    <row r="54" spans="1:10" ht="27.75" customHeight="1" x14ac:dyDescent="0.25">
      <c r="A54" s="165" t="s">
        <v>405</v>
      </c>
      <c r="B54" s="36" t="s">
        <v>786</v>
      </c>
      <c r="C54" s="168">
        <v>0</v>
      </c>
      <c r="D54" s="133">
        <v>-8.76</v>
      </c>
      <c r="E54" s="134">
        <v>-1.4350000000000001</v>
      </c>
      <c r="F54" s="135">
        <v>-0.19400000000000001</v>
      </c>
      <c r="G54" s="163">
        <v>0</v>
      </c>
      <c r="H54" s="164"/>
      <c r="I54" s="166"/>
      <c r="J54" s="37">
        <v>0.5</v>
      </c>
    </row>
    <row r="55" spans="1:10" ht="27.75" customHeight="1" x14ac:dyDescent="0.25">
      <c r="A55" s="165" t="s">
        <v>406</v>
      </c>
      <c r="B55" s="36" t="s">
        <v>787</v>
      </c>
      <c r="C55" s="168">
        <v>0</v>
      </c>
      <c r="D55" s="133">
        <v>-6.9880000000000004</v>
      </c>
      <c r="E55" s="134">
        <v>-1.1060000000000001</v>
      </c>
      <c r="F55" s="135">
        <v>-0.14299999999999999</v>
      </c>
      <c r="G55" s="163">
        <v>0</v>
      </c>
      <c r="H55" s="164"/>
      <c r="I55" s="166"/>
      <c r="J55" s="37">
        <v>0.35399999999999998</v>
      </c>
    </row>
    <row r="56" spans="1:10" ht="27.75" customHeight="1" x14ac:dyDescent="0.25">
      <c r="A56" s="165" t="s">
        <v>407</v>
      </c>
      <c r="B56" s="36" t="s">
        <v>788</v>
      </c>
      <c r="C56" s="168">
        <v>0</v>
      </c>
      <c r="D56" s="133">
        <v>-5.1269999999999998</v>
      </c>
      <c r="E56" s="134">
        <v>-0.73499999999999999</v>
      </c>
      <c r="F56" s="135">
        <v>-8.2000000000000003E-2</v>
      </c>
      <c r="G56" s="163">
        <v>0</v>
      </c>
      <c r="H56" s="164"/>
      <c r="I56" s="166"/>
      <c r="J56" s="37">
        <v>0.29899999999999999</v>
      </c>
    </row>
    <row r="57" spans="1:10" ht="27.75" customHeight="1" x14ac:dyDescent="0.25">
      <c r="A57" s="161" t="s">
        <v>595</v>
      </c>
      <c r="B57" s="36"/>
      <c r="C57" s="168" t="s">
        <v>711</v>
      </c>
      <c r="D57" s="133">
        <v>6.5149999999999997</v>
      </c>
      <c r="E57" s="134">
        <v>1.0680000000000001</v>
      </c>
      <c r="F57" s="135">
        <v>0.14399999999999999</v>
      </c>
      <c r="G57" s="163">
        <v>5.09</v>
      </c>
      <c r="H57" s="164"/>
      <c r="I57" s="166"/>
      <c r="J57" s="38"/>
    </row>
    <row r="58" spans="1:10" ht="27.75" customHeight="1" x14ac:dyDescent="0.25">
      <c r="A58" s="161" t="s">
        <v>626</v>
      </c>
      <c r="B58" s="36"/>
      <c r="C58" s="168">
        <v>2</v>
      </c>
      <c r="D58" s="133">
        <v>6.5149999999999997</v>
      </c>
      <c r="E58" s="134">
        <v>1.0680000000000001</v>
      </c>
      <c r="F58" s="135">
        <v>0.14399999999999999</v>
      </c>
      <c r="G58" s="164"/>
      <c r="H58" s="164"/>
      <c r="I58" s="166"/>
      <c r="J58" s="38"/>
    </row>
    <row r="59" spans="1:10" ht="27.75" customHeight="1" x14ac:dyDescent="0.25">
      <c r="A59" s="161" t="s">
        <v>596</v>
      </c>
      <c r="B59" s="36"/>
      <c r="C59" s="168" t="s">
        <v>712</v>
      </c>
      <c r="D59" s="133">
        <v>5.03</v>
      </c>
      <c r="E59" s="134">
        <v>0.82399999999999995</v>
      </c>
      <c r="F59" s="135">
        <v>0.111</v>
      </c>
      <c r="G59" s="163">
        <v>4.49</v>
      </c>
      <c r="H59" s="164"/>
      <c r="I59" s="166"/>
      <c r="J59" s="38"/>
    </row>
    <row r="60" spans="1:10" ht="27.75" customHeight="1" x14ac:dyDescent="0.25">
      <c r="A60" s="161" t="s">
        <v>597</v>
      </c>
      <c r="B60" s="36"/>
      <c r="C60" s="168" t="s">
        <v>712</v>
      </c>
      <c r="D60" s="133">
        <v>5.03</v>
      </c>
      <c r="E60" s="134">
        <v>0.82399999999999995</v>
      </c>
      <c r="F60" s="135">
        <v>0.111</v>
      </c>
      <c r="G60" s="163">
        <v>5.34</v>
      </c>
      <c r="H60" s="164"/>
      <c r="I60" s="166"/>
      <c r="J60" s="38"/>
    </row>
    <row r="61" spans="1:10" ht="27.75" customHeight="1" x14ac:dyDescent="0.25">
      <c r="A61" s="161" t="s">
        <v>598</v>
      </c>
      <c r="B61" s="36"/>
      <c r="C61" s="168" t="s">
        <v>712</v>
      </c>
      <c r="D61" s="133">
        <v>5.03</v>
      </c>
      <c r="E61" s="134">
        <v>0.82399999999999995</v>
      </c>
      <c r="F61" s="135">
        <v>0.111</v>
      </c>
      <c r="G61" s="163">
        <v>6.77</v>
      </c>
      <c r="H61" s="164"/>
      <c r="I61" s="166"/>
      <c r="J61" s="38"/>
    </row>
    <row r="62" spans="1:10" ht="27.75" customHeight="1" x14ac:dyDescent="0.25">
      <c r="A62" s="161" t="s">
        <v>599</v>
      </c>
      <c r="B62" s="36"/>
      <c r="C62" s="168" t="s">
        <v>712</v>
      </c>
      <c r="D62" s="133">
        <v>5.03</v>
      </c>
      <c r="E62" s="134">
        <v>0.82399999999999995</v>
      </c>
      <c r="F62" s="135">
        <v>0.111</v>
      </c>
      <c r="G62" s="163">
        <v>9.0399999999999991</v>
      </c>
      <c r="H62" s="164"/>
      <c r="I62" s="166"/>
      <c r="J62" s="38"/>
    </row>
    <row r="63" spans="1:10" ht="27.75" customHeight="1" x14ac:dyDescent="0.25">
      <c r="A63" s="161" t="s">
        <v>600</v>
      </c>
      <c r="B63" s="36"/>
      <c r="C63" s="168" t="s">
        <v>712</v>
      </c>
      <c r="D63" s="133">
        <v>5.03</v>
      </c>
      <c r="E63" s="134">
        <v>0.82399999999999995</v>
      </c>
      <c r="F63" s="135">
        <v>0.111</v>
      </c>
      <c r="G63" s="163">
        <v>17.16</v>
      </c>
      <c r="H63" s="164"/>
      <c r="I63" s="166"/>
      <c r="J63" s="38"/>
    </row>
    <row r="64" spans="1:10" ht="27.75" customHeight="1" x14ac:dyDescent="0.25">
      <c r="A64" s="161" t="s">
        <v>408</v>
      </c>
      <c r="B64" s="36"/>
      <c r="C64" s="168">
        <v>4</v>
      </c>
      <c r="D64" s="133">
        <v>5.03</v>
      </c>
      <c r="E64" s="134">
        <v>0.82399999999999995</v>
      </c>
      <c r="F64" s="135">
        <v>0.111</v>
      </c>
      <c r="G64" s="164"/>
      <c r="H64" s="164"/>
      <c r="I64" s="166"/>
      <c r="J64" s="38"/>
    </row>
    <row r="65" spans="1:10" ht="27.75" customHeight="1" x14ac:dyDescent="0.25">
      <c r="A65" s="161" t="s">
        <v>544</v>
      </c>
      <c r="B65" s="36"/>
      <c r="C65" s="168">
        <v>0</v>
      </c>
      <c r="D65" s="133">
        <v>3.6829999999999998</v>
      </c>
      <c r="E65" s="134">
        <v>0.57399999999999995</v>
      </c>
      <c r="F65" s="135">
        <v>7.2999999999999995E-2</v>
      </c>
      <c r="G65" s="163">
        <v>10.75</v>
      </c>
      <c r="H65" s="163">
        <v>3.8</v>
      </c>
      <c r="I65" s="167">
        <v>3.8</v>
      </c>
      <c r="J65" s="37">
        <v>0.184</v>
      </c>
    </row>
    <row r="66" spans="1:10" ht="27.75" customHeight="1" x14ac:dyDescent="0.25">
      <c r="A66" s="161" t="s">
        <v>545</v>
      </c>
      <c r="B66" s="36"/>
      <c r="C66" s="168">
        <v>0</v>
      </c>
      <c r="D66" s="133">
        <v>3.6829999999999998</v>
      </c>
      <c r="E66" s="134">
        <v>0.57399999999999995</v>
      </c>
      <c r="F66" s="135">
        <v>7.2999999999999995E-2</v>
      </c>
      <c r="G66" s="163">
        <v>37.57</v>
      </c>
      <c r="H66" s="163">
        <v>3.8</v>
      </c>
      <c r="I66" s="167">
        <v>3.8</v>
      </c>
      <c r="J66" s="37">
        <v>0.184</v>
      </c>
    </row>
    <row r="67" spans="1:10" ht="27.75" customHeight="1" x14ac:dyDescent="0.25">
      <c r="A67" s="161" t="s">
        <v>546</v>
      </c>
      <c r="B67" s="36"/>
      <c r="C67" s="168">
        <v>0</v>
      </c>
      <c r="D67" s="133">
        <v>3.6829999999999998</v>
      </c>
      <c r="E67" s="134">
        <v>0.57399999999999995</v>
      </c>
      <c r="F67" s="135">
        <v>7.2999999999999995E-2</v>
      </c>
      <c r="G67" s="163">
        <v>53.16</v>
      </c>
      <c r="H67" s="163">
        <v>3.8</v>
      </c>
      <c r="I67" s="167">
        <v>3.8</v>
      </c>
      <c r="J67" s="37">
        <v>0.184</v>
      </c>
    </row>
    <row r="68" spans="1:10" ht="27.75" customHeight="1" x14ac:dyDescent="0.25">
      <c r="A68" s="161" t="s">
        <v>547</v>
      </c>
      <c r="B68" s="36"/>
      <c r="C68" s="168">
        <v>0</v>
      </c>
      <c r="D68" s="133">
        <v>3.6829999999999998</v>
      </c>
      <c r="E68" s="134">
        <v>0.57399999999999995</v>
      </c>
      <c r="F68" s="135">
        <v>7.2999999999999995E-2</v>
      </c>
      <c r="G68" s="163">
        <v>74.94</v>
      </c>
      <c r="H68" s="163">
        <v>3.8</v>
      </c>
      <c r="I68" s="167">
        <v>3.8</v>
      </c>
      <c r="J68" s="37">
        <v>0.184</v>
      </c>
    </row>
    <row r="69" spans="1:10" ht="27.75" customHeight="1" x14ac:dyDescent="0.25">
      <c r="A69" s="161" t="s">
        <v>548</v>
      </c>
      <c r="B69" s="36"/>
      <c r="C69" s="168">
        <v>0</v>
      </c>
      <c r="D69" s="133">
        <v>3.6829999999999998</v>
      </c>
      <c r="E69" s="134">
        <v>0.57399999999999995</v>
      </c>
      <c r="F69" s="135">
        <v>7.2999999999999995E-2</v>
      </c>
      <c r="G69" s="163">
        <v>159.83000000000001</v>
      </c>
      <c r="H69" s="163">
        <v>3.8</v>
      </c>
      <c r="I69" s="167">
        <v>3.8</v>
      </c>
      <c r="J69" s="37">
        <v>0.184</v>
      </c>
    </row>
    <row r="70" spans="1:10" ht="27.75" customHeight="1" x14ac:dyDescent="0.25">
      <c r="A70" s="161" t="s">
        <v>549</v>
      </c>
      <c r="B70" s="36"/>
      <c r="C70" s="168">
        <v>0</v>
      </c>
      <c r="D70" s="133">
        <v>3.6019999999999999</v>
      </c>
      <c r="E70" s="134">
        <v>0.51600000000000001</v>
      </c>
      <c r="F70" s="135">
        <v>5.7000000000000002E-2</v>
      </c>
      <c r="G70" s="163">
        <v>13.9</v>
      </c>
      <c r="H70" s="163">
        <v>4.2300000000000004</v>
      </c>
      <c r="I70" s="167">
        <v>4.2300000000000004</v>
      </c>
      <c r="J70" s="37">
        <v>0.16600000000000001</v>
      </c>
    </row>
    <row r="71" spans="1:10" ht="27.75" customHeight="1" x14ac:dyDescent="0.25">
      <c r="A71" s="161" t="s">
        <v>550</v>
      </c>
      <c r="B71" s="36"/>
      <c r="C71" s="168">
        <v>0</v>
      </c>
      <c r="D71" s="133">
        <v>3.6019999999999999</v>
      </c>
      <c r="E71" s="134">
        <v>0.51600000000000001</v>
      </c>
      <c r="F71" s="135">
        <v>5.7000000000000002E-2</v>
      </c>
      <c r="G71" s="163">
        <v>55.11</v>
      </c>
      <c r="H71" s="163">
        <v>4.2300000000000004</v>
      </c>
      <c r="I71" s="167">
        <v>4.2300000000000004</v>
      </c>
      <c r="J71" s="37">
        <v>0.16600000000000001</v>
      </c>
    </row>
    <row r="72" spans="1:10" ht="27.75" customHeight="1" x14ac:dyDescent="0.25">
      <c r="A72" s="161" t="s">
        <v>551</v>
      </c>
      <c r="B72" s="36"/>
      <c r="C72" s="168">
        <v>0</v>
      </c>
      <c r="D72" s="133">
        <v>3.6019999999999999</v>
      </c>
      <c r="E72" s="134">
        <v>0.51600000000000001</v>
      </c>
      <c r="F72" s="135">
        <v>5.7000000000000002E-2</v>
      </c>
      <c r="G72" s="163">
        <v>79.08</v>
      </c>
      <c r="H72" s="163">
        <v>4.2300000000000004</v>
      </c>
      <c r="I72" s="167">
        <v>4.2300000000000004</v>
      </c>
      <c r="J72" s="37">
        <v>0.16600000000000001</v>
      </c>
    </row>
    <row r="73" spans="1:10" ht="27.75" customHeight="1" x14ac:dyDescent="0.25">
      <c r="A73" s="161" t="s">
        <v>552</v>
      </c>
      <c r="B73" s="36"/>
      <c r="C73" s="168">
        <v>0</v>
      </c>
      <c r="D73" s="133">
        <v>3.6019999999999999</v>
      </c>
      <c r="E73" s="134">
        <v>0.51600000000000001</v>
      </c>
      <c r="F73" s="135">
        <v>5.7000000000000002E-2</v>
      </c>
      <c r="G73" s="163">
        <v>112.54</v>
      </c>
      <c r="H73" s="163">
        <v>4.2300000000000004</v>
      </c>
      <c r="I73" s="167">
        <v>4.2300000000000004</v>
      </c>
      <c r="J73" s="37">
        <v>0.16600000000000001</v>
      </c>
    </row>
    <row r="74" spans="1:10" ht="27.75" customHeight="1" x14ac:dyDescent="0.25">
      <c r="A74" s="161" t="s">
        <v>553</v>
      </c>
      <c r="B74" s="36"/>
      <c r="C74" s="168">
        <v>0</v>
      </c>
      <c r="D74" s="133">
        <v>3.6019999999999999</v>
      </c>
      <c r="E74" s="134">
        <v>0.51600000000000001</v>
      </c>
      <c r="F74" s="135">
        <v>5.7000000000000002E-2</v>
      </c>
      <c r="G74" s="163">
        <v>243</v>
      </c>
      <c r="H74" s="163">
        <v>4.2300000000000004</v>
      </c>
      <c r="I74" s="167">
        <v>4.2300000000000004</v>
      </c>
      <c r="J74" s="37">
        <v>0.16600000000000001</v>
      </c>
    </row>
    <row r="75" spans="1:10" ht="27.75" customHeight="1" x14ac:dyDescent="0.25">
      <c r="A75" s="161" t="s">
        <v>554</v>
      </c>
      <c r="B75" s="36"/>
      <c r="C75" s="168">
        <v>0</v>
      </c>
      <c r="D75" s="133">
        <v>3.4119999999999999</v>
      </c>
      <c r="E75" s="134">
        <v>0.46300000000000002</v>
      </c>
      <c r="F75" s="135">
        <v>4.9000000000000002E-2</v>
      </c>
      <c r="G75" s="163">
        <v>162.72999999999999</v>
      </c>
      <c r="H75" s="163">
        <v>4.0999999999999996</v>
      </c>
      <c r="I75" s="167">
        <v>4.0999999999999996</v>
      </c>
      <c r="J75" s="37">
        <v>0.14799999999999999</v>
      </c>
    </row>
    <row r="76" spans="1:10" ht="27.75" customHeight="1" x14ac:dyDescent="0.25">
      <c r="A76" s="161" t="s">
        <v>555</v>
      </c>
      <c r="B76" s="36"/>
      <c r="C76" s="168">
        <v>0</v>
      </c>
      <c r="D76" s="133">
        <v>3.4119999999999999</v>
      </c>
      <c r="E76" s="134">
        <v>0.46300000000000002</v>
      </c>
      <c r="F76" s="135">
        <v>4.9000000000000002E-2</v>
      </c>
      <c r="G76" s="163">
        <v>561.33000000000004</v>
      </c>
      <c r="H76" s="163">
        <v>4.0999999999999996</v>
      </c>
      <c r="I76" s="167">
        <v>4.0999999999999996</v>
      </c>
      <c r="J76" s="37">
        <v>0.14799999999999999</v>
      </c>
    </row>
    <row r="77" spans="1:10" ht="27.75" customHeight="1" x14ac:dyDescent="0.25">
      <c r="A77" s="161" t="s">
        <v>556</v>
      </c>
      <c r="B77" s="36"/>
      <c r="C77" s="168">
        <v>0</v>
      </c>
      <c r="D77" s="133">
        <v>3.4119999999999999</v>
      </c>
      <c r="E77" s="134">
        <v>0.46300000000000002</v>
      </c>
      <c r="F77" s="135">
        <v>4.9000000000000002E-2</v>
      </c>
      <c r="G77" s="163">
        <v>1013.57</v>
      </c>
      <c r="H77" s="163">
        <v>4.0999999999999996</v>
      </c>
      <c r="I77" s="167">
        <v>4.0999999999999996</v>
      </c>
      <c r="J77" s="37">
        <v>0.14799999999999999</v>
      </c>
    </row>
    <row r="78" spans="1:10" ht="27.75" customHeight="1" x14ac:dyDescent="0.25">
      <c r="A78" s="161" t="s">
        <v>557</v>
      </c>
      <c r="B78" s="36"/>
      <c r="C78" s="168">
        <v>0</v>
      </c>
      <c r="D78" s="133">
        <v>3.4119999999999999</v>
      </c>
      <c r="E78" s="134">
        <v>0.46300000000000002</v>
      </c>
      <c r="F78" s="135">
        <v>4.9000000000000002E-2</v>
      </c>
      <c r="G78" s="163">
        <v>1665.25</v>
      </c>
      <c r="H78" s="163">
        <v>4.0999999999999996</v>
      </c>
      <c r="I78" s="167">
        <v>4.0999999999999996</v>
      </c>
      <c r="J78" s="37">
        <v>0.14799999999999999</v>
      </c>
    </row>
    <row r="79" spans="1:10" ht="27.75" customHeight="1" x14ac:dyDescent="0.25">
      <c r="A79" s="161" t="s">
        <v>558</v>
      </c>
      <c r="B79" s="36"/>
      <c r="C79" s="168">
        <v>0</v>
      </c>
      <c r="D79" s="133">
        <v>3.4119999999999999</v>
      </c>
      <c r="E79" s="134">
        <v>0.46300000000000002</v>
      </c>
      <c r="F79" s="135">
        <v>4.9000000000000002E-2</v>
      </c>
      <c r="G79" s="163">
        <v>4548.21</v>
      </c>
      <c r="H79" s="163">
        <v>4.0999999999999996</v>
      </c>
      <c r="I79" s="167">
        <v>4.0999999999999996</v>
      </c>
      <c r="J79" s="37">
        <v>0.14799999999999999</v>
      </c>
    </row>
    <row r="80" spans="1:10" ht="27.75" customHeight="1" x14ac:dyDescent="0.25">
      <c r="A80" s="161" t="s">
        <v>409</v>
      </c>
      <c r="B80" s="36"/>
      <c r="C80" s="168" t="s">
        <v>713</v>
      </c>
      <c r="D80" s="136">
        <v>19.189</v>
      </c>
      <c r="E80" s="137">
        <v>1.9770000000000001</v>
      </c>
      <c r="F80" s="135">
        <v>1.1459999999999999</v>
      </c>
      <c r="G80" s="164"/>
      <c r="H80" s="164"/>
      <c r="I80" s="166"/>
      <c r="J80" s="38"/>
    </row>
    <row r="81" spans="1:10" ht="27.75" customHeight="1" x14ac:dyDescent="0.25">
      <c r="A81" s="161" t="s">
        <v>410</v>
      </c>
      <c r="B81" s="36"/>
      <c r="C81" s="168" t="s">
        <v>715</v>
      </c>
      <c r="D81" s="133">
        <v>-5.8140000000000001</v>
      </c>
      <c r="E81" s="134">
        <v>-0.95299999999999996</v>
      </c>
      <c r="F81" s="135">
        <v>-0.128</v>
      </c>
      <c r="G81" s="163">
        <v>0</v>
      </c>
      <c r="H81" s="164"/>
      <c r="I81" s="166"/>
      <c r="J81" s="38"/>
    </row>
    <row r="82" spans="1:10" ht="27.75" customHeight="1" x14ac:dyDescent="0.25">
      <c r="A82" s="161" t="s">
        <v>411</v>
      </c>
      <c r="B82" s="36"/>
      <c r="C82" s="168">
        <v>0</v>
      </c>
      <c r="D82" s="133">
        <v>-5.1219999999999999</v>
      </c>
      <c r="E82" s="134">
        <v>-0.81</v>
      </c>
      <c r="F82" s="135">
        <v>-0.105</v>
      </c>
      <c r="G82" s="163">
        <v>0</v>
      </c>
      <c r="H82" s="164"/>
      <c r="I82" s="166"/>
      <c r="J82" s="38"/>
    </row>
    <row r="83" spans="1:10" ht="27.75" customHeight="1" x14ac:dyDescent="0.25">
      <c r="A83" s="161" t="s">
        <v>412</v>
      </c>
      <c r="B83" s="36"/>
      <c r="C83" s="168">
        <v>0</v>
      </c>
      <c r="D83" s="133">
        <v>-5.8140000000000001</v>
      </c>
      <c r="E83" s="134">
        <v>-0.95299999999999996</v>
      </c>
      <c r="F83" s="135">
        <v>-0.128</v>
      </c>
      <c r="G83" s="163">
        <v>0</v>
      </c>
      <c r="H83" s="164"/>
      <c r="I83" s="166"/>
      <c r="J83" s="37">
        <v>0.33200000000000002</v>
      </c>
    </row>
    <row r="84" spans="1:10" ht="27.75" customHeight="1" x14ac:dyDescent="0.25">
      <c r="A84" s="161" t="s">
        <v>413</v>
      </c>
      <c r="B84" s="36"/>
      <c r="C84" s="168">
        <v>0</v>
      </c>
      <c r="D84" s="133">
        <v>-5.1219999999999999</v>
      </c>
      <c r="E84" s="134">
        <v>-0.81</v>
      </c>
      <c r="F84" s="135">
        <v>-0.105</v>
      </c>
      <c r="G84" s="163">
        <v>0</v>
      </c>
      <c r="H84" s="164"/>
      <c r="I84" s="166"/>
      <c r="J84" s="37">
        <v>0.25900000000000001</v>
      </c>
    </row>
    <row r="85" spans="1:10" ht="27.75" customHeight="1" x14ac:dyDescent="0.25">
      <c r="A85" s="161" t="s">
        <v>414</v>
      </c>
      <c r="B85" s="36"/>
      <c r="C85" s="168">
        <v>0</v>
      </c>
      <c r="D85" s="133">
        <v>-5.1269999999999998</v>
      </c>
      <c r="E85" s="134">
        <v>-0.73499999999999999</v>
      </c>
      <c r="F85" s="135">
        <v>-8.2000000000000003E-2</v>
      </c>
      <c r="G85" s="163">
        <v>15.58</v>
      </c>
      <c r="H85" s="164"/>
      <c r="I85" s="166"/>
      <c r="J85" s="37">
        <v>0.29899999999999999</v>
      </c>
    </row>
    <row r="86" spans="1:10" ht="27.75" customHeight="1" x14ac:dyDescent="0.25">
      <c r="A86" s="161" t="s">
        <v>601</v>
      </c>
      <c r="B86" s="36" t="s">
        <v>789</v>
      </c>
      <c r="C86" s="168" t="s">
        <v>711</v>
      </c>
      <c r="D86" s="133">
        <v>5.0039999999999996</v>
      </c>
      <c r="E86" s="134">
        <v>0.82</v>
      </c>
      <c r="F86" s="135">
        <v>0.111</v>
      </c>
      <c r="G86" s="163">
        <v>3.91</v>
      </c>
      <c r="H86" s="164"/>
      <c r="I86" s="166"/>
      <c r="J86" s="38"/>
    </row>
    <row r="87" spans="1:10" ht="27.75" customHeight="1" x14ac:dyDescent="0.25">
      <c r="A87" s="161" t="s">
        <v>627</v>
      </c>
      <c r="B87" s="36" t="s">
        <v>790</v>
      </c>
      <c r="C87" s="168">
        <v>2</v>
      </c>
      <c r="D87" s="133">
        <v>5.0039999999999996</v>
      </c>
      <c r="E87" s="134">
        <v>0.82</v>
      </c>
      <c r="F87" s="135">
        <v>0.111</v>
      </c>
      <c r="G87" s="164"/>
      <c r="H87" s="164"/>
      <c r="I87" s="166"/>
      <c r="J87" s="38"/>
    </row>
    <row r="88" spans="1:10" ht="27.75" customHeight="1" x14ac:dyDescent="0.25">
      <c r="A88" s="161" t="s">
        <v>602</v>
      </c>
      <c r="B88" s="36" t="s">
        <v>791</v>
      </c>
      <c r="C88" s="168" t="s">
        <v>712</v>
      </c>
      <c r="D88" s="133">
        <v>3.863</v>
      </c>
      <c r="E88" s="134">
        <v>0.63300000000000001</v>
      </c>
      <c r="F88" s="135">
        <v>8.5000000000000006E-2</v>
      </c>
      <c r="G88" s="163">
        <v>3.45</v>
      </c>
      <c r="H88" s="164"/>
      <c r="I88" s="166"/>
      <c r="J88" s="38"/>
    </row>
    <row r="89" spans="1:10" ht="27.75" customHeight="1" x14ac:dyDescent="0.25">
      <c r="A89" s="161" t="s">
        <v>603</v>
      </c>
      <c r="B89" s="36" t="s">
        <v>792</v>
      </c>
      <c r="C89" s="168" t="s">
        <v>712</v>
      </c>
      <c r="D89" s="133">
        <v>3.863</v>
      </c>
      <c r="E89" s="134">
        <v>0.63300000000000001</v>
      </c>
      <c r="F89" s="135">
        <v>8.5000000000000006E-2</v>
      </c>
      <c r="G89" s="163">
        <v>4.0999999999999996</v>
      </c>
      <c r="H89" s="164"/>
      <c r="I89" s="166"/>
      <c r="J89" s="38"/>
    </row>
    <row r="90" spans="1:10" ht="27.75" customHeight="1" x14ac:dyDescent="0.25">
      <c r="A90" s="161" t="s">
        <v>604</v>
      </c>
      <c r="B90" s="36" t="s">
        <v>793</v>
      </c>
      <c r="C90" s="168" t="s">
        <v>712</v>
      </c>
      <c r="D90" s="133">
        <v>3.863</v>
      </c>
      <c r="E90" s="134">
        <v>0.63300000000000001</v>
      </c>
      <c r="F90" s="135">
        <v>8.5000000000000006E-2</v>
      </c>
      <c r="G90" s="163">
        <v>5.2</v>
      </c>
      <c r="H90" s="164"/>
      <c r="I90" s="166"/>
      <c r="J90" s="38"/>
    </row>
    <row r="91" spans="1:10" ht="27.75" customHeight="1" x14ac:dyDescent="0.25">
      <c r="A91" s="161" t="s">
        <v>605</v>
      </c>
      <c r="B91" s="36" t="s">
        <v>794</v>
      </c>
      <c r="C91" s="168" t="s">
        <v>712</v>
      </c>
      <c r="D91" s="133">
        <v>3.863</v>
      </c>
      <c r="E91" s="134">
        <v>0.63300000000000001</v>
      </c>
      <c r="F91" s="135">
        <v>8.5000000000000006E-2</v>
      </c>
      <c r="G91" s="163">
        <v>6.94</v>
      </c>
      <c r="H91" s="164"/>
      <c r="I91" s="166"/>
      <c r="J91" s="38"/>
    </row>
    <row r="92" spans="1:10" ht="27.75" customHeight="1" x14ac:dyDescent="0.25">
      <c r="A92" s="161" t="s">
        <v>606</v>
      </c>
      <c r="B92" s="36" t="s">
        <v>795</v>
      </c>
      <c r="C92" s="168" t="s">
        <v>712</v>
      </c>
      <c r="D92" s="133">
        <v>3.863</v>
      </c>
      <c r="E92" s="134">
        <v>0.63300000000000001</v>
      </c>
      <c r="F92" s="135">
        <v>8.5000000000000006E-2</v>
      </c>
      <c r="G92" s="163">
        <v>13.18</v>
      </c>
      <c r="H92" s="164"/>
      <c r="I92" s="166"/>
      <c r="J92" s="38"/>
    </row>
    <row r="93" spans="1:10" ht="27.75" customHeight="1" x14ac:dyDescent="0.25">
      <c r="A93" s="161" t="s">
        <v>415</v>
      </c>
      <c r="B93" s="36" t="s">
        <v>796</v>
      </c>
      <c r="C93" s="168">
        <v>4</v>
      </c>
      <c r="D93" s="133">
        <v>3.863</v>
      </c>
      <c r="E93" s="134">
        <v>0.63300000000000001</v>
      </c>
      <c r="F93" s="135">
        <v>8.5000000000000006E-2</v>
      </c>
      <c r="G93" s="164"/>
      <c r="H93" s="164"/>
      <c r="I93" s="166"/>
      <c r="J93" s="38"/>
    </row>
    <row r="94" spans="1:10" ht="27.75" customHeight="1" x14ac:dyDescent="0.25">
      <c r="A94" s="161" t="s">
        <v>529</v>
      </c>
      <c r="B94" s="36" t="s">
        <v>797</v>
      </c>
      <c r="C94" s="168">
        <v>0</v>
      </c>
      <c r="D94" s="133">
        <v>2.8290000000000002</v>
      </c>
      <c r="E94" s="134">
        <v>0.441</v>
      </c>
      <c r="F94" s="135">
        <v>5.6000000000000001E-2</v>
      </c>
      <c r="G94" s="163">
        <v>8.25</v>
      </c>
      <c r="H94" s="163">
        <v>2.91</v>
      </c>
      <c r="I94" s="167">
        <v>2.91</v>
      </c>
      <c r="J94" s="37">
        <v>0.14199999999999999</v>
      </c>
    </row>
    <row r="95" spans="1:10" ht="27.75" customHeight="1" x14ac:dyDescent="0.25">
      <c r="A95" s="161" t="s">
        <v>530</v>
      </c>
      <c r="B95" s="36"/>
      <c r="C95" s="168">
        <v>0</v>
      </c>
      <c r="D95" s="133">
        <v>2.8290000000000002</v>
      </c>
      <c r="E95" s="134">
        <v>0.441</v>
      </c>
      <c r="F95" s="135">
        <v>5.6000000000000001E-2</v>
      </c>
      <c r="G95" s="163">
        <v>28.85</v>
      </c>
      <c r="H95" s="163">
        <v>2.91</v>
      </c>
      <c r="I95" s="167">
        <v>2.91</v>
      </c>
      <c r="J95" s="37">
        <v>0.14199999999999999</v>
      </c>
    </row>
    <row r="96" spans="1:10" ht="27.75" customHeight="1" x14ac:dyDescent="0.25">
      <c r="A96" s="161" t="s">
        <v>531</v>
      </c>
      <c r="B96" s="36"/>
      <c r="C96" s="168">
        <v>0</v>
      </c>
      <c r="D96" s="133">
        <v>2.8290000000000002</v>
      </c>
      <c r="E96" s="134">
        <v>0.441</v>
      </c>
      <c r="F96" s="135">
        <v>5.6000000000000001E-2</v>
      </c>
      <c r="G96" s="163">
        <v>40.83</v>
      </c>
      <c r="H96" s="163">
        <v>2.91</v>
      </c>
      <c r="I96" s="167">
        <v>2.91</v>
      </c>
      <c r="J96" s="37">
        <v>0.14199999999999999</v>
      </c>
    </row>
    <row r="97" spans="1:10" ht="27.75" customHeight="1" x14ac:dyDescent="0.25">
      <c r="A97" s="161" t="s">
        <v>532</v>
      </c>
      <c r="B97" s="36"/>
      <c r="C97" s="168">
        <v>0</v>
      </c>
      <c r="D97" s="133">
        <v>2.8290000000000002</v>
      </c>
      <c r="E97" s="134">
        <v>0.441</v>
      </c>
      <c r="F97" s="135">
        <v>5.6000000000000001E-2</v>
      </c>
      <c r="G97" s="163">
        <v>57.55</v>
      </c>
      <c r="H97" s="163">
        <v>2.91</v>
      </c>
      <c r="I97" s="167">
        <v>2.91</v>
      </c>
      <c r="J97" s="37">
        <v>0.14199999999999999</v>
      </c>
    </row>
    <row r="98" spans="1:10" ht="27.75" customHeight="1" x14ac:dyDescent="0.25">
      <c r="A98" s="161" t="s">
        <v>533</v>
      </c>
      <c r="B98" s="36"/>
      <c r="C98" s="168">
        <v>0</v>
      </c>
      <c r="D98" s="133">
        <v>2.8290000000000002</v>
      </c>
      <c r="E98" s="134">
        <v>0.441</v>
      </c>
      <c r="F98" s="135">
        <v>5.6000000000000001E-2</v>
      </c>
      <c r="G98" s="163">
        <v>122.75</v>
      </c>
      <c r="H98" s="163">
        <v>2.91</v>
      </c>
      <c r="I98" s="167">
        <v>2.91</v>
      </c>
      <c r="J98" s="37">
        <v>0.14199999999999999</v>
      </c>
    </row>
    <row r="99" spans="1:10" ht="27.75" customHeight="1" x14ac:dyDescent="0.25">
      <c r="A99" s="161" t="s">
        <v>534</v>
      </c>
      <c r="B99" s="36" t="s">
        <v>798</v>
      </c>
      <c r="C99" s="168">
        <v>0</v>
      </c>
      <c r="D99" s="133">
        <v>2.766</v>
      </c>
      <c r="E99" s="134">
        <v>0.39600000000000002</v>
      </c>
      <c r="F99" s="135">
        <v>4.3999999999999997E-2</v>
      </c>
      <c r="G99" s="163">
        <v>10.67</v>
      </c>
      <c r="H99" s="163">
        <v>3.25</v>
      </c>
      <c r="I99" s="167">
        <v>3.25</v>
      </c>
      <c r="J99" s="37">
        <v>0.127</v>
      </c>
    </row>
    <row r="100" spans="1:10" ht="27.75" customHeight="1" x14ac:dyDescent="0.25">
      <c r="A100" s="161" t="s">
        <v>535</v>
      </c>
      <c r="B100" s="36"/>
      <c r="C100" s="168">
        <v>0</v>
      </c>
      <c r="D100" s="133">
        <v>2.766</v>
      </c>
      <c r="E100" s="134">
        <v>0.39600000000000002</v>
      </c>
      <c r="F100" s="135">
        <v>4.3999999999999997E-2</v>
      </c>
      <c r="G100" s="163">
        <v>42.33</v>
      </c>
      <c r="H100" s="163">
        <v>3.25</v>
      </c>
      <c r="I100" s="167">
        <v>3.25</v>
      </c>
      <c r="J100" s="37">
        <v>0.127</v>
      </c>
    </row>
    <row r="101" spans="1:10" ht="27.75" customHeight="1" x14ac:dyDescent="0.25">
      <c r="A101" s="161" t="s">
        <v>536</v>
      </c>
      <c r="B101" s="36"/>
      <c r="C101" s="168">
        <v>0</v>
      </c>
      <c r="D101" s="133">
        <v>2.766</v>
      </c>
      <c r="E101" s="134">
        <v>0.39600000000000002</v>
      </c>
      <c r="F101" s="135">
        <v>4.3999999999999997E-2</v>
      </c>
      <c r="G101" s="163">
        <v>60.73</v>
      </c>
      <c r="H101" s="163">
        <v>3.25</v>
      </c>
      <c r="I101" s="167">
        <v>3.25</v>
      </c>
      <c r="J101" s="37">
        <v>0.127</v>
      </c>
    </row>
    <row r="102" spans="1:10" ht="27.75" customHeight="1" x14ac:dyDescent="0.25">
      <c r="A102" s="161" t="s">
        <v>537</v>
      </c>
      <c r="B102" s="36"/>
      <c r="C102" s="168">
        <v>0</v>
      </c>
      <c r="D102" s="133">
        <v>2.766</v>
      </c>
      <c r="E102" s="134">
        <v>0.39600000000000002</v>
      </c>
      <c r="F102" s="135">
        <v>4.3999999999999997E-2</v>
      </c>
      <c r="G102" s="163">
        <v>86.43</v>
      </c>
      <c r="H102" s="163">
        <v>3.25</v>
      </c>
      <c r="I102" s="167">
        <v>3.25</v>
      </c>
      <c r="J102" s="37">
        <v>0.127</v>
      </c>
    </row>
    <row r="103" spans="1:10" ht="27.75" customHeight="1" x14ac:dyDescent="0.25">
      <c r="A103" s="161" t="s">
        <v>538</v>
      </c>
      <c r="B103" s="36"/>
      <c r="C103" s="168">
        <v>0</v>
      </c>
      <c r="D103" s="133">
        <v>2.766</v>
      </c>
      <c r="E103" s="134">
        <v>0.39600000000000002</v>
      </c>
      <c r="F103" s="135">
        <v>4.3999999999999997E-2</v>
      </c>
      <c r="G103" s="163">
        <v>186.62</v>
      </c>
      <c r="H103" s="163">
        <v>3.25</v>
      </c>
      <c r="I103" s="167">
        <v>3.25</v>
      </c>
      <c r="J103" s="37">
        <v>0.127</v>
      </c>
    </row>
    <row r="104" spans="1:10" ht="27.75" customHeight="1" x14ac:dyDescent="0.25">
      <c r="A104" s="161" t="s">
        <v>539</v>
      </c>
      <c r="B104" s="36" t="s">
        <v>799</v>
      </c>
      <c r="C104" s="168">
        <v>0</v>
      </c>
      <c r="D104" s="133">
        <v>2.621</v>
      </c>
      <c r="E104" s="134">
        <v>0.35499999999999998</v>
      </c>
      <c r="F104" s="135">
        <v>3.6999999999999998E-2</v>
      </c>
      <c r="G104" s="163">
        <v>124.97</v>
      </c>
      <c r="H104" s="163">
        <v>3.15</v>
      </c>
      <c r="I104" s="167">
        <v>3.15</v>
      </c>
      <c r="J104" s="37">
        <v>0.114</v>
      </c>
    </row>
    <row r="105" spans="1:10" ht="27.75" customHeight="1" x14ac:dyDescent="0.25">
      <c r="A105" s="161" t="s">
        <v>540</v>
      </c>
      <c r="B105" s="36"/>
      <c r="C105" s="168">
        <v>0</v>
      </c>
      <c r="D105" s="133">
        <v>2.621</v>
      </c>
      <c r="E105" s="134">
        <v>0.35499999999999998</v>
      </c>
      <c r="F105" s="135">
        <v>3.6999999999999998E-2</v>
      </c>
      <c r="G105" s="163">
        <v>431.1</v>
      </c>
      <c r="H105" s="163">
        <v>3.15</v>
      </c>
      <c r="I105" s="167">
        <v>3.15</v>
      </c>
      <c r="J105" s="37">
        <v>0.114</v>
      </c>
    </row>
    <row r="106" spans="1:10" ht="27.75" customHeight="1" x14ac:dyDescent="0.25">
      <c r="A106" s="161" t="s">
        <v>541</v>
      </c>
      <c r="B106" s="36"/>
      <c r="C106" s="168">
        <v>0</v>
      </c>
      <c r="D106" s="133">
        <v>2.621</v>
      </c>
      <c r="E106" s="134">
        <v>0.35499999999999998</v>
      </c>
      <c r="F106" s="135">
        <v>3.6999999999999998E-2</v>
      </c>
      <c r="G106" s="163">
        <v>778.41</v>
      </c>
      <c r="H106" s="163">
        <v>3.15</v>
      </c>
      <c r="I106" s="167">
        <v>3.15</v>
      </c>
      <c r="J106" s="37">
        <v>0.114</v>
      </c>
    </row>
    <row r="107" spans="1:10" ht="27.75" customHeight="1" x14ac:dyDescent="0.25">
      <c r="A107" s="161" t="s">
        <v>542</v>
      </c>
      <c r="B107" s="36"/>
      <c r="C107" s="168">
        <v>0</v>
      </c>
      <c r="D107" s="133">
        <v>2.621</v>
      </c>
      <c r="E107" s="134">
        <v>0.35499999999999998</v>
      </c>
      <c r="F107" s="135">
        <v>3.6999999999999998E-2</v>
      </c>
      <c r="G107" s="163">
        <v>1278.9000000000001</v>
      </c>
      <c r="H107" s="163">
        <v>3.15</v>
      </c>
      <c r="I107" s="167">
        <v>3.15</v>
      </c>
      <c r="J107" s="37">
        <v>0.114</v>
      </c>
    </row>
    <row r="108" spans="1:10" ht="27.75" customHeight="1" x14ac:dyDescent="0.25">
      <c r="A108" s="161" t="s">
        <v>543</v>
      </c>
      <c r="B108" s="36"/>
      <c r="C108" s="168">
        <v>0</v>
      </c>
      <c r="D108" s="133">
        <v>2.621</v>
      </c>
      <c r="E108" s="134">
        <v>0.35499999999999998</v>
      </c>
      <c r="F108" s="135">
        <v>3.6999999999999998E-2</v>
      </c>
      <c r="G108" s="163">
        <v>3492.99</v>
      </c>
      <c r="H108" s="163">
        <v>3.15</v>
      </c>
      <c r="I108" s="167">
        <v>3.15</v>
      </c>
      <c r="J108" s="37">
        <v>0.114</v>
      </c>
    </row>
    <row r="109" spans="1:10" ht="27.75" customHeight="1" x14ac:dyDescent="0.25">
      <c r="A109" s="161" t="s">
        <v>416</v>
      </c>
      <c r="B109" s="36" t="s">
        <v>800</v>
      </c>
      <c r="C109" s="168" t="s">
        <v>713</v>
      </c>
      <c r="D109" s="136">
        <v>14.737</v>
      </c>
      <c r="E109" s="137">
        <v>1.518</v>
      </c>
      <c r="F109" s="135">
        <v>0.88</v>
      </c>
      <c r="G109" s="164"/>
      <c r="H109" s="164"/>
      <c r="I109" s="166"/>
      <c r="J109" s="38"/>
    </row>
    <row r="110" spans="1:10" ht="27.75" customHeight="1" x14ac:dyDescent="0.25">
      <c r="A110" s="161" t="s">
        <v>417</v>
      </c>
      <c r="B110" s="36" t="s">
        <v>801</v>
      </c>
      <c r="C110" s="168" t="s">
        <v>715</v>
      </c>
      <c r="D110" s="133">
        <v>-4.4649999999999999</v>
      </c>
      <c r="E110" s="134">
        <v>-0.73199999999999998</v>
      </c>
      <c r="F110" s="135">
        <v>-9.9000000000000005E-2</v>
      </c>
      <c r="G110" s="163">
        <v>0</v>
      </c>
      <c r="H110" s="164"/>
      <c r="I110" s="166"/>
      <c r="J110" s="38"/>
    </row>
    <row r="111" spans="1:10" ht="27.75" customHeight="1" x14ac:dyDescent="0.25">
      <c r="A111" s="161" t="s">
        <v>418</v>
      </c>
      <c r="B111" s="36"/>
      <c r="C111" s="168">
        <v>0</v>
      </c>
      <c r="D111" s="133">
        <v>-3.9329999999999998</v>
      </c>
      <c r="E111" s="134">
        <v>-0.622</v>
      </c>
      <c r="F111" s="135">
        <v>-0.08</v>
      </c>
      <c r="G111" s="163">
        <v>0</v>
      </c>
      <c r="H111" s="164"/>
      <c r="I111" s="166"/>
      <c r="J111" s="38"/>
    </row>
    <row r="112" spans="1:10" ht="27.75" customHeight="1" x14ac:dyDescent="0.25">
      <c r="A112" s="161" t="s">
        <v>419</v>
      </c>
      <c r="B112" s="36" t="s">
        <v>802</v>
      </c>
      <c r="C112" s="168">
        <v>0</v>
      </c>
      <c r="D112" s="133">
        <v>-4.4649999999999999</v>
      </c>
      <c r="E112" s="134">
        <v>-0.73199999999999998</v>
      </c>
      <c r="F112" s="135">
        <v>-9.9000000000000005E-2</v>
      </c>
      <c r="G112" s="163">
        <v>0</v>
      </c>
      <c r="H112" s="164"/>
      <c r="I112" s="166"/>
      <c r="J112" s="37">
        <v>0.255</v>
      </c>
    </row>
    <row r="113" spans="1:10" ht="27.75" customHeight="1" x14ac:dyDescent="0.25">
      <c r="A113" s="161" t="s">
        <v>420</v>
      </c>
      <c r="B113" s="36" t="s">
        <v>803</v>
      </c>
      <c r="C113" s="168">
        <v>0</v>
      </c>
      <c r="D113" s="133">
        <v>-3.9329999999999998</v>
      </c>
      <c r="E113" s="134">
        <v>-0.622</v>
      </c>
      <c r="F113" s="135">
        <v>-0.08</v>
      </c>
      <c r="G113" s="163">
        <v>0</v>
      </c>
      <c r="H113" s="164"/>
      <c r="I113" s="166"/>
      <c r="J113" s="37">
        <v>0.19900000000000001</v>
      </c>
    </row>
    <row r="114" spans="1:10" ht="27.75" customHeight="1" x14ac:dyDescent="0.25">
      <c r="A114" s="161" t="s">
        <v>421</v>
      </c>
      <c r="B114" s="36" t="s">
        <v>804</v>
      </c>
      <c r="C114" s="168">
        <v>0</v>
      </c>
      <c r="D114" s="133">
        <v>-3.9380000000000002</v>
      </c>
      <c r="E114" s="134">
        <v>-0.56399999999999995</v>
      </c>
      <c r="F114" s="135">
        <v>-6.3E-2</v>
      </c>
      <c r="G114" s="163">
        <v>11.97</v>
      </c>
      <c r="H114" s="164"/>
      <c r="I114" s="166"/>
      <c r="J114" s="37">
        <v>0.23</v>
      </c>
    </row>
    <row r="115" spans="1:10" ht="27.75" customHeight="1" x14ac:dyDescent="0.25">
      <c r="A115" s="161" t="s">
        <v>607</v>
      </c>
      <c r="B115" s="39"/>
      <c r="C115" s="168" t="s">
        <v>711</v>
      </c>
      <c r="D115" s="133">
        <v>3.778</v>
      </c>
      <c r="E115" s="134">
        <v>0.61899999999999999</v>
      </c>
      <c r="F115" s="135">
        <v>8.4000000000000005E-2</v>
      </c>
      <c r="G115" s="163">
        <v>2.95</v>
      </c>
      <c r="H115" s="164"/>
      <c r="I115" s="166"/>
      <c r="J115" s="38"/>
    </row>
    <row r="116" spans="1:10" ht="27.75" customHeight="1" x14ac:dyDescent="0.25">
      <c r="A116" s="161" t="s">
        <v>628</v>
      </c>
      <c r="B116" s="39"/>
      <c r="C116" s="168">
        <v>2</v>
      </c>
      <c r="D116" s="133">
        <v>3.778</v>
      </c>
      <c r="E116" s="134">
        <v>0.61899999999999999</v>
      </c>
      <c r="F116" s="135">
        <v>8.4000000000000005E-2</v>
      </c>
      <c r="G116" s="164"/>
      <c r="H116" s="164"/>
      <c r="I116" s="166"/>
      <c r="J116" s="38"/>
    </row>
    <row r="117" spans="1:10" ht="27.75" customHeight="1" x14ac:dyDescent="0.25">
      <c r="A117" s="161" t="s">
        <v>608</v>
      </c>
      <c r="B117" s="39"/>
      <c r="C117" s="168" t="s">
        <v>712</v>
      </c>
      <c r="D117" s="133">
        <v>2.9169999999999998</v>
      </c>
      <c r="E117" s="134">
        <v>0.47799999999999998</v>
      </c>
      <c r="F117" s="135">
        <v>6.4000000000000001E-2</v>
      </c>
      <c r="G117" s="163">
        <v>2.61</v>
      </c>
      <c r="H117" s="164"/>
      <c r="I117" s="166"/>
      <c r="J117" s="38"/>
    </row>
    <row r="118" spans="1:10" ht="27.75" customHeight="1" x14ac:dyDescent="0.25">
      <c r="A118" s="161" t="s">
        <v>609</v>
      </c>
      <c r="B118" s="39"/>
      <c r="C118" s="168" t="s">
        <v>712</v>
      </c>
      <c r="D118" s="133">
        <v>2.9169999999999998</v>
      </c>
      <c r="E118" s="134">
        <v>0.47799999999999998</v>
      </c>
      <c r="F118" s="135">
        <v>6.4000000000000001E-2</v>
      </c>
      <c r="G118" s="163">
        <v>3.1</v>
      </c>
      <c r="H118" s="164"/>
      <c r="I118" s="166"/>
      <c r="J118" s="38"/>
    </row>
    <row r="119" spans="1:10" ht="27.75" customHeight="1" x14ac:dyDescent="0.25">
      <c r="A119" s="161" t="s">
        <v>610</v>
      </c>
      <c r="B119" s="39"/>
      <c r="C119" s="168" t="s">
        <v>712</v>
      </c>
      <c r="D119" s="133">
        <v>2.9169999999999998</v>
      </c>
      <c r="E119" s="134">
        <v>0.47799999999999998</v>
      </c>
      <c r="F119" s="135">
        <v>6.4000000000000001E-2</v>
      </c>
      <c r="G119" s="163">
        <v>3.92</v>
      </c>
      <c r="H119" s="164"/>
      <c r="I119" s="166"/>
      <c r="J119" s="38"/>
    </row>
    <row r="120" spans="1:10" ht="27.75" customHeight="1" x14ac:dyDescent="0.25">
      <c r="A120" s="161" t="s">
        <v>611</v>
      </c>
      <c r="B120" s="39"/>
      <c r="C120" s="168" t="s">
        <v>712</v>
      </c>
      <c r="D120" s="133">
        <v>2.9169999999999998</v>
      </c>
      <c r="E120" s="134">
        <v>0.47799999999999998</v>
      </c>
      <c r="F120" s="135">
        <v>6.4000000000000001E-2</v>
      </c>
      <c r="G120" s="163">
        <v>5.24</v>
      </c>
      <c r="H120" s="164"/>
      <c r="I120" s="166"/>
      <c r="J120" s="38"/>
    </row>
    <row r="121" spans="1:10" ht="27.75" customHeight="1" x14ac:dyDescent="0.25">
      <c r="A121" s="161" t="s">
        <v>612</v>
      </c>
      <c r="B121" s="39"/>
      <c r="C121" s="168" t="s">
        <v>712</v>
      </c>
      <c r="D121" s="133">
        <v>2.9169999999999998</v>
      </c>
      <c r="E121" s="134">
        <v>0.47799999999999998</v>
      </c>
      <c r="F121" s="135">
        <v>6.4000000000000001E-2</v>
      </c>
      <c r="G121" s="163">
        <v>9.9499999999999993</v>
      </c>
      <c r="H121" s="164"/>
      <c r="I121" s="166"/>
      <c r="J121" s="38"/>
    </row>
    <row r="122" spans="1:10" ht="27.75" customHeight="1" x14ac:dyDescent="0.25">
      <c r="A122" s="161" t="s">
        <v>422</v>
      </c>
      <c r="B122" s="39"/>
      <c r="C122" s="168">
        <v>4</v>
      </c>
      <c r="D122" s="133">
        <v>2.9169999999999998</v>
      </c>
      <c r="E122" s="134">
        <v>0.47799999999999998</v>
      </c>
      <c r="F122" s="135">
        <v>6.4000000000000001E-2</v>
      </c>
      <c r="G122" s="164"/>
      <c r="H122" s="164"/>
      <c r="I122" s="166"/>
      <c r="J122" s="38"/>
    </row>
    <row r="123" spans="1:10" ht="27.75" customHeight="1" x14ac:dyDescent="0.25">
      <c r="A123" s="161" t="s">
        <v>514</v>
      </c>
      <c r="B123" s="39"/>
      <c r="C123" s="168">
        <v>0</v>
      </c>
      <c r="D123" s="133">
        <v>2.1360000000000001</v>
      </c>
      <c r="E123" s="134">
        <v>0.33300000000000002</v>
      </c>
      <c r="F123" s="135">
        <v>4.2000000000000003E-2</v>
      </c>
      <c r="G123" s="163">
        <v>6.23</v>
      </c>
      <c r="H123" s="163">
        <v>2.2000000000000002</v>
      </c>
      <c r="I123" s="167">
        <v>2.2000000000000002</v>
      </c>
      <c r="J123" s="37">
        <v>0.107</v>
      </c>
    </row>
    <row r="124" spans="1:10" ht="27.75" customHeight="1" x14ac:dyDescent="0.25">
      <c r="A124" s="161" t="s">
        <v>515</v>
      </c>
      <c r="B124" s="39"/>
      <c r="C124" s="168">
        <v>0</v>
      </c>
      <c r="D124" s="133">
        <v>2.1360000000000001</v>
      </c>
      <c r="E124" s="134">
        <v>0.33300000000000002</v>
      </c>
      <c r="F124" s="135">
        <v>4.2000000000000003E-2</v>
      </c>
      <c r="G124" s="163">
        <v>21.78</v>
      </c>
      <c r="H124" s="163">
        <v>2.2000000000000002</v>
      </c>
      <c r="I124" s="167">
        <v>2.2000000000000002</v>
      </c>
      <c r="J124" s="37">
        <v>0.107</v>
      </c>
    </row>
    <row r="125" spans="1:10" ht="27.75" customHeight="1" x14ac:dyDescent="0.25">
      <c r="A125" s="161" t="s">
        <v>516</v>
      </c>
      <c r="B125" s="39"/>
      <c r="C125" s="168">
        <v>0</v>
      </c>
      <c r="D125" s="133">
        <v>2.1360000000000001</v>
      </c>
      <c r="E125" s="134">
        <v>0.33300000000000002</v>
      </c>
      <c r="F125" s="135">
        <v>4.2000000000000003E-2</v>
      </c>
      <c r="G125" s="163">
        <v>30.83</v>
      </c>
      <c r="H125" s="163">
        <v>2.2000000000000002</v>
      </c>
      <c r="I125" s="167">
        <v>2.2000000000000002</v>
      </c>
      <c r="J125" s="37">
        <v>0.107</v>
      </c>
    </row>
    <row r="126" spans="1:10" ht="27.75" customHeight="1" x14ac:dyDescent="0.25">
      <c r="A126" s="161" t="s">
        <v>517</v>
      </c>
      <c r="B126" s="39"/>
      <c r="C126" s="168">
        <v>0</v>
      </c>
      <c r="D126" s="133">
        <v>2.1360000000000001</v>
      </c>
      <c r="E126" s="134">
        <v>0.33300000000000002</v>
      </c>
      <c r="F126" s="135">
        <v>4.2000000000000003E-2</v>
      </c>
      <c r="G126" s="163">
        <v>43.45</v>
      </c>
      <c r="H126" s="163">
        <v>2.2000000000000002</v>
      </c>
      <c r="I126" s="167">
        <v>2.2000000000000002</v>
      </c>
      <c r="J126" s="37">
        <v>0.107</v>
      </c>
    </row>
    <row r="127" spans="1:10" ht="27.75" customHeight="1" x14ac:dyDescent="0.25">
      <c r="A127" s="161" t="s">
        <v>518</v>
      </c>
      <c r="B127" s="39"/>
      <c r="C127" s="168">
        <v>0</v>
      </c>
      <c r="D127" s="133">
        <v>2.1360000000000001</v>
      </c>
      <c r="E127" s="134">
        <v>0.33300000000000002</v>
      </c>
      <c r="F127" s="135">
        <v>4.2000000000000003E-2</v>
      </c>
      <c r="G127" s="163">
        <v>92.68</v>
      </c>
      <c r="H127" s="163">
        <v>2.2000000000000002</v>
      </c>
      <c r="I127" s="167">
        <v>2.2000000000000002</v>
      </c>
      <c r="J127" s="37">
        <v>0.107</v>
      </c>
    </row>
    <row r="128" spans="1:10" ht="27.75" customHeight="1" x14ac:dyDescent="0.25">
      <c r="A128" s="161" t="s">
        <v>519</v>
      </c>
      <c r="B128" s="39"/>
      <c r="C128" s="168">
        <v>0</v>
      </c>
      <c r="D128" s="133">
        <v>2.089</v>
      </c>
      <c r="E128" s="134">
        <v>0.29899999999999999</v>
      </c>
      <c r="F128" s="135">
        <v>3.3000000000000002E-2</v>
      </c>
      <c r="G128" s="163">
        <v>8.06</v>
      </c>
      <c r="H128" s="163">
        <v>2.4500000000000002</v>
      </c>
      <c r="I128" s="167">
        <v>2.4500000000000002</v>
      </c>
      <c r="J128" s="37">
        <v>9.6000000000000002E-2</v>
      </c>
    </row>
    <row r="129" spans="1:10" ht="27.75" customHeight="1" x14ac:dyDescent="0.25">
      <c r="A129" s="161" t="s">
        <v>520</v>
      </c>
      <c r="B129" s="39"/>
      <c r="C129" s="168">
        <v>0</v>
      </c>
      <c r="D129" s="133">
        <v>2.089</v>
      </c>
      <c r="E129" s="134">
        <v>0.29899999999999999</v>
      </c>
      <c r="F129" s="135">
        <v>3.3000000000000002E-2</v>
      </c>
      <c r="G129" s="163">
        <v>31.96</v>
      </c>
      <c r="H129" s="163">
        <v>2.4500000000000002</v>
      </c>
      <c r="I129" s="167">
        <v>2.4500000000000002</v>
      </c>
      <c r="J129" s="37">
        <v>9.6000000000000002E-2</v>
      </c>
    </row>
    <row r="130" spans="1:10" ht="27.75" customHeight="1" x14ac:dyDescent="0.25">
      <c r="A130" s="161" t="s">
        <v>521</v>
      </c>
      <c r="B130" s="39"/>
      <c r="C130" s="168">
        <v>0</v>
      </c>
      <c r="D130" s="133">
        <v>2.089</v>
      </c>
      <c r="E130" s="134">
        <v>0.29899999999999999</v>
      </c>
      <c r="F130" s="135">
        <v>3.3000000000000002E-2</v>
      </c>
      <c r="G130" s="163">
        <v>45.86</v>
      </c>
      <c r="H130" s="163">
        <v>2.4500000000000002</v>
      </c>
      <c r="I130" s="167">
        <v>2.4500000000000002</v>
      </c>
      <c r="J130" s="37">
        <v>9.6000000000000002E-2</v>
      </c>
    </row>
    <row r="131" spans="1:10" ht="27.75" customHeight="1" x14ac:dyDescent="0.25">
      <c r="A131" s="161" t="s">
        <v>522</v>
      </c>
      <c r="B131" s="39"/>
      <c r="C131" s="168">
        <v>0</v>
      </c>
      <c r="D131" s="133">
        <v>2.089</v>
      </c>
      <c r="E131" s="134">
        <v>0.29899999999999999</v>
      </c>
      <c r="F131" s="135">
        <v>3.3000000000000002E-2</v>
      </c>
      <c r="G131" s="163">
        <v>65.260000000000005</v>
      </c>
      <c r="H131" s="163">
        <v>2.4500000000000002</v>
      </c>
      <c r="I131" s="167">
        <v>2.4500000000000002</v>
      </c>
      <c r="J131" s="37">
        <v>9.6000000000000002E-2</v>
      </c>
    </row>
    <row r="132" spans="1:10" ht="27.75" customHeight="1" x14ac:dyDescent="0.25">
      <c r="A132" s="161" t="s">
        <v>523</v>
      </c>
      <c r="B132" s="39"/>
      <c r="C132" s="168">
        <v>0</v>
      </c>
      <c r="D132" s="133">
        <v>2.089</v>
      </c>
      <c r="E132" s="134">
        <v>0.29899999999999999</v>
      </c>
      <c r="F132" s="135">
        <v>3.3000000000000002E-2</v>
      </c>
      <c r="G132" s="163">
        <v>140.91</v>
      </c>
      <c r="H132" s="163">
        <v>2.4500000000000002</v>
      </c>
      <c r="I132" s="167">
        <v>2.4500000000000002</v>
      </c>
      <c r="J132" s="37">
        <v>9.6000000000000002E-2</v>
      </c>
    </row>
    <row r="133" spans="1:10" ht="27.75" customHeight="1" x14ac:dyDescent="0.25">
      <c r="A133" s="161" t="s">
        <v>524</v>
      </c>
      <c r="B133" s="39"/>
      <c r="C133" s="168">
        <v>0</v>
      </c>
      <c r="D133" s="133">
        <v>1.9790000000000001</v>
      </c>
      <c r="E133" s="134">
        <v>0.26800000000000002</v>
      </c>
      <c r="F133" s="135">
        <v>2.8000000000000001E-2</v>
      </c>
      <c r="G133" s="163">
        <v>94.36</v>
      </c>
      <c r="H133" s="163">
        <v>2.38</v>
      </c>
      <c r="I133" s="167">
        <v>2.38</v>
      </c>
      <c r="J133" s="37">
        <v>8.5999999999999993E-2</v>
      </c>
    </row>
    <row r="134" spans="1:10" ht="27.75" customHeight="1" x14ac:dyDescent="0.25">
      <c r="A134" s="161" t="s">
        <v>525</v>
      </c>
      <c r="B134" s="39"/>
      <c r="C134" s="168">
        <v>0</v>
      </c>
      <c r="D134" s="133">
        <v>1.9790000000000001</v>
      </c>
      <c r="E134" s="134">
        <v>0.26800000000000002</v>
      </c>
      <c r="F134" s="135">
        <v>2.8000000000000001E-2</v>
      </c>
      <c r="G134" s="163">
        <v>325.5</v>
      </c>
      <c r="H134" s="163">
        <v>2.38</v>
      </c>
      <c r="I134" s="167">
        <v>2.38</v>
      </c>
      <c r="J134" s="37">
        <v>8.5999999999999993E-2</v>
      </c>
    </row>
    <row r="135" spans="1:10" ht="27.75" customHeight="1" x14ac:dyDescent="0.25">
      <c r="A135" s="161" t="s">
        <v>526</v>
      </c>
      <c r="B135" s="39"/>
      <c r="C135" s="168">
        <v>0</v>
      </c>
      <c r="D135" s="133">
        <v>1.9790000000000001</v>
      </c>
      <c r="E135" s="134">
        <v>0.26800000000000002</v>
      </c>
      <c r="F135" s="135">
        <v>2.8000000000000001E-2</v>
      </c>
      <c r="G135" s="163">
        <v>587.74</v>
      </c>
      <c r="H135" s="163">
        <v>2.38</v>
      </c>
      <c r="I135" s="167">
        <v>2.38</v>
      </c>
      <c r="J135" s="37">
        <v>8.5999999999999993E-2</v>
      </c>
    </row>
    <row r="136" spans="1:10" ht="27.75" customHeight="1" x14ac:dyDescent="0.25">
      <c r="A136" s="161" t="s">
        <v>527</v>
      </c>
      <c r="B136" s="39"/>
      <c r="C136" s="168">
        <v>0</v>
      </c>
      <c r="D136" s="133">
        <v>1.9790000000000001</v>
      </c>
      <c r="E136" s="134">
        <v>0.26800000000000002</v>
      </c>
      <c r="F136" s="135">
        <v>2.8000000000000001E-2</v>
      </c>
      <c r="G136" s="163">
        <v>965.63</v>
      </c>
      <c r="H136" s="163">
        <v>2.38</v>
      </c>
      <c r="I136" s="167">
        <v>2.38</v>
      </c>
      <c r="J136" s="37">
        <v>8.5999999999999993E-2</v>
      </c>
    </row>
    <row r="137" spans="1:10" ht="27.75" customHeight="1" x14ac:dyDescent="0.25">
      <c r="A137" s="161" t="s">
        <v>528</v>
      </c>
      <c r="B137" s="39"/>
      <c r="C137" s="168">
        <v>0</v>
      </c>
      <c r="D137" s="133">
        <v>1.9790000000000001</v>
      </c>
      <c r="E137" s="134">
        <v>0.26800000000000002</v>
      </c>
      <c r="F137" s="135">
        <v>2.8000000000000001E-2</v>
      </c>
      <c r="G137" s="163">
        <v>2637.37</v>
      </c>
      <c r="H137" s="163">
        <v>2.38</v>
      </c>
      <c r="I137" s="167">
        <v>2.38</v>
      </c>
      <c r="J137" s="37">
        <v>8.5999999999999993E-2</v>
      </c>
    </row>
    <row r="138" spans="1:10" ht="27.75" customHeight="1" x14ac:dyDescent="0.25">
      <c r="A138" s="161" t="s">
        <v>423</v>
      </c>
      <c r="B138" s="39"/>
      <c r="C138" s="168" t="s">
        <v>713</v>
      </c>
      <c r="D138" s="136">
        <v>11.127000000000001</v>
      </c>
      <c r="E138" s="137">
        <v>1.1459999999999999</v>
      </c>
      <c r="F138" s="135">
        <v>0.66500000000000004</v>
      </c>
      <c r="G138" s="164"/>
      <c r="H138" s="164"/>
      <c r="I138" s="166"/>
      <c r="J138" s="38"/>
    </row>
    <row r="139" spans="1:10" ht="27.75" customHeight="1" x14ac:dyDescent="0.25">
      <c r="A139" s="161" t="s">
        <v>424</v>
      </c>
      <c r="B139" s="39"/>
      <c r="C139" s="168" t="s">
        <v>715</v>
      </c>
      <c r="D139" s="133">
        <v>-3.371</v>
      </c>
      <c r="E139" s="134">
        <v>-0.55200000000000005</v>
      </c>
      <c r="F139" s="135">
        <v>-7.4999999999999997E-2</v>
      </c>
      <c r="G139" s="163">
        <v>0</v>
      </c>
      <c r="H139" s="164"/>
      <c r="I139" s="166"/>
      <c r="J139" s="38"/>
    </row>
    <row r="140" spans="1:10" ht="27.75" customHeight="1" x14ac:dyDescent="0.25">
      <c r="A140" s="161" t="s">
        <v>425</v>
      </c>
      <c r="B140" s="39"/>
      <c r="C140" s="168">
        <v>0</v>
      </c>
      <c r="D140" s="133">
        <v>-2.97</v>
      </c>
      <c r="E140" s="134">
        <v>-0.47</v>
      </c>
      <c r="F140" s="135">
        <v>-6.0999999999999999E-2</v>
      </c>
      <c r="G140" s="163">
        <v>0</v>
      </c>
      <c r="H140" s="164"/>
      <c r="I140" s="166"/>
      <c r="J140" s="38"/>
    </row>
    <row r="141" spans="1:10" ht="27.75" customHeight="1" x14ac:dyDescent="0.25">
      <c r="A141" s="161" t="s">
        <v>426</v>
      </c>
      <c r="B141" s="39"/>
      <c r="C141" s="168">
        <v>0</v>
      </c>
      <c r="D141" s="133">
        <v>-3.371</v>
      </c>
      <c r="E141" s="134">
        <v>-0.55200000000000005</v>
      </c>
      <c r="F141" s="135">
        <v>-7.4999999999999997E-2</v>
      </c>
      <c r="G141" s="163">
        <v>0</v>
      </c>
      <c r="H141" s="164"/>
      <c r="I141" s="166"/>
      <c r="J141" s="37">
        <v>0.192</v>
      </c>
    </row>
    <row r="142" spans="1:10" ht="27.75" customHeight="1" x14ac:dyDescent="0.25">
      <c r="A142" s="161" t="s">
        <v>427</v>
      </c>
      <c r="B142" s="39"/>
      <c r="C142" s="168">
        <v>0</v>
      </c>
      <c r="D142" s="133">
        <v>-2.97</v>
      </c>
      <c r="E142" s="134">
        <v>-0.47</v>
      </c>
      <c r="F142" s="135">
        <v>-6.0999999999999999E-2</v>
      </c>
      <c r="G142" s="163">
        <v>0</v>
      </c>
      <c r="H142" s="164"/>
      <c r="I142" s="166"/>
      <c r="J142" s="37">
        <v>0.15</v>
      </c>
    </row>
    <row r="143" spans="1:10" ht="27.75" customHeight="1" x14ac:dyDescent="0.25">
      <c r="A143" s="161" t="s">
        <v>428</v>
      </c>
      <c r="B143" s="39"/>
      <c r="C143" s="168">
        <v>0</v>
      </c>
      <c r="D143" s="133">
        <v>-2.9729999999999999</v>
      </c>
      <c r="E143" s="134">
        <v>-0.42599999999999999</v>
      </c>
      <c r="F143" s="135">
        <v>-4.7E-2</v>
      </c>
      <c r="G143" s="163">
        <v>9.0399999999999991</v>
      </c>
      <c r="H143" s="164"/>
      <c r="I143" s="166"/>
      <c r="J143" s="37">
        <v>0.17299999999999999</v>
      </c>
    </row>
    <row r="144" spans="1:10" ht="27.75" customHeight="1" x14ac:dyDescent="0.25">
      <c r="A144" s="161" t="s">
        <v>613</v>
      </c>
      <c r="B144" s="39"/>
      <c r="C144" s="168" t="s">
        <v>711</v>
      </c>
      <c r="D144" s="133">
        <v>2.581</v>
      </c>
      <c r="E144" s="134">
        <v>0.42299999999999999</v>
      </c>
      <c r="F144" s="135">
        <v>5.7000000000000002E-2</v>
      </c>
      <c r="G144" s="163">
        <v>2.02</v>
      </c>
      <c r="H144" s="164"/>
      <c r="I144" s="166"/>
      <c r="J144" s="38"/>
    </row>
    <row r="145" spans="1:10" ht="27.75" customHeight="1" x14ac:dyDescent="0.25">
      <c r="A145" s="161" t="s">
        <v>629</v>
      </c>
      <c r="B145" s="39"/>
      <c r="C145" s="168">
        <v>2</v>
      </c>
      <c r="D145" s="133">
        <v>2.581</v>
      </c>
      <c r="E145" s="134">
        <v>0.42299999999999999</v>
      </c>
      <c r="F145" s="135">
        <v>5.7000000000000002E-2</v>
      </c>
      <c r="G145" s="164"/>
      <c r="H145" s="164"/>
      <c r="I145" s="166"/>
      <c r="J145" s="38"/>
    </row>
    <row r="146" spans="1:10" ht="27.75" customHeight="1" x14ac:dyDescent="0.25">
      <c r="A146" s="161" t="s">
        <v>614</v>
      </c>
      <c r="B146" s="39"/>
      <c r="C146" s="168" t="s">
        <v>712</v>
      </c>
      <c r="D146" s="133">
        <v>1.9930000000000001</v>
      </c>
      <c r="E146" s="134">
        <v>0.32600000000000001</v>
      </c>
      <c r="F146" s="135">
        <v>4.3999999999999997E-2</v>
      </c>
      <c r="G146" s="163">
        <v>1.78</v>
      </c>
      <c r="H146" s="164"/>
      <c r="I146" s="166"/>
      <c r="J146" s="38"/>
    </row>
    <row r="147" spans="1:10" ht="27.75" customHeight="1" x14ac:dyDescent="0.25">
      <c r="A147" s="161" t="s">
        <v>615</v>
      </c>
      <c r="B147" s="39"/>
      <c r="C147" s="168" t="s">
        <v>712</v>
      </c>
      <c r="D147" s="133">
        <v>1.9930000000000001</v>
      </c>
      <c r="E147" s="134">
        <v>0.32600000000000001</v>
      </c>
      <c r="F147" s="135">
        <v>4.3999999999999997E-2</v>
      </c>
      <c r="G147" s="163">
        <v>2.12</v>
      </c>
      <c r="H147" s="164"/>
      <c r="I147" s="166"/>
      <c r="J147" s="38"/>
    </row>
    <row r="148" spans="1:10" ht="27.75" customHeight="1" x14ac:dyDescent="0.25">
      <c r="A148" s="161" t="s">
        <v>616</v>
      </c>
      <c r="B148" s="39"/>
      <c r="C148" s="168" t="s">
        <v>712</v>
      </c>
      <c r="D148" s="133">
        <v>1.9930000000000001</v>
      </c>
      <c r="E148" s="134">
        <v>0.32600000000000001</v>
      </c>
      <c r="F148" s="135">
        <v>4.3999999999999997E-2</v>
      </c>
      <c r="G148" s="163">
        <v>2.68</v>
      </c>
      <c r="H148" s="164"/>
      <c r="I148" s="166"/>
      <c r="J148" s="38"/>
    </row>
    <row r="149" spans="1:10" ht="27.75" customHeight="1" x14ac:dyDescent="0.25">
      <c r="A149" s="161" t="s">
        <v>617</v>
      </c>
      <c r="B149" s="39"/>
      <c r="C149" s="168" t="s">
        <v>712</v>
      </c>
      <c r="D149" s="133">
        <v>1.9930000000000001</v>
      </c>
      <c r="E149" s="134">
        <v>0.32600000000000001</v>
      </c>
      <c r="F149" s="135">
        <v>4.3999999999999997E-2</v>
      </c>
      <c r="G149" s="163">
        <v>3.58</v>
      </c>
      <c r="H149" s="164"/>
      <c r="I149" s="166"/>
      <c r="J149" s="38"/>
    </row>
    <row r="150" spans="1:10" ht="27.75" customHeight="1" x14ac:dyDescent="0.25">
      <c r="A150" s="161" t="s">
        <v>618</v>
      </c>
      <c r="B150" s="39"/>
      <c r="C150" s="168" t="s">
        <v>712</v>
      </c>
      <c r="D150" s="133">
        <v>1.9930000000000001</v>
      </c>
      <c r="E150" s="134">
        <v>0.32600000000000001</v>
      </c>
      <c r="F150" s="135">
        <v>4.3999999999999997E-2</v>
      </c>
      <c r="G150" s="163">
        <v>6.8</v>
      </c>
      <c r="H150" s="164"/>
      <c r="I150" s="166"/>
      <c r="J150" s="38"/>
    </row>
    <row r="151" spans="1:10" ht="27.75" customHeight="1" x14ac:dyDescent="0.25">
      <c r="A151" s="161" t="s">
        <v>429</v>
      </c>
      <c r="B151" s="39"/>
      <c r="C151" s="168">
        <v>4</v>
      </c>
      <c r="D151" s="133">
        <v>1.9930000000000001</v>
      </c>
      <c r="E151" s="134">
        <v>0.32600000000000001</v>
      </c>
      <c r="F151" s="135">
        <v>4.3999999999999997E-2</v>
      </c>
      <c r="G151" s="164"/>
      <c r="H151" s="164"/>
      <c r="I151" s="166"/>
      <c r="J151" s="38"/>
    </row>
    <row r="152" spans="1:10" ht="27.75" customHeight="1" x14ac:dyDescent="0.25">
      <c r="A152" s="161" t="s">
        <v>499</v>
      </c>
      <c r="B152" s="39"/>
      <c r="C152" s="168">
        <v>0</v>
      </c>
      <c r="D152" s="133">
        <v>1.4590000000000001</v>
      </c>
      <c r="E152" s="134">
        <v>0.22700000000000001</v>
      </c>
      <c r="F152" s="135">
        <v>2.9000000000000001E-2</v>
      </c>
      <c r="G152" s="163">
        <v>4.26</v>
      </c>
      <c r="H152" s="163">
        <v>1.5</v>
      </c>
      <c r="I152" s="167">
        <v>1.5</v>
      </c>
      <c r="J152" s="37">
        <v>7.2999999999999995E-2</v>
      </c>
    </row>
    <row r="153" spans="1:10" ht="27.75" customHeight="1" x14ac:dyDescent="0.25">
      <c r="A153" s="161" t="s">
        <v>500</v>
      </c>
      <c r="B153" s="39"/>
      <c r="C153" s="168">
        <v>0</v>
      </c>
      <c r="D153" s="133">
        <v>1.4590000000000001</v>
      </c>
      <c r="E153" s="134">
        <v>0.22700000000000001</v>
      </c>
      <c r="F153" s="135">
        <v>2.9000000000000001E-2</v>
      </c>
      <c r="G153" s="163">
        <v>14.88</v>
      </c>
      <c r="H153" s="163">
        <v>1.5</v>
      </c>
      <c r="I153" s="167">
        <v>1.5</v>
      </c>
      <c r="J153" s="37">
        <v>7.2999999999999995E-2</v>
      </c>
    </row>
    <row r="154" spans="1:10" ht="27.75" customHeight="1" x14ac:dyDescent="0.25">
      <c r="A154" s="161" t="s">
        <v>501</v>
      </c>
      <c r="B154" s="39"/>
      <c r="C154" s="168">
        <v>0</v>
      </c>
      <c r="D154" s="133">
        <v>1.4590000000000001</v>
      </c>
      <c r="E154" s="134">
        <v>0.22700000000000001</v>
      </c>
      <c r="F154" s="135">
        <v>2.9000000000000001E-2</v>
      </c>
      <c r="G154" s="163">
        <v>21.06</v>
      </c>
      <c r="H154" s="163">
        <v>1.5</v>
      </c>
      <c r="I154" s="167">
        <v>1.5</v>
      </c>
      <c r="J154" s="37">
        <v>7.2999999999999995E-2</v>
      </c>
    </row>
    <row r="155" spans="1:10" ht="27.75" customHeight="1" x14ac:dyDescent="0.25">
      <c r="A155" s="161" t="s">
        <v>502</v>
      </c>
      <c r="B155" s="39"/>
      <c r="C155" s="168">
        <v>0</v>
      </c>
      <c r="D155" s="133">
        <v>1.4590000000000001</v>
      </c>
      <c r="E155" s="134">
        <v>0.22700000000000001</v>
      </c>
      <c r="F155" s="135">
        <v>2.9000000000000001E-2</v>
      </c>
      <c r="G155" s="163">
        <v>29.68</v>
      </c>
      <c r="H155" s="163">
        <v>1.5</v>
      </c>
      <c r="I155" s="167">
        <v>1.5</v>
      </c>
      <c r="J155" s="37">
        <v>7.2999999999999995E-2</v>
      </c>
    </row>
    <row r="156" spans="1:10" ht="27.75" customHeight="1" x14ac:dyDescent="0.25">
      <c r="A156" s="161" t="s">
        <v>503</v>
      </c>
      <c r="B156" s="39"/>
      <c r="C156" s="168">
        <v>0</v>
      </c>
      <c r="D156" s="133">
        <v>1.4590000000000001</v>
      </c>
      <c r="E156" s="134">
        <v>0.22700000000000001</v>
      </c>
      <c r="F156" s="135">
        <v>2.9000000000000001E-2</v>
      </c>
      <c r="G156" s="163">
        <v>63.31</v>
      </c>
      <c r="H156" s="163">
        <v>1.5</v>
      </c>
      <c r="I156" s="167">
        <v>1.5</v>
      </c>
      <c r="J156" s="37">
        <v>7.2999999999999995E-2</v>
      </c>
    </row>
    <row r="157" spans="1:10" ht="27.75" customHeight="1" x14ac:dyDescent="0.25">
      <c r="A157" s="161" t="s">
        <v>504</v>
      </c>
      <c r="B157" s="39"/>
      <c r="C157" s="168">
        <v>0</v>
      </c>
      <c r="D157" s="133">
        <v>1.427</v>
      </c>
      <c r="E157" s="134">
        <v>0.20399999999999999</v>
      </c>
      <c r="F157" s="135">
        <v>2.3E-2</v>
      </c>
      <c r="G157" s="163">
        <v>5.5</v>
      </c>
      <c r="H157" s="163">
        <v>1.68</v>
      </c>
      <c r="I157" s="167">
        <v>1.68</v>
      </c>
      <c r="J157" s="37">
        <v>6.6000000000000003E-2</v>
      </c>
    </row>
    <row r="158" spans="1:10" ht="27.75" customHeight="1" x14ac:dyDescent="0.25">
      <c r="A158" s="161" t="s">
        <v>505</v>
      </c>
      <c r="B158" s="39"/>
      <c r="C158" s="168">
        <v>0</v>
      </c>
      <c r="D158" s="133">
        <v>1.427</v>
      </c>
      <c r="E158" s="134">
        <v>0.20399999999999999</v>
      </c>
      <c r="F158" s="135">
        <v>2.3E-2</v>
      </c>
      <c r="G158" s="163">
        <v>21.83</v>
      </c>
      <c r="H158" s="163">
        <v>1.68</v>
      </c>
      <c r="I158" s="167">
        <v>1.68</v>
      </c>
      <c r="J158" s="37">
        <v>6.6000000000000003E-2</v>
      </c>
    </row>
    <row r="159" spans="1:10" ht="27.75" customHeight="1" x14ac:dyDescent="0.25">
      <c r="A159" s="161" t="s">
        <v>506</v>
      </c>
      <c r="B159" s="39"/>
      <c r="C159" s="168">
        <v>0</v>
      </c>
      <c r="D159" s="133">
        <v>1.427</v>
      </c>
      <c r="E159" s="134">
        <v>0.20399999999999999</v>
      </c>
      <c r="F159" s="135">
        <v>2.3E-2</v>
      </c>
      <c r="G159" s="163">
        <v>31.32</v>
      </c>
      <c r="H159" s="163">
        <v>1.68</v>
      </c>
      <c r="I159" s="167">
        <v>1.68</v>
      </c>
      <c r="J159" s="37">
        <v>6.6000000000000003E-2</v>
      </c>
    </row>
    <row r="160" spans="1:10" ht="27.75" customHeight="1" x14ac:dyDescent="0.25">
      <c r="A160" s="161" t="s">
        <v>507</v>
      </c>
      <c r="B160" s="39"/>
      <c r="C160" s="168">
        <v>0</v>
      </c>
      <c r="D160" s="133">
        <v>1.427</v>
      </c>
      <c r="E160" s="134">
        <v>0.20399999999999999</v>
      </c>
      <c r="F160" s="135">
        <v>2.3E-2</v>
      </c>
      <c r="G160" s="163">
        <v>44.58</v>
      </c>
      <c r="H160" s="163">
        <v>1.68</v>
      </c>
      <c r="I160" s="167">
        <v>1.68</v>
      </c>
      <c r="J160" s="37">
        <v>6.6000000000000003E-2</v>
      </c>
    </row>
    <row r="161" spans="1:10" ht="27.75" customHeight="1" x14ac:dyDescent="0.25">
      <c r="A161" s="161" t="s">
        <v>508</v>
      </c>
      <c r="B161" s="39"/>
      <c r="C161" s="168">
        <v>0</v>
      </c>
      <c r="D161" s="133">
        <v>1.427</v>
      </c>
      <c r="E161" s="134">
        <v>0.20399999999999999</v>
      </c>
      <c r="F161" s="135">
        <v>2.3E-2</v>
      </c>
      <c r="G161" s="163">
        <v>96.25</v>
      </c>
      <c r="H161" s="163">
        <v>1.68</v>
      </c>
      <c r="I161" s="167">
        <v>1.68</v>
      </c>
      <c r="J161" s="37">
        <v>6.6000000000000003E-2</v>
      </c>
    </row>
    <row r="162" spans="1:10" ht="27.75" customHeight="1" x14ac:dyDescent="0.25">
      <c r="A162" s="161" t="s">
        <v>509</v>
      </c>
      <c r="B162" s="39"/>
      <c r="C162" s="168">
        <v>0</v>
      </c>
      <c r="D162" s="133">
        <v>1.3520000000000001</v>
      </c>
      <c r="E162" s="134">
        <v>0.183</v>
      </c>
      <c r="F162" s="135">
        <v>1.9E-2</v>
      </c>
      <c r="G162" s="163">
        <v>64.459999999999994</v>
      </c>
      <c r="H162" s="163">
        <v>1.62</v>
      </c>
      <c r="I162" s="167">
        <v>1.62</v>
      </c>
      <c r="J162" s="37">
        <v>5.8999999999999997E-2</v>
      </c>
    </row>
    <row r="163" spans="1:10" ht="27.75" customHeight="1" x14ac:dyDescent="0.25">
      <c r="A163" s="161" t="s">
        <v>510</v>
      </c>
      <c r="B163" s="39"/>
      <c r="C163" s="168">
        <v>0</v>
      </c>
      <c r="D163" s="133">
        <v>1.3520000000000001</v>
      </c>
      <c r="E163" s="134">
        <v>0.183</v>
      </c>
      <c r="F163" s="135">
        <v>1.9E-2</v>
      </c>
      <c r="G163" s="163">
        <v>222.35</v>
      </c>
      <c r="H163" s="163">
        <v>1.62</v>
      </c>
      <c r="I163" s="167">
        <v>1.62</v>
      </c>
      <c r="J163" s="37">
        <v>5.8999999999999997E-2</v>
      </c>
    </row>
    <row r="164" spans="1:10" ht="27.75" customHeight="1" x14ac:dyDescent="0.25">
      <c r="A164" s="161" t="s">
        <v>511</v>
      </c>
      <c r="B164" s="39"/>
      <c r="C164" s="168">
        <v>0</v>
      </c>
      <c r="D164" s="133">
        <v>1.3520000000000001</v>
      </c>
      <c r="E164" s="134">
        <v>0.183</v>
      </c>
      <c r="F164" s="135">
        <v>1.9E-2</v>
      </c>
      <c r="G164" s="163">
        <v>401.49</v>
      </c>
      <c r="H164" s="163">
        <v>1.62</v>
      </c>
      <c r="I164" s="167">
        <v>1.62</v>
      </c>
      <c r="J164" s="37">
        <v>5.8999999999999997E-2</v>
      </c>
    </row>
    <row r="165" spans="1:10" ht="27.75" customHeight="1" x14ac:dyDescent="0.25">
      <c r="A165" s="161" t="s">
        <v>512</v>
      </c>
      <c r="B165" s="39"/>
      <c r="C165" s="168">
        <v>0</v>
      </c>
      <c r="D165" s="133">
        <v>1.3520000000000001</v>
      </c>
      <c r="E165" s="134">
        <v>0.183</v>
      </c>
      <c r="F165" s="135">
        <v>1.9E-2</v>
      </c>
      <c r="G165" s="163">
        <v>659.62</v>
      </c>
      <c r="H165" s="163">
        <v>1.62</v>
      </c>
      <c r="I165" s="167">
        <v>1.62</v>
      </c>
      <c r="J165" s="37">
        <v>5.8999999999999997E-2</v>
      </c>
    </row>
    <row r="166" spans="1:10" ht="27.75" customHeight="1" x14ac:dyDescent="0.25">
      <c r="A166" s="161" t="s">
        <v>513</v>
      </c>
      <c r="B166" s="39" t="s">
        <v>805</v>
      </c>
      <c r="C166" s="168">
        <v>0</v>
      </c>
      <c r="D166" s="133">
        <v>1.3520000000000001</v>
      </c>
      <c r="E166" s="134">
        <v>0.183</v>
      </c>
      <c r="F166" s="135">
        <v>1.9E-2</v>
      </c>
      <c r="G166" s="163">
        <v>1801.6</v>
      </c>
      <c r="H166" s="163">
        <v>1.62</v>
      </c>
      <c r="I166" s="167">
        <v>1.62</v>
      </c>
      <c r="J166" s="37">
        <v>5.8999999999999997E-2</v>
      </c>
    </row>
    <row r="167" spans="1:10" ht="27.75" customHeight="1" x14ac:dyDescent="0.25">
      <c r="A167" s="161" t="s">
        <v>430</v>
      </c>
      <c r="B167" s="39"/>
      <c r="C167" s="168" t="s">
        <v>713</v>
      </c>
      <c r="D167" s="136">
        <v>7.601</v>
      </c>
      <c r="E167" s="137">
        <v>0.78300000000000003</v>
      </c>
      <c r="F167" s="135">
        <v>0.45400000000000001</v>
      </c>
      <c r="G167" s="164"/>
      <c r="H167" s="164"/>
      <c r="I167" s="166"/>
      <c r="J167" s="38"/>
    </row>
    <row r="168" spans="1:10" ht="27.75" customHeight="1" x14ac:dyDescent="0.25">
      <c r="A168" s="161" t="s">
        <v>431</v>
      </c>
      <c r="B168" s="39"/>
      <c r="C168" s="168" t="s">
        <v>715</v>
      </c>
      <c r="D168" s="133">
        <v>-2.3029999999999999</v>
      </c>
      <c r="E168" s="134">
        <v>-0.377</v>
      </c>
      <c r="F168" s="135">
        <v>-5.0999999999999997E-2</v>
      </c>
      <c r="G168" s="163">
        <v>0</v>
      </c>
      <c r="H168" s="164"/>
      <c r="I168" s="166"/>
      <c r="J168" s="38"/>
    </row>
    <row r="169" spans="1:10" ht="27.75" customHeight="1" x14ac:dyDescent="0.25">
      <c r="A169" s="161" t="s">
        <v>432</v>
      </c>
      <c r="B169" s="39"/>
      <c r="C169" s="168">
        <v>0</v>
      </c>
      <c r="D169" s="133">
        <v>-2.0289999999999999</v>
      </c>
      <c r="E169" s="134">
        <v>-0.32100000000000001</v>
      </c>
      <c r="F169" s="135">
        <v>-4.1000000000000002E-2</v>
      </c>
      <c r="G169" s="163">
        <v>0</v>
      </c>
      <c r="H169" s="164"/>
      <c r="I169" s="166"/>
      <c r="J169" s="38"/>
    </row>
    <row r="170" spans="1:10" ht="27.75" customHeight="1" x14ac:dyDescent="0.25">
      <c r="A170" s="161" t="s">
        <v>433</v>
      </c>
      <c r="B170" s="39"/>
      <c r="C170" s="168">
        <v>0</v>
      </c>
      <c r="D170" s="133">
        <v>-2.3029999999999999</v>
      </c>
      <c r="E170" s="134">
        <v>-0.377</v>
      </c>
      <c r="F170" s="135">
        <v>-5.0999999999999997E-2</v>
      </c>
      <c r="G170" s="163">
        <v>0</v>
      </c>
      <c r="H170" s="164"/>
      <c r="I170" s="166"/>
      <c r="J170" s="37">
        <v>0.13100000000000001</v>
      </c>
    </row>
    <row r="171" spans="1:10" ht="27.75" customHeight="1" x14ac:dyDescent="0.25">
      <c r="A171" s="161" t="s">
        <v>434</v>
      </c>
      <c r="B171" s="39"/>
      <c r="C171" s="168">
        <v>0</v>
      </c>
      <c r="D171" s="133">
        <v>-2.0289999999999999</v>
      </c>
      <c r="E171" s="134">
        <v>-0.32100000000000001</v>
      </c>
      <c r="F171" s="135">
        <v>-4.1000000000000002E-2</v>
      </c>
      <c r="G171" s="163">
        <v>0</v>
      </c>
      <c r="H171" s="164"/>
      <c r="I171" s="166"/>
      <c r="J171" s="37">
        <v>0.10299999999999999</v>
      </c>
    </row>
    <row r="172" spans="1:10" ht="27.75" customHeight="1" x14ac:dyDescent="0.25">
      <c r="A172" s="161" t="s">
        <v>435</v>
      </c>
      <c r="B172" s="39" t="s">
        <v>806</v>
      </c>
      <c r="C172" s="168">
        <v>0</v>
      </c>
      <c r="D172" s="133">
        <v>-2.0310000000000001</v>
      </c>
      <c r="E172" s="134">
        <v>-0.29099999999999998</v>
      </c>
      <c r="F172" s="135">
        <v>-3.2000000000000001E-2</v>
      </c>
      <c r="G172" s="163">
        <v>6.17</v>
      </c>
      <c r="H172" s="164"/>
      <c r="I172" s="166"/>
      <c r="J172" s="37">
        <v>0.11799999999999999</v>
      </c>
    </row>
    <row r="173" spans="1:10" ht="27.75" customHeight="1" x14ac:dyDescent="0.25">
      <c r="A173" s="161" t="s">
        <v>619</v>
      </c>
      <c r="B173" s="39"/>
      <c r="C173" s="168" t="s">
        <v>711</v>
      </c>
      <c r="D173" s="133">
        <v>0.67200000000000004</v>
      </c>
      <c r="E173" s="134">
        <v>0.11</v>
      </c>
      <c r="F173" s="135">
        <v>1.4999999999999999E-2</v>
      </c>
      <c r="G173" s="163">
        <v>0.52</v>
      </c>
      <c r="H173" s="164"/>
      <c r="I173" s="166"/>
      <c r="J173" s="38"/>
    </row>
    <row r="174" spans="1:10" ht="27.75" customHeight="1" x14ac:dyDescent="0.25">
      <c r="A174" s="161" t="s">
        <v>630</v>
      </c>
      <c r="B174" s="39"/>
      <c r="C174" s="168">
        <v>2</v>
      </c>
      <c r="D174" s="133">
        <v>0.67200000000000004</v>
      </c>
      <c r="E174" s="134">
        <v>0.11</v>
      </c>
      <c r="F174" s="135">
        <v>1.4999999999999999E-2</v>
      </c>
      <c r="G174" s="164"/>
      <c r="H174" s="164"/>
      <c r="I174" s="166"/>
      <c r="J174" s="38"/>
    </row>
    <row r="175" spans="1:10" ht="27.75" customHeight="1" x14ac:dyDescent="0.25">
      <c r="A175" s="161" t="s">
        <v>620</v>
      </c>
      <c r="B175" s="39"/>
      <c r="C175" s="168" t="s">
        <v>712</v>
      </c>
      <c r="D175" s="133">
        <v>0.51900000000000002</v>
      </c>
      <c r="E175" s="134">
        <v>8.5000000000000006E-2</v>
      </c>
      <c r="F175" s="135">
        <v>1.0999999999999999E-2</v>
      </c>
      <c r="G175" s="163">
        <v>0.46</v>
      </c>
      <c r="H175" s="164"/>
      <c r="I175" s="166"/>
      <c r="J175" s="38"/>
    </row>
    <row r="176" spans="1:10" ht="27.75" customHeight="1" x14ac:dyDescent="0.25">
      <c r="A176" s="161" t="s">
        <v>621</v>
      </c>
      <c r="B176" s="39"/>
      <c r="C176" s="168" t="s">
        <v>712</v>
      </c>
      <c r="D176" s="133">
        <v>0.51900000000000002</v>
      </c>
      <c r="E176" s="134">
        <v>8.5000000000000006E-2</v>
      </c>
      <c r="F176" s="135">
        <v>1.0999999999999999E-2</v>
      </c>
      <c r="G176" s="163">
        <v>0.55000000000000004</v>
      </c>
      <c r="H176" s="164"/>
      <c r="I176" s="166"/>
      <c r="J176" s="38"/>
    </row>
    <row r="177" spans="1:10" ht="27.75" customHeight="1" x14ac:dyDescent="0.25">
      <c r="A177" s="161" t="s">
        <v>622</v>
      </c>
      <c r="B177" s="39"/>
      <c r="C177" s="168" t="s">
        <v>712</v>
      </c>
      <c r="D177" s="133">
        <v>0.51900000000000002</v>
      </c>
      <c r="E177" s="134">
        <v>8.5000000000000006E-2</v>
      </c>
      <c r="F177" s="135">
        <v>1.0999999999999999E-2</v>
      </c>
      <c r="G177" s="163">
        <v>0.7</v>
      </c>
      <c r="H177" s="164"/>
      <c r="I177" s="166"/>
      <c r="J177" s="38"/>
    </row>
    <row r="178" spans="1:10" ht="27.75" customHeight="1" x14ac:dyDescent="0.25">
      <c r="A178" s="161" t="s">
        <v>623</v>
      </c>
      <c r="B178" s="39"/>
      <c r="C178" s="168" t="s">
        <v>712</v>
      </c>
      <c r="D178" s="133">
        <v>0.51900000000000002</v>
      </c>
      <c r="E178" s="134">
        <v>8.5000000000000006E-2</v>
      </c>
      <c r="F178" s="135">
        <v>1.0999999999999999E-2</v>
      </c>
      <c r="G178" s="163">
        <v>0.93</v>
      </c>
      <c r="H178" s="164"/>
      <c r="I178" s="166"/>
      <c r="J178" s="38"/>
    </row>
    <row r="179" spans="1:10" ht="27.75" customHeight="1" x14ac:dyDescent="0.25">
      <c r="A179" s="161" t="s">
        <v>624</v>
      </c>
      <c r="B179" s="39"/>
      <c r="C179" s="168" t="s">
        <v>712</v>
      </c>
      <c r="D179" s="133">
        <v>0.51900000000000002</v>
      </c>
      <c r="E179" s="134">
        <v>8.5000000000000006E-2</v>
      </c>
      <c r="F179" s="135">
        <v>1.0999999999999999E-2</v>
      </c>
      <c r="G179" s="163">
        <v>1.77</v>
      </c>
      <c r="H179" s="164"/>
      <c r="I179" s="166"/>
      <c r="J179" s="38"/>
    </row>
    <row r="180" spans="1:10" ht="27.75" customHeight="1" x14ac:dyDescent="0.25">
      <c r="A180" s="161" t="s">
        <v>436</v>
      </c>
      <c r="B180" s="39"/>
      <c r="C180" s="168">
        <v>4</v>
      </c>
      <c r="D180" s="133">
        <v>0.51900000000000002</v>
      </c>
      <c r="E180" s="134">
        <v>8.5000000000000006E-2</v>
      </c>
      <c r="F180" s="135">
        <v>1.0999999999999999E-2</v>
      </c>
      <c r="G180" s="164"/>
      <c r="H180" s="164"/>
      <c r="I180" s="166"/>
      <c r="J180" s="38"/>
    </row>
    <row r="181" spans="1:10" ht="27.75" customHeight="1" x14ac:dyDescent="0.25">
      <c r="A181" s="161" t="s">
        <v>484</v>
      </c>
      <c r="B181" s="39"/>
      <c r="C181" s="168">
        <v>0</v>
      </c>
      <c r="D181" s="133">
        <v>0.38</v>
      </c>
      <c r="E181" s="134">
        <v>5.8999999999999997E-2</v>
      </c>
      <c r="F181" s="135">
        <v>7.0000000000000001E-3</v>
      </c>
      <c r="G181" s="163">
        <v>1.1100000000000001</v>
      </c>
      <c r="H181" s="163">
        <v>0.39</v>
      </c>
      <c r="I181" s="167">
        <v>0.39</v>
      </c>
      <c r="J181" s="37">
        <v>1.9E-2</v>
      </c>
    </row>
    <row r="182" spans="1:10" ht="27.75" customHeight="1" x14ac:dyDescent="0.25">
      <c r="A182" s="161" t="s">
        <v>485</v>
      </c>
      <c r="B182" s="39"/>
      <c r="C182" s="168">
        <v>0</v>
      </c>
      <c r="D182" s="133">
        <v>0.38</v>
      </c>
      <c r="E182" s="134">
        <v>5.8999999999999997E-2</v>
      </c>
      <c r="F182" s="135">
        <v>7.0000000000000001E-3</v>
      </c>
      <c r="G182" s="163">
        <v>3.87</v>
      </c>
      <c r="H182" s="163">
        <v>0.39</v>
      </c>
      <c r="I182" s="167">
        <v>0.39</v>
      </c>
      <c r="J182" s="37">
        <v>1.9E-2</v>
      </c>
    </row>
    <row r="183" spans="1:10" ht="27.75" customHeight="1" x14ac:dyDescent="0.25">
      <c r="A183" s="161" t="s">
        <v>486</v>
      </c>
      <c r="B183" s="39"/>
      <c r="C183" s="168">
        <v>0</v>
      </c>
      <c r="D183" s="133">
        <v>0.38</v>
      </c>
      <c r="E183" s="134">
        <v>5.8999999999999997E-2</v>
      </c>
      <c r="F183" s="135">
        <v>7.0000000000000001E-3</v>
      </c>
      <c r="G183" s="163">
        <v>5.48</v>
      </c>
      <c r="H183" s="163">
        <v>0.39</v>
      </c>
      <c r="I183" s="167">
        <v>0.39</v>
      </c>
      <c r="J183" s="37">
        <v>1.9E-2</v>
      </c>
    </row>
    <row r="184" spans="1:10" ht="27.75" customHeight="1" x14ac:dyDescent="0.25">
      <c r="A184" s="161" t="s">
        <v>487</v>
      </c>
      <c r="B184" s="39"/>
      <c r="C184" s="168">
        <v>0</v>
      </c>
      <c r="D184" s="133">
        <v>0.38</v>
      </c>
      <c r="E184" s="134">
        <v>5.8999999999999997E-2</v>
      </c>
      <c r="F184" s="135">
        <v>7.0000000000000001E-3</v>
      </c>
      <c r="G184" s="163">
        <v>7.73</v>
      </c>
      <c r="H184" s="163">
        <v>0.39</v>
      </c>
      <c r="I184" s="167">
        <v>0.39</v>
      </c>
      <c r="J184" s="37">
        <v>1.9E-2</v>
      </c>
    </row>
    <row r="185" spans="1:10" ht="27.75" customHeight="1" x14ac:dyDescent="0.25">
      <c r="A185" s="161" t="s">
        <v>488</v>
      </c>
      <c r="B185" s="39"/>
      <c r="C185" s="168">
        <v>0</v>
      </c>
      <c r="D185" s="133">
        <v>0.38</v>
      </c>
      <c r="E185" s="134">
        <v>5.8999999999999997E-2</v>
      </c>
      <c r="F185" s="135">
        <v>7.0000000000000001E-3</v>
      </c>
      <c r="G185" s="163">
        <v>16.48</v>
      </c>
      <c r="H185" s="163">
        <v>0.39</v>
      </c>
      <c r="I185" s="167">
        <v>0.39</v>
      </c>
      <c r="J185" s="37">
        <v>1.9E-2</v>
      </c>
    </row>
    <row r="186" spans="1:10" ht="27.75" customHeight="1" x14ac:dyDescent="0.25">
      <c r="A186" s="161" t="s">
        <v>489</v>
      </c>
      <c r="B186" s="39"/>
      <c r="C186" s="168">
        <v>0</v>
      </c>
      <c r="D186" s="133">
        <v>0.371</v>
      </c>
      <c r="E186" s="134">
        <v>5.2999999999999999E-2</v>
      </c>
      <c r="F186" s="135">
        <v>6.0000000000000001E-3</v>
      </c>
      <c r="G186" s="163">
        <v>1.43</v>
      </c>
      <c r="H186" s="163">
        <v>0.44</v>
      </c>
      <c r="I186" s="167">
        <v>0.44</v>
      </c>
      <c r="J186" s="37">
        <v>1.7000000000000001E-2</v>
      </c>
    </row>
    <row r="187" spans="1:10" ht="27.75" customHeight="1" x14ac:dyDescent="0.25">
      <c r="A187" s="161" t="s">
        <v>490</v>
      </c>
      <c r="B187" s="39"/>
      <c r="C187" s="168">
        <v>0</v>
      </c>
      <c r="D187" s="133">
        <v>0.371</v>
      </c>
      <c r="E187" s="134">
        <v>5.2999999999999999E-2</v>
      </c>
      <c r="F187" s="135">
        <v>6.0000000000000001E-3</v>
      </c>
      <c r="G187" s="163">
        <v>5.68</v>
      </c>
      <c r="H187" s="163">
        <v>0.44</v>
      </c>
      <c r="I187" s="167">
        <v>0.44</v>
      </c>
      <c r="J187" s="37">
        <v>1.7000000000000001E-2</v>
      </c>
    </row>
    <row r="188" spans="1:10" ht="27.75" customHeight="1" x14ac:dyDescent="0.25">
      <c r="A188" s="161" t="s">
        <v>491</v>
      </c>
      <c r="B188" s="39"/>
      <c r="C188" s="168">
        <v>0</v>
      </c>
      <c r="D188" s="133">
        <v>0.371</v>
      </c>
      <c r="E188" s="134">
        <v>5.2999999999999999E-2</v>
      </c>
      <c r="F188" s="135">
        <v>6.0000000000000001E-3</v>
      </c>
      <c r="G188" s="163">
        <v>8.15</v>
      </c>
      <c r="H188" s="163">
        <v>0.44</v>
      </c>
      <c r="I188" s="167">
        <v>0.44</v>
      </c>
      <c r="J188" s="37">
        <v>1.7000000000000001E-2</v>
      </c>
    </row>
    <row r="189" spans="1:10" ht="27.75" customHeight="1" x14ac:dyDescent="0.25">
      <c r="A189" s="161" t="s">
        <v>492</v>
      </c>
      <c r="B189" s="39"/>
      <c r="C189" s="168">
        <v>0</v>
      </c>
      <c r="D189" s="133">
        <v>0.371</v>
      </c>
      <c r="E189" s="134">
        <v>5.2999999999999999E-2</v>
      </c>
      <c r="F189" s="135">
        <v>6.0000000000000001E-3</v>
      </c>
      <c r="G189" s="163">
        <v>11.6</v>
      </c>
      <c r="H189" s="163">
        <v>0.44</v>
      </c>
      <c r="I189" s="167">
        <v>0.44</v>
      </c>
      <c r="J189" s="37">
        <v>1.7000000000000001E-2</v>
      </c>
    </row>
    <row r="190" spans="1:10" ht="27.75" customHeight="1" x14ac:dyDescent="0.25">
      <c r="A190" s="161" t="s">
        <v>493</v>
      </c>
      <c r="B190" s="39"/>
      <c r="C190" s="168">
        <v>0</v>
      </c>
      <c r="D190" s="133">
        <v>0.371</v>
      </c>
      <c r="E190" s="134">
        <v>5.2999999999999999E-2</v>
      </c>
      <c r="F190" s="135">
        <v>6.0000000000000001E-3</v>
      </c>
      <c r="G190" s="163">
        <v>25.06</v>
      </c>
      <c r="H190" s="163">
        <v>0.44</v>
      </c>
      <c r="I190" s="167">
        <v>0.44</v>
      </c>
      <c r="J190" s="37">
        <v>1.7000000000000001E-2</v>
      </c>
    </row>
    <row r="191" spans="1:10" ht="27.75" customHeight="1" x14ac:dyDescent="0.25">
      <c r="A191" s="161" t="s">
        <v>494</v>
      </c>
      <c r="B191" s="39"/>
      <c r="C191" s="168">
        <v>0</v>
      </c>
      <c r="D191" s="133">
        <v>0.35199999999999998</v>
      </c>
      <c r="E191" s="134">
        <v>4.8000000000000001E-2</v>
      </c>
      <c r="F191" s="135">
        <v>5.0000000000000001E-3</v>
      </c>
      <c r="G191" s="163">
        <v>16.78</v>
      </c>
      <c r="H191" s="163">
        <v>0.42</v>
      </c>
      <c r="I191" s="167">
        <v>0.42</v>
      </c>
      <c r="J191" s="37">
        <v>1.4999999999999999E-2</v>
      </c>
    </row>
    <row r="192" spans="1:10" ht="27.75" customHeight="1" x14ac:dyDescent="0.25">
      <c r="A192" s="161" t="s">
        <v>495</v>
      </c>
      <c r="B192" s="39"/>
      <c r="C192" s="168">
        <v>0</v>
      </c>
      <c r="D192" s="133">
        <v>0.35199999999999998</v>
      </c>
      <c r="E192" s="134">
        <v>4.8000000000000001E-2</v>
      </c>
      <c r="F192" s="135">
        <v>5.0000000000000001E-3</v>
      </c>
      <c r="G192" s="163">
        <v>57.88</v>
      </c>
      <c r="H192" s="163">
        <v>0.42</v>
      </c>
      <c r="I192" s="167">
        <v>0.42</v>
      </c>
      <c r="J192" s="37">
        <v>1.4999999999999999E-2</v>
      </c>
    </row>
    <row r="193" spans="1:10" ht="27.75" customHeight="1" x14ac:dyDescent="0.25">
      <c r="A193" s="161" t="s">
        <v>496</v>
      </c>
      <c r="B193" s="39"/>
      <c r="C193" s="168">
        <v>0</v>
      </c>
      <c r="D193" s="133">
        <v>0.35199999999999998</v>
      </c>
      <c r="E193" s="134">
        <v>4.8000000000000001E-2</v>
      </c>
      <c r="F193" s="135">
        <v>5.0000000000000001E-3</v>
      </c>
      <c r="G193" s="163">
        <v>104.51</v>
      </c>
      <c r="H193" s="163">
        <v>0.42</v>
      </c>
      <c r="I193" s="167">
        <v>0.42</v>
      </c>
      <c r="J193" s="37">
        <v>1.4999999999999999E-2</v>
      </c>
    </row>
    <row r="194" spans="1:10" ht="27.75" customHeight="1" x14ac:dyDescent="0.25">
      <c r="A194" s="161" t="s">
        <v>497</v>
      </c>
      <c r="B194" s="39"/>
      <c r="C194" s="168">
        <v>0</v>
      </c>
      <c r="D194" s="133">
        <v>0.35199999999999998</v>
      </c>
      <c r="E194" s="134">
        <v>4.8000000000000001E-2</v>
      </c>
      <c r="F194" s="135">
        <v>5.0000000000000001E-3</v>
      </c>
      <c r="G194" s="163">
        <v>171.71</v>
      </c>
      <c r="H194" s="163">
        <v>0.42</v>
      </c>
      <c r="I194" s="167">
        <v>0.42</v>
      </c>
      <c r="J194" s="37">
        <v>1.4999999999999999E-2</v>
      </c>
    </row>
    <row r="195" spans="1:10" ht="27.75" customHeight="1" x14ac:dyDescent="0.25">
      <c r="A195" s="161" t="s">
        <v>498</v>
      </c>
      <c r="B195" s="39"/>
      <c r="C195" s="168">
        <v>0</v>
      </c>
      <c r="D195" s="133">
        <v>0.35199999999999998</v>
      </c>
      <c r="E195" s="134">
        <v>4.8000000000000001E-2</v>
      </c>
      <c r="F195" s="135">
        <v>5.0000000000000001E-3</v>
      </c>
      <c r="G195" s="163">
        <v>468.98</v>
      </c>
      <c r="H195" s="163">
        <v>0.42</v>
      </c>
      <c r="I195" s="167">
        <v>0.42</v>
      </c>
      <c r="J195" s="37">
        <v>1.4999999999999999E-2</v>
      </c>
    </row>
    <row r="196" spans="1:10" ht="27.75" customHeight="1" x14ac:dyDescent="0.25">
      <c r="A196" s="161" t="s">
        <v>437</v>
      </c>
      <c r="B196" s="39"/>
      <c r="C196" s="168" t="s">
        <v>713</v>
      </c>
      <c r="D196" s="136">
        <v>1.9790000000000001</v>
      </c>
      <c r="E196" s="137">
        <v>0.20399999999999999</v>
      </c>
      <c r="F196" s="135">
        <v>0.11799999999999999</v>
      </c>
      <c r="G196" s="164"/>
      <c r="H196" s="164"/>
      <c r="I196" s="166"/>
      <c r="J196" s="38"/>
    </row>
    <row r="197" spans="1:10" ht="27.75" customHeight="1" x14ac:dyDescent="0.25">
      <c r="A197" s="161" t="s">
        <v>438</v>
      </c>
      <c r="B197" s="39"/>
      <c r="C197" s="168" t="s">
        <v>715</v>
      </c>
      <c r="D197" s="133">
        <v>-0.59899999999999998</v>
      </c>
      <c r="E197" s="134">
        <v>-9.8000000000000004E-2</v>
      </c>
      <c r="F197" s="135">
        <v>-1.2999999999999999E-2</v>
      </c>
      <c r="G197" s="163">
        <v>0</v>
      </c>
      <c r="H197" s="164"/>
      <c r="I197" s="166"/>
      <c r="J197" s="38"/>
    </row>
    <row r="198" spans="1:10" ht="27.75" customHeight="1" x14ac:dyDescent="0.25">
      <c r="A198" s="161" t="s">
        <v>439</v>
      </c>
      <c r="B198" s="39"/>
      <c r="C198" s="168">
        <v>0</v>
      </c>
      <c r="D198" s="133">
        <v>-0.52800000000000002</v>
      </c>
      <c r="E198" s="134">
        <v>-8.4000000000000005E-2</v>
      </c>
      <c r="F198" s="135">
        <v>-1.0999999999999999E-2</v>
      </c>
      <c r="G198" s="163">
        <v>0</v>
      </c>
      <c r="H198" s="164"/>
      <c r="I198" s="166"/>
      <c r="J198" s="38"/>
    </row>
    <row r="199" spans="1:10" ht="27.75" customHeight="1" x14ac:dyDescent="0.25">
      <c r="A199" s="161" t="s">
        <v>440</v>
      </c>
      <c r="B199" s="39"/>
      <c r="C199" s="168">
        <v>0</v>
      </c>
      <c r="D199" s="133">
        <v>-0.59899999999999998</v>
      </c>
      <c r="E199" s="134">
        <v>-9.8000000000000004E-2</v>
      </c>
      <c r="F199" s="135">
        <v>-1.2999999999999999E-2</v>
      </c>
      <c r="G199" s="163">
        <v>0</v>
      </c>
      <c r="H199" s="164"/>
      <c r="I199" s="166"/>
      <c r="J199" s="37">
        <v>3.4000000000000002E-2</v>
      </c>
    </row>
    <row r="200" spans="1:10" ht="27.75" customHeight="1" x14ac:dyDescent="0.25">
      <c r="A200" s="161" t="s">
        <v>441</v>
      </c>
      <c r="B200" s="39"/>
      <c r="C200" s="168">
        <v>0</v>
      </c>
      <c r="D200" s="133">
        <v>-0.52800000000000002</v>
      </c>
      <c r="E200" s="134">
        <v>-8.4000000000000005E-2</v>
      </c>
      <c r="F200" s="135">
        <v>-1.0999999999999999E-2</v>
      </c>
      <c r="G200" s="163">
        <v>0</v>
      </c>
      <c r="H200" s="164"/>
      <c r="I200" s="166"/>
      <c r="J200" s="37">
        <v>2.7E-2</v>
      </c>
    </row>
    <row r="201" spans="1:10" ht="27.75" customHeight="1" x14ac:dyDescent="0.25">
      <c r="A201" s="161" t="s">
        <v>442</v>
      </c>
      <c r="B201" s="39"/>
      <c r="C201" s="168">
        <v>0</v>
      </c>
      <c r="D201" s="133">
        <v>-0.52900000000000003</v>
      </c>
      <c r="E201" s="134">
        <v>-7.5999999999999998E-2</v>
      </c>
      <c r="F201" s="135">
        <v>-8.0000000000000002E-3</v>
      </c>
      <c r="G201" s="163">
        <v>1.61</v>
      </c>
      <c r="H201" s="164"/>
      <c r="I201" s="166"/>
      <c r="J201" s="37">
        <v>3.1E-2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zoomScale="80" zoomScaleNormal="80" zoomScaleSheetLayoutView="100" workbookViewId="0"/>
  </sheetViews>
  <sheetFormatPr defaultRowHeight="13.2" x14ac:dyDescent="0.25"/>
  <cols>
    <col min="1" max="1" width="29.6640625" customWidth="1"/>
    <col min="2" max="7" width="24" customWidth="1"/>
  </cols>
  <sheetData>
    <row r="1" spans="1:7" ht="27.75" customHeight="1" x14ac:dyDescent="0.25">
      <c r="A1" s="130" t="s">
        <v>16</v>
      </c>
    </row>
    <row r="2" spans="1:7" ht="44.25" customHeight="1" x14ac:dyDescent="0.25">
      <c r="A2" s="261" t="s">
        <v>705</v>
      </c>
      <c r="B2" s="261"/>
      <c r="C2" s="261"/>
      <c r="D2" s="261"/>
      <c r="E2" s="261"/>
      <c r="F2" s="261"/>
      <c r="G2" s="261"/>
    </row>
    <row r="3" spans="1:7" ht="47.25" customHeight="1" x14ac:dyDescent="0.25">
      <c r="A3" s="235" t="str">
        <f>Overview!B4&amp; " - Illustrative LLFs for year beginning "&amp;Overview!D4</f>
        <v>Eclipse Power Distribution Limited - GSP A - Illustrative LLFs for year beginning 1 April 2027</v>
      </c>
      <c r="B3" s="236"/>
      <c r="C3" s="236"/>
      <c r="D3" s="236"/>
      <c r="E3" s="236"/>
      <c r="F3" s="236"/>
      <c r="G3" s="237"/>
    </row>
    <row r="4" spans="1:7" ht="9.75" customHeight="1" x14ac:dyDescent="0.25"/>
    <row r="5" spans="1:7" ht="19.5" customHeight="1" x14ac:dyDescent="0.25">
      <c r="A5" s="263" t="s">
        <v>9</v>
      </c>
      <c r="B5" s="264"/>
      <c r="C5" s="19" t="s">
        <v>2</v>
      </c>
      <c r="D5" s="19" t="s">
        <v>3</v>
      </c>
      <c r="E5" s="19" t="s">
        <v>4</v>
      </c>
      <c r="F5" s="19" t="s">
        <v>5</v>
      </c>
      <c r="G5" s="19" t="s">
        <v>671</v>
      </c>
    </row>
    <row r="6" spans="1:7" ht="19.5" customHeight="1" x14ac:dyDescent="0.25">
      <c r="A6" s="265"/>
      <c r="B6" s="266"/>
      <c r="C6" s="19" t="s">
        <v>672</v>
      </c>
      <c r="D6" s="19" t="s">
        <v>673</v>
      </c>
      <c r="E6" s="19" t="s">
        <v>674</v>
      </c>
      <c r="F6" s="19" t="s">
        <v>675</v>
      </c>
      <c r="G6" s="19" t="s">
        <v>676</v>
      </c>
    </row>
    <row r="7" spans="1:7" ht="39.9" customHeight="1" x14ac:dyDescent="0.25">
      <c r="A7" s="232" t="s">
        <v>677</v>
      </c>
      <c r="B7" s="233"/>
      <c r="C7" s="21" t="s">
        <v>678</v>
      </c>
      <c r="D7" s="20"/>
      <c r="E7" s="80" t="s">
        <v>679</v>
      </c>
      <c r="F7" s="20"/>
      <c r="G7" s="20"/>
    </row>
    <row r="8" spans="1:7" ht="39.9" customHeight="1" x14ac:dyDescent="0.25">
      <c r="A8" s="232" t="s">
        <v>680</v>
      </c>
      <c r="B8" s="233"/>
      <c r="C8" s="20"/>
      <c r="D8" s="21" t="s">
        <v>681</v>
      </c>
      <c r="E8" s="20"/>
      <c r="F8" s="20"/>
      <c r="G8" s="20"/>
    </row>
    <row r="9" spans="1:7" ht="39.9" customHeight="1" x14ac:dyDescent="0.25">
      <c r="A9" s="232" t="s">
        <v>682</v>
      </c>
      <c r="B9" s="233"/>
      <c r="C9" s="20"/>
      <c r="D9" s="20"/>
      <c r="E9" s="21" t="s">
        <v>681</v>
      </c>
      <c r="F9" s="20"/>
      <c r="G9" s="20"/>
    </row>
    <row r="10" spans="1:7" ht="39.9" customHeight="1" x14ac:dyDescent="0.25">
      <c r="A10" s="232" t="s">
        <v>683</v>
      </c>
      <c r="B10" s="233"/>
      <c r="C10" s="20"/>
      <c r="D10" s="20"/>
      <c r="E10" s="20"/>
      <c r="F10" s="80" t="s">
        <v>684</v>
      </c>
      <c r="G10" s="80" t="s">
        <v>685</v>
      </c>
    </row>
    <row r="11" spans="1:7" ht="20.100000000000001" customHeight="1" x14ac:dyDescent="0.25">
      <c r="A11" s="232" t="s">
        <v>10</v>
      </c>
      <c r="B11" s="233"/>
      <c r="C11" s="262" t="s">
        <v>11</v>
      </c>
      <c r="D11" s="262"/>
      <c r="E11" s="262"/>
      <c r="F11" s="262"/>
      <c r="G11" s="262"/>
    </row>
    <row r="12" spans="1:7" x14ac:dyDescent="0.25">
      <c r="B12" s="11"/>
      <c r="C12" s="11"/>
      <c r="D12" s="11"/>
      <c r="E12" s="11"/>
    </row>
    <row r="13" spans="1:7" ht="22.5" customHeight="1" x14ac:dyDescent="0.25">
      <c r="A13" s="228" t="s">
        <v>36</v>
      </c>
      <c r="B13" s="267"/>
      <c r="C13" s="267"/>
      <c r="D13" s="267"/>
      <c r="E13" s="267"/>
      <c r="F13" s="267"/>
      <c r="G13" s="229"/>
    </row>
    <row r="14" spans="1:7" ht="22.5" customHeight="1" x14ac:dyDescent="0.25">
      <c r="A14" s="228" t="s">
        <v>704</v>
      </c>
      <c r="B14" s="267"/>
      <c r="C14" s="267"/>
      <c r="D14" s="267"/>
      <c r="E14" s="267"/>
      <c r="F14" s="267"/>
      <c r="G14" s="229"/>
    </row>
    <row r="15" spans="1:7" ht="33" customHeight="1" x14ac:dyDescent="0.25">
      <c r="A15" s="204" t="s">
        <v>37</v>
      </c>
      <c r="B15" s="204" t="s">
        <v>2</v>
      </c>
      <c r="C15" s="204" t="s">
        <v>3</v>
      </c>
      <c r="D15" s="204" t="s">
        <v>4</v>
      </c>
      <c r="E15" s="204" t="s">
        <v>5</v>
      </c>
      <c r="F15" s="204" t="s">
        <v>671</v>
      </c>
      <c r="G15" s="19" t="s">
        <v>703</v>
      </c>
    </row>
    <row r="16" spans="1:7" ht="23.25" customHeight="1" x14ac:dyDescent="0.25">
      <c r="A16" s="212" t="s">
        <v>38</v>
      </c>
      <c r="B16" s="205"/>
      <c r="C16" s="205"/>
      <c r="D16" s="205"/>
      <c r="E16" s="205"/>
      <c r="F16" s="205"/>
      <c r="G16" s="203"/>
    </row>
    <row r="17" spans="1:7" ht="23.25" customHeight="1" x14ac:dyDescent="0.25">
      <c r="A17" s="212" t="s">
        <v>39</v>
      </c>
      <c r="B17" s="205"/>
      <c r="C17" s="205"/>
      <c r="D17" s="205"/>
      <c r="E17" s="205"/>
      <c r="F17" s="205"/>
      <c r="G17" s="203"/>
    </row>
    <row r="18" spans="1:7" ht="23.25" customHeight="1" x14ac:dyDescent="0.25">
      <c r="A18" s="212" t="s">
        <v>40</v>
      </c>
      <c r="B18" s="205"/>
      <c r="C18" s="205"/>
      <c r="D18" s="205"/>
      <c r="E18" s="205"/>
      <c r="F18" s="205"/>
      <c r="G18" s="203"/>
    </row>
    <row r="19" spans="1:7" ht="23.25" customHeight="1" x14ac:dyDescent="0.25">
      <c r="A19" s="212" t="s">
        <v>41</v>
      </c>
      <c r="B19" s="205"/>
      <c r="C19" s="205"/>
      <c r="D19" s="205"/>
      <c r="E19" s="205"/>
      <c r="F19" s="205"/>
      <c r="G19" s="203"/>
    </row>
    <row r="20" spans="1:7" ht="23.25" customHeight="1" x14ac:dyDescent="0.25">
      <c r="A20" s="212" t="s">
        <v>42</v>
      </c>
      <c r="B20" s="205"/>
      <c r="C20" s="205"/>
      <c r="D20" s="205"/>
      <c r="E20" s="205"/>
      <c r="F20" s="205"/>
      <c r="G20" s="203"/>
    </row>
    <row r="21" spans="1:7" ht="23.25" customHeight="1" x14ac:dyDescent="0.25">
      <c r="A21" s="212" t="s">
        <v>43</v>
      </c>
      <c r="B21" s="205"/>
      <c r="C21" s="205"/>
      <c r="D21" s="205"/>
      <c r="E21" s="205"/>
      <c r="F21" s="205"/>
      <c r="G21" s="203"/>
    </row>
    <row r="23" spans="1:7" ht="22.5" customHeight="1" x14ac:dyDescent="0.25">
      <c r="A23" s="228" t="s">
        <v>44</v>
      </c>
      <c r="B23" s="267"/>
      <c r="C23" s="267"/>
      <c r="D23" s="267"/>
      <c r="E23" s="267"/>
      <c r="F23" s="267"/>
      <c r="G23" s="229"/>
    </row>
    <row r="24" spans="1:7" ht="22.5" customHeight="1" x14ac:dyDescent="0.25">
      <c r="A24" s="228" t="s">
        <v>7</v>
      </c>
      <c r="B24" s="267"/>
      <c r="C24" s="267"/>
      <c r="D24" s="267"/>
      <c r="E24" s="267"/>
      <c r="F24" s="267"/>
      <c r="G24" s="229"/>
    </row>
    <row r="25" spans="1:7" ht="33" customHeight="1" x14ac:dyDescent="0.25">
      <c r="A25" s="19" t="s">
        <v>6</v>
      </c>
      <c r="B25" s="19" t="s">
        <v>2</v>
      </c>
      <c r="C25" s="19" t="s">
        <v>3</v>
      </c>
      <c r="D25" s="19" t="s">
        <v>4</v>
      </c>
      <c r="E25" s="19" t="s">
        <v>5</v>
      </c>
      <c r="F25" s="19" t="s">
        <v>671</v>
      </c>
      <c r="G25" s="19" t="s">
        <v>703</v>
      </c>
    </row>
    <row r="26" spans="1:7" ht="22.5" customHeight="1" x14ac:dyDescent="0.25">
      <c r="A26" s="208" t="s">
        <v>706</v>
      </c>
      <c r="B26" s="209"/>
      <c r="C26" s="209"/>
      <c r="D26" s="209"/>
      <c r="E26" s="209"/>
      <c r="F26" s="209"/>
      <c r="G26" s="209"/>
    </row>
    <row r="27" spans="1:7" ht="22.5" customHeight="1" x14ac:dyDescent="0.25">
      <c r="A27" s="208" t="s">
        <v>707</v>
      </c>
      <c r="B27" s="209"/>
      <c r="C27" s="209"/>
      <c r="D27" s="209"/>
      <c r="E27" s="209"/>
      <c r="F27" s="209"/>
      <c r="G27" s="209"/>
    </row>
    <row r="28" spans="1:7" ht="22.5" customHeight="1" x14ac:dyDescent="0.25">
      <c r="A28" s="208" t="s">
        <v>708</v>
      </c>
      <c r="B28" s="209"/>
      <c r="C28" s="209"/>
      <c r="D28" s="209"/>
      <c r="E28" s="209"/>
      <c r="F28" s="209"/>
      <c r="G28" s="209"/>
    </row>
    <row r="29" spans="1:7" ht="22.5" customHeight="1" x14ac:dyDescent="0.25">
      <c r="A29" s="208" t="s">
        <v>709</v>
      </c>
      <c r="B29" s="209"/>
      <c r="C29" s="209"/>
      <c r="D29" s="209"/>
      <c r="E29" s="209"/>
      <c r="F29" s="209"/>
      <c r="G29" s="209"/>
    </row>
    <row r="30" spans="1:7" ht="22.5" customHeight="1" x14ac:dyDescent="0.25">
      <c r="A30" s="208" t="s">
        <v>710</v>
      </c>
      <c r="B30" s="209"/>
      <c r="C30" s="209"/>
      <c r="D30" s="209"/>
      <c r="E30" s="209"/>
      <c r="F30" s="209"/>
      <c r="G30" s="209"/>
    </row>
    <row r="32" spans="1:7" ht="22.5" customHeight="1" x14ac:dyDescent="0.25">
      <c r="A32" s="228" t="s">
        <v>44</v>
      </c>
      <c r="B32" s="267"/>
      <c r="C32" s="267"/>
      <c r="D32" s="267"/>
      <c r="E32" s="267"/>
      <c r="F32" s="267"/>
      <c r="G32" s="229"/>
    </row>
    <row r="33" spans="1:7" ht="22.5" customHeight="1" x14ac:dyDescent="0.25">
      <c r="A33" s="228" t="s">
        <v>8</v>
      </c>
      <c r="B33" s="267"/>
      <c r="C33" s="267"/>
      <c r="D33" s="267"/>
      <c r="E33" s="267"/>
      <c r="F33" s="267"/>
      <c r="G33" s="229"/>
    </row>
    <row r="34" spans="1:7" ht="33" customHeight="1" x14ac:dyDescent="0.25">
      <c r="A34" s="204" t="s">
        <v>6</v>
      </c>
      <c r="B34" s="204" t="s">
        <v>2</v>
      </c>
      <c r="C34" s="204" t="s">
        <v>3</v>
      </c>
      <c r="D34" s="204" t="s">
        <v>4</v>
      </c>
      <c r="E34" s="204" t="s">
        <v>5</v>
      </c>
      <c r="F34" s="204" t="s">
        <v>671</v>
      </c>
      <c r="G34" s="204" t="s">
        <v>703</v>
      </c>
    </row>
    <row r="35" spans="1:7" ht="22.5" customHeight="1" x14ac:dyDescent="0.25">
      <c r="A35" s="208" t="s">
        <v>706</v>
      </c>
      <c r="B35" s="205"/>
      <c r="C35" s="205"/>
      <c r="D35" s="205"/>
      <c r="E35" s="205"/>
      <c r="F35" s="205"/>
      <c r="G35" s="206"/>
    </row>
    <row r="36" spans="1:7" ht="22.5" customHeight="1" x14ac:dyDescent="0.25">
      <c r="A36" s="208" t="s">
        <v>707</v>
      </c>
      <c r="B36" s="205"/>
      <c r="C36" s="205"/>
      <c r="D36" s="205"/>
      <c r="E36" s="205"/>
      <c r="F36" s="205"/>
      <c r="G36" s="206"/>
    </row>
    <row r="37" spans="1:7" ht="22.5" customHeight="1" x14ac:dyDescent="0.25">
      <c r="A37" s="208" t="s">
        <v>708</v>
      </c>
      <c r="B37" s="205"/>
      <c r="C37" s="205"/>
      <c r="D37" s="205"/>
      <c r="E37" s="205"/>
      <c r="F37" s="205"/>
      <c r="G37" s="206"/>
    </row>
    <row r="38" spans="1:7" ht="22.5" customHeight="1" x14ac:dyDescent="0.25">
      <c r="A38" s="208" t="s">
        <v>709</v>
      </c>
      <c r="B38" s="205"/>
      <c r="C38" s="205"/>
      <c r="D38" s="205"/>
      <c r="E38" s="205"/>
      <c r="F38" s="205"/>
      <c r="G38" s="206"/>
    </row>
    <row r="39" spans="1:7" ht="22.5" customHeight="1" x14ac:dyDescent="0.25">
      <c r="A39" s="208" t="s">
        <v>710</v>
      </c>
      <c r="B39" s="205"/>
      <c r="C39" s="205"/>
      <c r="D39" s="205"/>
      <c r="E39" s="205"/>
      <c r="F39" s="205"/>
      <c r="G39" s="206"/>
    </row>
    <row r="40" spans="1:7" ht="21.75" customHeight="1" x14ac:dyDescent="0.25"/>
    <row r="41" spans="1:7" ht="21.75" customHeight="1" x14ac:dyDescent="0.25">
      <c r="A41" s="260" t="s">
        <v>695</v>
      </c>
      <c r="B41" s="260"/>
      <c r="C41" s="260"/>
      <c r="D41" s="260"/>
      <c r="E41" s="260"/>
      <c r="F41" s="260"/>
      <c r="G41" s="260"/>
    </row>
    <row r="42" spans="1:7" ht="21.75" customHeight="1" x14ac:dyDescent="0.25">
      <c r="A42" s="19" t="s">
        <v>6</v>
      </c>
      <c r="B42" s="19" t="s">
        <v>2</v>
      </c>
      <c r="C42" s="19" t="s">
        <v>3</v>
      </c>
      <c r="D42" s="19" t="s">
        <v>4</v>
      </c>
      <c r="E42" s="19" t="s">
        <v>5</v>
      </c>
      <c r="F42" s="19" t="s">
        <v>671</v>
      </c>
      <c r="G42" s="19" t="s">
        <v>696</v>
      </c>
    </row>
    <row r="43" spans="1:7" ht="21.75" customHeight="1" x14ac:dyDescent="0.25">
      <c r="A43" s="208" t="s">
        <v>706</v>
      </c>
      <c r="B43" s="202"/>
      <c r="C43" s="202"/>
      <c r="D43" s="202"/>
      <c r="E43" s="202"/>
      <c r="F43" s="202"/>
      <c r="G43" s="207"/>
    </row>
    <row r="44" spans="1:7" ht="21.75" customHeight="1" x14ac:dyDescent="0.25">
      <c r="A44" s="208" t="s">
        <v>707</v>
      </c>
      <c r="B44" s="202"/>
      <c r="C44" s="202"/>
      <c r="D44" s="202"/>
      <c r="E44" s="202"/>
      <c r="F44" s="202"/>
      <c r="G44" s="201"/>
    </row>
    <row r="45" spans="1:7" ht="21.75" customHeight="1" x14ac:dyDescent="0.25">
      <c r="A45" s="208" t="s">
        <v>708</v>
      </c>
      <c r="B45" s="202"/>
      <c r="C45" s="202"/>
      <c r="D45" s="202"/>
      <c r="E45" s="202"/>
      <c r="F45" s="202"/>
      <c r="G45" s="201"/>
    </row>
    <row r="46" spans="1:7" ht="21.75" customHeight="1" x14ac:dyDescent="0.25">
      <c r="A46" s="208" t="s">
        <v>709</v>
      </c>
      <c r="B46" s="202"/>
      <c r="C46" s="202"/>
      <c r="D46" s="202"/>
      <c r="E46" s="202"/>
      <c r="F46" s="202"/>
      <c r="G46" s="201"/>
    </row>
    <row r="47" spans="1:7" ht="21.75" customHeight="1" x14ac:dyDescent="0.25">
      <c r="A47" s="208" t="s">
        <v>710</v>
      </c>
      <c r="B47" s="202"/>
      <c r="C47" s="202"/>
      <c r="D47" s="202"/>
      <c r="E47" s="202"/>
      <c r="F47" s="202"/>
      <c r="G47" s="20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ColWidth="9.109375" defaultRowHeight="27.75" customHeight="1" x14ac:dyDescent="0.25"/>
  <cols>
    <col min="1" max="2" width="14.6640625" style="1" customWidth="1"/>
    <col min="3" max="3" width="8" style="1" customWidth="1"/>
    <col min="4" max="4" width="14.6640625" style="1" customWidth="1"/>
    <col min="5" max="5" width="14.6640625" style="2" customWidth="1"/>
    <col min="6" max="6" width="8" style="2" customWidth="1"/>
    <col min="7" max="7" width="14.6640625" style="1" customWidth="1"/>
    <col min="8" max="8" width="30.6640625" style="2" customWidth="1"/>
    <col min="9" max="10" width="14.6640625" style="2" customWidth="1"/>
    <col min="11" max="11" width="14.6640625" style="9" customWidth="1"/>
    <col min="12" max="13" width="14.6640625" style="3" customWidth="1"/>
    <col min="14" max="19" width="14.6640625" style="1" customWidth="1"/>
    <col min="20" max="16384" width="9.109375" style="1"/>
  </cols>
  <sheetData>
    <row r="1" spans="1:17" ht="63" customHeight="1" x14ac:dyDescent="0.25">
      <c r="A1" s="12" t="s">
        <v>16</v>
      </c>
      <c r="B1" s="12"/>
      <c r="C1" s="12"/>
      <c r="D1" s="268" t="s">
        <v>690</v>
      </c>
      <c r="E1" s="268"/>
      <c r="F1" s="268"/>
      <c r="G1" s="268"/>
      <c r="H1" s="268"/>
      <c r="I1" s="268"/>
      <c r="J1" s="268"/>
      <c r="K1" s="268"/>
      <c r="L1" s="268"/>
      <c r="M1" s="268"/>
      <c r="N1" s="268"/>
      <c r="O1" s="268"/>
      <c r="P1" s="268"/>
      <c r="Q1" s="268"/>
    </row>
    <row r="2" spans="1:17" ht="27.75" customHeight="1" x14ac:dyDescent="0.25">
      <c r="A2" s="235" t="s">
        <v>123</v>
      </c>
      <c r="B2" s="236"/>
      <c r="C2" s="236"/>
      <c r="D2" s="236"/>
      <c r="E2" s="236"/>
      <c r="F2" s="236"/>
      <c r="G2" s="236"/>
      <c r="H2" s="236"/>
      <c r="I2" s="236"/>
      <c r="J2" s="236"/>
      <c r="K2" s="236"/>
      <c r="L2" s="236"/>
      <c r="M2" s="236"/>
      <c r="N2" s="236"/>
      <c r="O2" s="236"/>
      <c r="P2" s="236"/>
      <c r="Q2" s="237"/>
    </row>
    <row r="3" spans="1:17" ht="17.25" customHeight="1" x14ac:dyDescent="0.25">
      <c r="A3" s="12"/>
      <c r="B3" s="12"/>
      <c r="C3" s="12"/>
      <c r="D3" s="12"/>
      <c r="G3" s="22"/>
    </row>
    <row r="4" spans="1:17" s="10" customFormat="1" ht="25.5" customHeight="1" x14ac:dyDescent="0.25">
      <c r="A4" s="235" t="str">
        <f>Overview!B4&amp; " - Effective from "&amp;Overview!D4&amp;" - "&amp;Overview!E4&amp;" new designated EHV charges"</f>
        <v>Eclipse Power Distribution Limited - GSP A - Effective from 1 April 2027 - Submitted new designated EHV charges</v>
      </c>
      <c r="B4" s="236"/>
      <c r="C4" s="236"/>
      <c r="D4" s="236"/>
      <c r="E4" s="236"/>
      <c r="F4" s="236"/>
      <c r="G4" s="236"/>
      <c r="H4" s="236"/>
      <c r="I4" s="236"/>
      <c r="J4" s="236"/>
      <c r="K4" s="236"/>
      <c r="L4" s="236"/>
      <c r="M4" s="236"/>
      <c r="N4" s="236"/>
      <c r="O4" s="236"/>
      <c r="P4" s="236"/>
      <c r="Q4" s="237"/>
    </row>
    <row r="5" spans="1:17" ht="69.75" customHeight="1" x14ac:dyDescent="0.25">
      <c r="A5" s="26" t="s">
        <v>126</v>
      </c>
      <c r="B5" s="26" t="s">
        <v>46</v>
      </c>
      <c r="C5" s="26" t="s">
        <v>702</v>
      </c>
      <c r="D5" s="26" t="s">
        <v>31</v>
      </c>
      <c r="E5" s="26" t="s">
        <v>47</v>
      </c>
      <c r="F5" s="26" t="s">
        <v>702</v>
      </c>
      <c r="G5" s="26" t="s">
        <v>32</v>
      </c>
      <c r="H5" s="70" t="s">
        <v>26</v>
      </c>
      <c r="I5" s="52" t="s">
        <v>577</v>
      </c>
      <c r="J5" s="70" t="str">
        <f>'Annex 2 Designated EHV charges'!I9</f>
        <v>Import
Super Red
unit charge
(p/kWh)</v>
      </c>
      <c r="K5" s="70" t="str">
        <f>'Annex 2 Designated EHV charges'!J9</f>
        <v>Import
fixed charge
(p/day)</v>
      </c>
      <c r="L5" s="70" t="str">
        <f>'Annex 2 Designated EHV charges'!K9</f>
        <v>Import
capacity charge
(p/kVA/day)</v>
      </c>
      <c r="M5" s="70" t="str">
        <f>'Annex 2 Designated EHV charges'!L9</f>
        <v>Import
exceeded capacity charge
(p/kVA/day)</v>
      </c>
      <c r="N5" s="70" t="str">
        <f>'Annex 2 Designated EHV charges'!M9</f>
        <v>Export
Super Red
unit charge
(p/kWh)</v>
      </c>
      <c r="O5" s="70" t="str">
        <f>'Annex 2 Designated EHV charges'!N9</f>
        <v>Export
fixed charge
(p/day)</v>
      </c>
      <c r="P5" s="70" t="str">
        <f>'Annex 2 Designated EHV charges'!O9</f>
        <v>Export
capacity charge
(p/kVA/day)</v>
      </c>
      <c r="Q5" s="70" t="str">
        <f>'Annex 2 Designated EHV charges'!P9</f>
        <v>Export
exceeded capacity charge
(p/kVA/day)</v>
      </c>
    </row>
    <row r="6" spans="1:17" ht="22.5" customHeight="1" x14ac:dyDescent="0.25">
      <c r="A6" s="197"/>
      <c r="B6" s="43"/>
      <c r="C6" s="93"/>
      <c r="D6" s="54"/>
      <c r="E6" s="44"/>
      <c r="F6" s="93"/>
      <c r="G6" s="54"/>
      <c r="H6" s="55"/>
      <c r="I6" s="183"/>
      <c r="J6" s="59"/>
      <c r="K6" s="60"/>
      <c r="L6" s="60"/>
      <c r="M6" s="60"/>
      <c r="N6" s="61"/>
      <c r="O6" s="62"/>
      <c r="P6" s="62"/>
      <c r="Q6" s="62"/>
    </row>
    <row r="7" spans="1:17" ht="22.5" customHeight="1" x14ac:dyDescent="0.25">
      <c r="A7" s="197"/>
      <c r="B7" s="43"/>
      <c r="C7" s="93"/>
      <c r="D7" s="54"/>
      <c r="E7" s="44"/>
      <c r="F7" s="93"/>
      <c r="G7" s="54"/>
      <c r="H7" s="55"/>
      <c r="I7" s="183"/>
      <c r="J7" s="59"/>
      <c r="K7" s="60"/>
      <c r="L7" s="60"/>
      <c r="M7" s="60"/>
      <c r="N7" s="61"/>
      <c r="O7" s="62"/>
      <c r="P7" s="62"/>
      <c r="Q7" s="62"/>
    </row>
    <row r="8" spans="1:17" ht="22.5" customHeight="1" x14ac:dyDescent="0.25">
      <c r="A8" s="197"/>
      <c r="B8" s="43"/>
      <c r="C8" s="200"/>
      <c r="D8" s="198"/>
      <c r="E8" s="43"/>
      <c r="F8" s="199"/>
      <c r="G8" s="198"/>
      <c r="H8" s="43"/>
      <c r="I8" s="183"/>
      <c r="J8" s="59"/>
      <c r="K8" s="60"/>
      <c r="L8" s="60"/>
      <c r="M8" s="60"/>
      <c r="N8" s="61"/>
      <c r="O8" s="62"/>
      <c r="P8" s="62"/>
      <c r="Q8" s="62"/>
    </row>
    <row r="9" spans="1:17" ht="22.5" customHeight="1" x14ac:dyDescent="0.25">
      <c r="A9" s="197"/>
      <c r="B9" s="43"/>
      <c r="C9" s="200"/>
      <c r="D9" s="198"/>
      <c r="E9" s="43"/>
      <c r="F9" s="199"/>
      <c r="G9" s="198"/>
      <c r="H9" s="43"/>
      <c r="I9" s="199"/>
      <c r="J9" s="59"/>
      <c r="K9" s="60"/>
      <c r="L9" s="60"/>
      <c r="M9" s="60"/>
      <c r="N9" s="61"/>
      <c r="O9" s="62"/>
      <c r="P9" s="62"/>
      <c r="Q9" s="62"/>
    </row>
    <row r="10" spans="1:17" ht="22.5" customHeight="1" x14ac:dyDescent="0.25">
      <c r="A10" s="197"/>
      <c r="B10" s="43"/>
      <c r="C10" s="200"/>
      <c r="D10" s="198"/>
      <c r="E10" s="43"/>
      <c r="F10" s="199"/>
      <c r="G10" s="198"/>
      <c r="H10" s="43"/>
      <c r="I10" s="199"/>
      <c r="J10" s="59"/>
      <c r="K10" s="60"/>
      <c r="L10" s="60"/>
      <c r="M10" s="60"/>
      <c r="N10" s="61"/>
      <c r="O10" s="62"/>
      <c r="P10" s="62"/>
      <c r="Q10" s="62"/>
    </row>
    <row r="11" spans="1:17" ht="22.5" customHeight="1" x14ac:dyDescent="0.25">
      <c r="A11" s="197"/>
      <c r="B11" s="43"/>
      <c r="C11" s="200"/>
      <c r="D11" s="198"/>
      <c r="E11" s="43"/>
      <c r="F11" s="199"/>
      <c r="G11" s="198"/>
      <c r="H11" s="43"/>
      <c r="I11" s="199"/>
      <c r="J11" s="59"/>
      <c r="K11" s="60"/>
      <c r="L11" s="60"/>
      <c r="M11" s="60"/>
      <c r="N11" s="61"/>
      <c r="O11" s="62"/>
      <c r="P11" s="62"/>
      <c r="Q11" s="62"/>
    </row>
    <row r="12" spans="1:17" ht="22.5" customHeight="1" x14ac:dyDescent="0.25">
      <c r="A12" s="197"/>
      <c r="B12" s="43"/>
      <c r="C12" s="200"/>
      <c r="D12" s="198"/>
      <c r="E12" s="43"/>
      <c r="F12" s="199"/>
      <c r="G12" s="198"/>
      <c r="H12" s="43"/>
      <c r="I12" s="199"/>
      <c r="J12" s="59"/>
      <c r="K12" s="60"/>
      <c r="L12" s="60"/>
      <c r="M12" s="60"/>
      <c r="N12" s="61"/>
      <c r="O12" s="62"/>
      <c r="P12" s="62"/>
      <c r="Q12" s="62"/>
    </row>
    <row r="13" spans="1:17" ht="22.5" customHeight="1" x14ac:dyDescent="0.25">
      <c r="A13" s="197"/>
      <c r="B13" s="43"/>
      <c r="C13" s="200"/>
      <c r="D13" s="198"/>
      <c r="E13" s="43"/>
      <c r="F13" s="199"/>
      <c r="G13" s="198"/>
      <c r="H13" s="43"/>
      <c r="I13" s="199"/>
      <c r="J13" s="59"/>
      <c r="K13" s="60"/>
      <c r="L13" s="60"/>
      <c r="M13" s="60"/>
      <c r="N13" s="61"/>
      <c r="O13" s="62"/>
      <c r="P13" s="62"/>
      <c r="Q13" s="62"/>
    </row>
    <row r="14" spans="1:17" ht="22.5" customHeight="1" x14ac:dyDescent="0.25">
      <c r="A14" s="197"/>
      <c r="B14" s="43"/>
      <c r="C14" s="200"/>
      <c r="D14" s="198"/>
      <c r="E14" s="43"/>
      <c r="F14" s="199"/>
      <c r="G14" s="198"/>
      <c r="H14" s="43"/>
      <c r="I14" s="199"/>
      <c r="J14" s="59"/>
      <c r="K14" s="60"/>
      <c r="L14" s="60"/>
      <c r="M14" s="60"/>
      <c r="N14" s="61"/>
      <c r="O14" s="62"/>
      <c r="P14" s="62"/>
      <c r="Q14" s="62"/>
    </row>
    <row r="15" spans="1:17" ht="22.5" customHeight="1" x14ac:dyDescent="0.25">
      <c r="A15" s="197"/>
      <c r="B15" s="43"/>
      <c r="C15" s="200"/>
      <c r="D15" s="198"/>
      <c r="E15" s="43"/>
      <c r="F15" s="199"/>
      <c r="G15" s="198"/>
      <c r="H15" s="43"/>
      <c r="I15" s="199"/>
      <c r="J15" s="59"/>
      <c r="K15" s="60"/>
      <c r="L15" s="60"/>
      <c r="M15" s="60"/>
      <c r="N15" s="61"/>
      <c r="O15" s="62"/>
      <c r="P15" s="62"/>
      <c r="Q15" s="62"/>
    </row>
    <row r="17" spans="1:19" ht="27.75" customHeight="1" x14ac:dyDescent="0.25">
      <c r="A17" s="235" t="str">
        <f>Overview!B4&amp; " - Effective from "&amp;Overview!D4&amp;" - "&amp;Overview!E4&amp;" new designated EHV line loss factors"</f>
        <v>Eclipse Power Distribution Limited - GSP A - Effective from 1 April 2027 - Submitted new designated EHV line loss factors</v>
      </c>
      <c r="B17" s="236"/>
      <c r="C17" s="236"/>
      <c r="D17" s="236"/>
      <c r="E17" s="236"/>
      <c r="F17" s="236"/>
      <c r="G17" s="236"/>
      <c r="H17" s="236"/>
      <c r="I17" s="236"/>
      <c r="J17" s="236"/>
      <c r="K17" s="236"/>
      <c r="L17" s="236"/>
      <c r="M17" s="236"/>
      <c r="N17" s="236"/>
      <c r="O17" s="236"/>
      <c r="P17" s="236"/>
      <c r="Q17" s="236"/>
      <c r="R17" s="236"/>
      <c r="S17" s="237"/>
    </row>
    <row r="18" spans="1:19" ht="62.25" customHeight="1" x14ac:dyDescent="0.25">
      <c r="A18" s="26" t="s">
        <v>126</v>
      </c>
      <c r="B18" s="26" t="s">
        <v>46</v>
      </c>
      <c r="C18" s="26" t="s">
        <v>702</v>
      </c>
      <c r="D18" s="26" t="s">
        <v>31</v>
      </c>
      <c r="E18" s="26" t="s">
        <v>47</v>
      </c>
      <c r="F18" s="26" t="s">
        <v>702</v>
      </c>
      <c r="G18" s="26" t="s">
        <v>32</v>
      </c>
      <c r="H18" s="70" t="s">
        <v>26</v>
      </c>
      <c r="I18" s="52" t="s">
        <v>577</v>
      </c>
      <c r="J18" s="30" t="s">
        <v>100</v>
      </c>
      <c r="K18" s="30" t="s">
        <v>99</v>
      </c>
      <c r="L18" s="30" t="s">
        <v>101</v>
      </c>
      <c r="M18" s="30" t="s">
        <v>102</v>
      </c>
      <c r="N18" s="30" t="s">
        <v>688</v>
      </c>
      <c r="O18" s="32" t="s">
        <v>103</v>
      </c>
      <c r="P18" s="32" t="s">
        <v>104</v>
      </c>
      <c r="Q18" s="32" t="s">
        <v>105</v>
      </c>
      <c r="R18" s="32" t="s">
        <v>106</v>
      </c>
      <c r="S18" s="32" t="s">
        <v>689</v>
      </c>
    </row>
    <row r="19" spans="1:19" ht="22.5" customHeight="1" x14ac:dyDescent="0.25">
      <c r="A19" s="197"/>
      <c r="B19" s="43"/>
      <c r="C19" s="200"/>
      <c r="D19" s="198"/>
      <c r="E19" s="43"/>
      <c r="F19" s="199"/>
      <c r="G19" s="198"/>
      <c r="H19" s="43"/>
      <c r="I19" s="199"/>
      <c r="J19" s="35"/>
      <c r="K19" s="35"/>
      <c r="L19" s="28"/>
      <c r="M19" s="29"/>
      <c r="N19" s="29"/>
      <c r="O19" s="31"/>
      <c r="P19" s="31"/>
      <c r="Q19" s="31"/>
      <c r="R19" s="31"/>
      <c r="S19" s="31"/>
    </row>
    <row r="20" spans="1:19" ht="22.5" customHeight="1" x14ac:dyDescent="0.25">
      <c r="A20" s="43"/>
      <c r="B20" s="43"/>
      <c r="C20" s="43"/>
      <c r="D20" s="43"/>
      <c r="E20" s="44"/>
      <c r="F20" s="33"/>
      <c r="G20" s="33"/>
      <c r="H20" s="34"/>
      <c r="I20" s="184"/>
      <c r="J20" s="35"/>
      <c r="K20" s="35"/>
      <c r="L20" s="28"/>
      <c r="M20" s="29"/>
      <c r="N20" s="29"/>
      <c r="O20" s="31"/>
      <c r="P20" s="31"/>
      <c r="Q20" s="31"/>
      <c r="R20" s="31"/>
      <c r="S20" s="31"/>
    </row>
    <row r="21" spans="1:19" ht="22.5" customHeight="1" x14ac:dyDescent="0.25">
      <c r="A21" s="43"/>
      <c r="B21" s="43"/>
      <c r="C21" s="43"/>
      <c r="D21" s="43"/>
      <c r="E21" s="44"/>
      <c r="F21" s="33"/>
      <c r="G21" s="33"/>
      <c r="H21" s="34"/>
      <c r="I21" s="184"/>
      <c r="J21" s="35"/>
      <c r="K21" s="35"/>
      <c r="L21" s="28"/>
      <c r="M21" s="29"/>
      <c r="N21" s="29"/>
      <c r="O21" s="31"/>
      <c r="P21" s="31"/>
      <c r="Q21" s="31"/>
      <c r="R21" s="31"/>
      <c r="S21" s="31"/>
    </row>
    <row r="22" spans="1:19" ht="22.5" customHeight="1" x14ac:dyDescent="0.25">
      <c r="A22" s="43"/>
      <c r="B22" s="43"/>
      <c r="C22" s="43"/>
      <c r="D22" s="43"/>
      <c r="E22" s="44"/>
      <c r="F22" s="33"/>
      <c r="G22" s="33"/>
      <c r="H22" s="34"/>
      <c r="I22" s="184"/>
      <c r="J22" s="35"/>
      <c r="K22" s="35"/>
      <c r="L22" s="28"/>
      <c r="M22" s="29"/>
      <c r="N22" s="29"/>
      <c r="O22" s="31"/>
      <c r="P22" s="31"/>
      <c r="Q22" s="31"/>
      <c r="R22" s="31"/>
      <c r="S22" s="31"/>
    </row>
    <row r="23" spans="1:19" ht="22.5" customHeight="1" x14ac:dyDescent="0.25">
      <c r="A23" s="43"/>
      <c r="B23" s="43"/>
      <c r="C23" s="43"/>
      <c r="D23" s="43"/>
      <c r="E23" s="44"/>
      <c r="F23" s="33"/>
      <c r="G23" s="33"/>
      <c r="H23" s="34"/>
      <c r="I23" s="184"/>
      <c r="J23" s="35"/>
      <c r="K23" s="35"/>
      <c r="L23" s="28"/>
      <c r="M23" s="29"/>
      <c r="N23" s="29"/>
      <c r="O23" s="31"/>
      <c r="P23" s="31"/>
      <c r="Q23" s="31"/>
      <c r="R23" s="31"/>
      <c r="S23" s="31"/>
    </row>
    <row r="24" spans="1:19" ht="22.5" customHeight="1" x14ac:dyDescent="0.25">
      <c r="A24" s="43"/>
      <c r="B24" s="43"/>
      <c r="C24" s="43"/>
      <c r="D24" s="43"/>
      <c r="E24" s="44"/>
      <c r="F24" s="33"/>
      <c r="G24" s="33"/>
      <c r="H24" s="34"/>
      <c r="I24" s="184"/>
      <c r="J24" s="35"/>
      <c r="K24" s="35"/>
      <c r="L24" s="28"/>
      <c r="M24" s="29"/>
      <c r="N24" s="29"/>
      <c r="O24" s="31"/>
      <c r="P24" s="31"/>
      <c r="Q24" s="31"/>
      <c r="R24" s="31"/>
      <c r="S24" s="31"/>
    </row>
    <row r="25" spans="1:19" ht="22.5" customHeight="1" x14ac:dyDescent="0.25">
      <c r="A25" s="43"/>
      <c r="B25" s="43"/>
      <c r="C25" s="43"/>
      <c r="D25" s="43"/>
      <c r="E25" s="44"/>
      <c r="F25" s="33"/>
      <c r="G25" s="33"/>
      <c r="H25" s="34"/>
      <c r="I25" s="184"/>
      <c r="J25" s="35"/>
      <c r="K25" s="35"/>
      <c r="L25" s="28"/>
      <c r="M25" s="29"/>
      <c r="N25" s="29"/>
      <c r="O25" s="31"/>
      <c r="P25" s="31"/>
      <c r="Q25" s="31"/>
      <c r="R25" s="31"/>
      <c r="S25" s="31"/>
    </row>
    <row r="26" spans="1:19" ht="22.5" customHeight="1" x14ac:dyDescent="0.25">
      <c r="A26" s="43"/>
      <c r="B26" s="43"/>
      <c r="C26" s="43"/>
      <c r="D26" s="43"/>
      <c r="E26" s="44"/>
      <c r="F26" s="33"/>
      <c r="G26" s="33"/>
      <c r="H26" s="34"/>
      <c r="I26" s="184"/>
      <c r="J26" s="35"/>
      <c r="K26" s="35"/>
      <c r="L26" s="28"/>
      <c r="M26" s="29"/>
      <c r="N26" s="29"/>
      <c r="O26" s="31"/>
      <c r="P26" s="31"/>
      <c r="Q26" s="31"/>
      <c r="R26" s="31"/>
      <c r="S26" s="31"/>
    </row>
    <row r="27" spans="1:19" ht="22.5" customHeight="1" x14ac:dyDescent="0.25">
      <c r="A27" s="43"/>
      <c r="B27" s="43"/>
      <c r="C27" s="43"/>
      <c r="D27" s="43"/>
      <c r="E27" s="44"/>
      <c r="F27" s="33"/>
      <c r="G27" s="33"/>
      <c r="H27" s="34"/>
      <c r="I27" s="184"/>
      <c r="J27" s="35"/>
      <c r="K27" s="35"/>
      <c r="L27" s="28"/>
      <c r="M27" s="29"/>
      <c r="N27" s="29"/>
      <c r="O27" s="31"/>
      <c r="P27" s="31"/>
      <c r="Q27" s="31"/>
      <c r="R27" s="31"/>
      <c r="S27" s="31"/>
    </row>
    <row r="28" spans="1:19" ht="22.5" customHeight="1" x14ac:dyDescent="0.25">
      <c r="A28" s="43"/>
      <c r="B28" s="43"/>
      <c r="C28" s="43"/>
      <c r="D28" s="43"/>
      <c r="E28" s="44"/>
      <c r="F28" s="33"/>
      <c r="G28" s="33"/>
      <c r="H28" s="34"/>
      <c r="I28" s="184"/>
      <c r="J28" s="35"/>
      <c r="K28" s="35"/>
      <c r="L28" s="28"/>
      <c r="M28" s="29"/>
      <c r="N28" s="29"/>
      <c r="O28" s="31"/>
      <c r="P28" s="31"/>
      <c r="Q28" s="31"/>
      <c r="R28" s="31"/>
      <c r="S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F26B02-7A92-4CDB-B4E9-3206DAF2A1C1}">
  <ds:schemaRefs>
    <ds:schemaRef ds:uri="http://schemas.microsoft.com/office/2006/documentManagement/types"/>
    <ds:schemaRef ds:uri="http://schemas.microsoft.com/office/infopath/2007/PartnerControls"/>
    <ds:schemaRef ds:uri="b5f7a741-318b-4a08-9f62-208ecdac2c0c"/>
    <ds:schemaRef ds:uri="http://purl.org/dc/elements/1.1/"/>
    <ds:schemaRef ds:uri="http://schemas.microsoft.com/office/2006/metadata/properties"/>
    <ds:schemaRef ds:uri="2a1259a8-9be4-4f50-8927-e6dd8ca9402d"/>
    <ds:schemaRef ds:uri="http://purl.org/dc/terms/"/>
    <ds:schemaRef ds:uri="c10e1512-9304-4135-bd5b-dbbcaa2ad6c9"/>
    <ds:schemaRef ds:uri="http://schemas.openxmlformats.org/package/2006/metadata/core-properties"/>
    <ds:schemaRef ds:uri="http://www.w3.org/XML/1998/namespace"/>
    <ds:schemaRef ds:uri="http://purl.org/dc/dcmitype/"/>
    <ds:schemaRef ds:uri="dae578e5-c4d9-4e6b-ba10-889ec8f6c692"/>
    <ds:schemaRef ds:uri="2867e6b9-b027-4a5b-89f8-abb309faa4fd"/>
  </ds:schemaRefs>
</ds:datastoreItem>
</file>

<file path=customXml/itemProps2.xml><?xml version="1.0" encoding="utf-8"?>
<ds:datastoreItem xmlns:ds="http://schemas.openxmlformats.org/officeDocument/2006/customXml" ds:itemID="{9AED22B3-E925-46C8-BFFC-0496AC28C339}">
  <ds:schemaRefs>
    <ds:schemaRef ds:uri="http://schemas.microsoft.com/sharepoint/v3/contenttype/forms"/>
  </ds:schemaRefs>
</ds:datastoreItem>
</file>

<file path=customXml/itemProps3.xml><?xml version="1.0" encoding="utf-8"?>
<ds:datastoreItem xmlns:ds="http://schemas.openxmlformats.org/officeDocument/2006/customXml" ds:itemID="{E2F9F77E-419D-474E-8A4A-83643E393A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Arshdeep Toor</cp:lastModifiedBy>
  <cp:lastPrinted>2024-12-13T17:22:03Z</cp:lastPrinted>
  <dcterms:created xsi:type="dcterms:W3CDTF">2009-11-12T11:38:00Z</dcterms:created>
  <dcterms:modified xsi:type="dcterms:W3CDTF">2026-01-25T15:27:20Z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0x010100DC389DB5190C1349890AEC0B9CBB7B42</vt:lpwstr>
  </property>
  <property fmtid="{D5CDD505-2E9C-101B-9397-08002B2CF9AE}" pid="14" name="_dlc_DocIdItemGuid">
    <vt:lpwstr>2d390db2-a6ec-476d-80fe-d45a371d0846</vt:lpwstr>
  </property>
  <property fmtid="{D5CDD505-2E9C-101B-9397-08002B2CF9AE}" pid="15" name="MediaServiceImageTags">
    <vt:lpwstr/>
  </property>
</Properties>
</file>