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8743D654-9FDB-4E79-B33B-13F88559D99A}" xr6:coauthVersionLast="47" xr6:coauthVersionMax="47" xr10:uidLastSave="{00000000-0000-0000-0000-000000000000}"/>
  <bookViews>
    <workbookView xWindow="-120" yWindow="-16320" windowWidth="29040" windowHeight="1572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charges'!$A$9:$P$10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charges'!$A$2:$P$10</definedName>
    <definedName name="_xlnm.Print_Area" localSheetId="3">'Annex 2a Import'!$A$2:$H$5</definedName>
    <definedName name="_xlnm.Print_Area" localSheetId="4">'Annex 2b Export'!$A$2:$H$5</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charges'!$A$2:$J$10</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4" l="1" a="1"/>
  <c r="A5" i="14" s="1"/>
  <c r="A5" i="13" a="1"/>
  <c r="A5" i="13" s="1"/>
  <c r="M14" i="18" l="1"/>
  <c r="A2" i="12"/>
  <c r="A4" i="23"/>
  <c r="A17" i="23"/>
  <c r="A2" i="24" l="1"/>
  <c r="B37" i="24"/>
  <c r="B36" i="24"/>
  <c r="B35" i="24"/>
  <c r="B34" i="24"/>
  <c r="B33" i="24"/>
  <c r="B32" i="24"/>
  <c r="B31" i="24"/>
  <c r="B30" i="24"/>
  <c r="B29" i="24"/>
  <c r="B23" i="24"/>
  <c r="B18" i="24"/>
  <c r="B13" i="24"/>
  <c r="B12" i="24"/>
  <c r="B7" i="24"/>
  <c r="A2" i="13"/>
  <c r="A2" i="14"/>
  <c r="R10" i="18" l="1"/>
  <c r="Q10" i="18"/>
  <c r="N10" i="18" l="1"/>
  <c r="O10" i="18"/>
  <c r="P10" i="18"/>
  <c r="S10" i="18"/>
  <c r="T10" i="18"/>
  <c r="M10" i="18"/>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T17" i="18" l="1"/>
  <c r="N21" i="18" s="1"/>
  <c r="O18" i="18"/>
  <c r="R18" i="18"/>
  <c r="N17" i="18"/>
  <c r="P17" i="18"/>
  <c r="M18" i="18"/>
  <c r="Q18" i="18"/>
  <c r="M22" i="18" l="1"/>
  <c r="N22" i="18"/>
  <c r="M21" i="18"/>
  <c r="A2" i="7" l="1"/>
  <c r="F5" i="13" l="1"/>
  <c r="H5" i="13"/>
  <c r="E5" i="13"/>
  <c r="G5" i="13"/>
  <c r="D5" i="13"/>
  <c r="C5" i="13"/>
  <c r="B5" i="13"/>
  <c r="A2" i="2"/>
  <c r="H10" i="18" l="1"/>
  <c r="D10" i="18"/>
  <c r="G10" i="18"/>
  <c r="C10" i="18"/>
  <c r="F10" i="18"/>
  <c r="I10" i="18"/>
  <c r="E10" i="18"/>
  <c r="F17" i="18" l="1"/>
  <c r="F18" i="18"/>
  <c r="C17" i="18"/>
  <c r="C18" i="18"/>
  <c r="E18" i="18"/>
  <c r="E17" i="18"/>
  <c r="G18" i="18"/>
  <c r="G17" i="18"/>
  <c r="H17" i="18"/>
  <c r="H18" i="18"/>
  <c r="I17" i="18"/>
  <c r="I18" i="18"/>
  <c r="D17" i="18"/>
  <c r="D18" i="18"/>
  <c r="C22" i="18" l="1"/>
  <c r="C21" i="18"/>
  <c r="F4" i="14"/>
  <c r="G4" i="14"/>
  <c r="H4" i="14"/>
  <c r="E4" i="14"/>
  <c r="F4" i="13"/>
  <c r="G4" i="13"/>
  <c r="H4"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<sst xmlns="http://schemas.openxmlformats.org/spreadsheetml/2006/main" count="2388" uniqueCount="703">
  <si>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</si>
  <si>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</si>
  <si>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</si>
  <si>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</si>
  <si>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</si>
  <si>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</si>
  <si>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</si>
  <si>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</si>
  <si>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</si>
  <si>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</si>
  <si>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</si>
  <si>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</si>
  <si>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</si>
  <si>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</si>
  <si>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</si>
  <si>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</si>
  <si>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</si>
  <si>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</si>
  <si>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</si>
  <si>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</si>
  <si>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</si>
  <si>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</si>
  <si>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</si>
  <si>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</si>
  <si>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</si>
  <si>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</si>
  <si>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</si>
  <si>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</si>
  <si>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</si>
  <si>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</si>
  <si>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</si>
  <si>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</si>
  <si>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</si>
  <si>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</si>
  <si>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</si>
  <si>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</si>
  <si>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</si>
  <si>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</si>
  <si>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</si>
  <si>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</si>
  <si>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</si>
  <si>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</si>
  <si>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</si>
  <si>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</si>
  <si>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</si>
  <si>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</si>
  <si>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</si>
  <si>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</si>
  <si>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</si>
  <si>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</si>
  <si>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</si>
  <si>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</si>
  <si>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</si>
  <si>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</si>
  <si>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</si>
  <si>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</si>
  <si>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</si>
  <si>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</si>
  <si>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</si>
  <si>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</si>
  <si>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</si>
  <si>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</si>
  <si>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</si>
  <si>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</si>
  <si>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</si>
  <si>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</si>
  <si>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</si>
  <si>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</si>
  <si>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</si>
  <si>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</si>
  <si>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</si>
  <si>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</si>
  <si>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</si>
  <si>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</si>
  <si>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</si>
  <si>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</si>
  <si>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</si>
  <si>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</si>
  <si>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</si>
  <si>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</si>
  <si>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</si>
  <si>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</si>
  <si>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</si>
  <si>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</si>
  <si>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</si>
  <si>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</si>
  <si>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</si>
  <si>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</si>
  <si>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</si>
  <si>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</si>
  <si>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</si>
  <si>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</si>
  <si>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</si>
  <si>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</si>
  <si>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</si>
  <si>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</si>
  <si>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</si>
  <si>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</si>
  <si>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</si>
  <si>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</si>
  <si>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</si>
  <si>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</si>
  <si>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</si>
  <si>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</si>
  <si>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</si>
  <si>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</si>
  <si>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</si>
  <si>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</si>
  <si>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</si>
  <si>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</si>
  <si>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</si>
  <si>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</si>
  <si>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</si>
  <si>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</si>
  <si>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</si>
  <si>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</si>
  <si>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</si>
  <si>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</si>
  <si>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</si>
  <si>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</si>
  <si>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</si>
  <si>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</si>
  <si>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</si>
  <si>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</si>
  <si>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</si>
  <si>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</si>
  <si>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</si>
  <si>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</si>
  <si>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</si>
  <si>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</si>
  <si>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</si>
  <si>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</si>
  <si>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</si>
  <si>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</si>
  <si>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</si>
  <si>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</si>
  <si>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</si>
  <si>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</si>
  <si>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</si>
  <si>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</si>
  <si>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</si>
  <si>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</si>
  <si>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</si>
  <si>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</si>
  <si>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</si>
  <si>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</si>
  <si>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</si>
  <si>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</si>
  <si>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</si>
  <si>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</si>
  <si>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</si>
  <si>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</si>
  <si>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</si>
  <si>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</si>
  <si>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</si>
  <si>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</si>
  <si>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</si>
  <si>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</si>
  <si>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</si>
  <si>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</si>
  <si>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</si>
  <si>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</si>
  <si>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</si>
  <si>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</si>
  <si>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</si>
  <si>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</si>
  <si>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</si>
  <si>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</si>
  <si>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</si>
  <si>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</si>
  <si>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</si>
  <si>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</si>
  <si>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</si>
  <si>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</si>
  <si>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</si>
  <si>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</si>
  <si>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</si>
  <si>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</si>
  <si>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</si>
  <si>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</si>
  <si>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</si>
  <si>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</si>
  <si>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</si>
  <si>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</si>
  <si>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</si>
  <si>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</si>
  <si>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</si>
  <si>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</si>
  <si>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</si>
  <si>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</si>
  <si>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</si>
  <si>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</si>
  <si>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</si>
  <si>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</si>
  <si>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</si>
  <si>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</si>
  <si>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</si>
  <si>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</si>
  <si>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</si>
  <si>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</si>
  <si>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</si>
  <si>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</si>
  <si>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</si>
  <si>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</si>
  <si>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</si>
  <si>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</si>
  <si>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</si>
  <si>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</si>
  <si>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</si>
  <si>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</si>
  <si>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</si>
  <si>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</si>
  <si>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</si>
  <si>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</si>
  <si>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</si>
  <si>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</si>
  <si>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</si>
  <si>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</si>
  <si>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</si>
  <si>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</si>
  <si>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</si>
  <si>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</si>
  <si>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</si>
  <si>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</si>
  <si>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</si>
  <si>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</si>
  <si>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</si>
  <si>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</si>
  <si>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</si>
  <si>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</si>
  <si>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</si>
  <si>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</si>
  <si>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</si>
  <si>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</si>
  <si>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</si>
  <si>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</si>
  <si>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</si>
  <si>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</si>
  <si>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</si>
  <si>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</si>
  <si>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</si>
  <si>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</si>
  <si>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</si>
  <si>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</si>
  <si>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</si>
  <si>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</si>
  <si>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</si>
  <si>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</si>
  <si>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</si>
  <si>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</si>
  <si>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</si>
  <si>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</si>
  <si>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</si>
  <si>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</si>
  <si>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</si>
  <si>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</si>
  <si>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</si>
  <si>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</si>
  <si>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</si>
  <si>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</si>
  <si>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</si>
  <si>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</si>
  <si>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</si>
  <si>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</si>
  <si>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</si>
  <si>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</si>
  <si>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</si>
  <si>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</si>
  <si>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</si>
  <si>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</si>
  <si>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</si>
  <si>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</si>
  <si>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</si>
  <si>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</si>
  <si>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</si>
  <si>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</si>
  <si>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</si>
  <si>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</si>
  <si>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</si>
  <si>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</si>
  <si>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</si>
  <si>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</si>
  <si>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</si>
  <si>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</si>
  <si>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</si>
  <si>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</si>
  <si>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</si>
  <si>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</si>
  <si>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</si>
  <si>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</si>
  <si>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</si>
  <si>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</si>
  <si>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</si>
  <si>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</si>
  <si>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</si>
  <si>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</si>
  <si>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</si>
  <si>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</si>
  <si>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</si>
  <si>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</si>
  <si>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</si>
  <si>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</si>
  <si>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</si>
  <si>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</si>
  <si>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</si>
  <si>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</si>
  <si>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</si>
  <si>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</si>
  <si>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</si>
  <si>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</si>
  <si>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</si>
  <si>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</si>
  <si>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</si>
  <si>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</si>
  <si>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</si>
  <si>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</si>
  <si>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</si>
  <si>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</si>
  <si>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</si>
  <si>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</si>
  <si>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</si>
  <si>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</si>
  <si>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</si>
  <si>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</si>
  <si>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</si>
  <si>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</si>
  <si>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</si>
  <si>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</si>
  <si>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</si>
  <si>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</si>
  <si>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</si>
  <si>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</si>
  <si>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</si>
  <si>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</si>
  <si>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</si>
  <si>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</si>
  <si>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</si>
  <si>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</si>
  <si>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</si>
  <si>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</si>
  <si>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</si>
  <si>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</si>
  <si>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</si>
  <si>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</si>
  <si>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</si>
  <si>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</si>
  <si>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</si>
  <si>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</si>
  <si>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</si>
  <si>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</si>
  <si>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</si>
  <si>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</si>
  <si>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</si>
  <si>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</si>
  <si>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</si>
  <si>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</si>
  <si>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</si>
  <si>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</si>
  <si>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</si>
  <si>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</si>
  <si>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</si>
  <si>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</si>
  <si>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</si>
  <si>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</si>
  <si>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</si>
  <si>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</si>
  <si>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</si>
  <si>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</si>
  <si>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</si>
  <si>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</si>
  <si>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</si>
  <si>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</si>
  <si>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</si>
  <si>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</si>
  <si>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</si>
  <si>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</si>
  <si>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</si>
  <si>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</si>
  <si>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</si>
  <si>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</si>
  <si>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</si>
  <si>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</si>
  <si>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</si>
  <si>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</si>
  <si>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</si>
  <si>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</si>
  <si>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</si>
  <si>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</si>
  <si>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</si>
  <si>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</si>
  <si>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</si>
  <si>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</si>
  <si>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</si>
  <si>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</si>
  <si>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</si>
  <si>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</si>
  <si>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</si>
  <si>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</si>
  <si>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</si>
  <si>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</si>
  <si>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</si>
  <si>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</si>
  <si>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</si>
  <si>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</si>
  <si>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</si>
  <si>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</si>
  <si>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</si>
  <si>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</si>
  <si>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</si>
  <si>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</si>
  <si>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</si>
  <si>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</si>
  <si>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</si>
  <si>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</si>
  <si>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</si>
  <si>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</si>
  <si>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</si>
  <si>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</si>
  <si>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</si>
  <si>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</si>
  <si>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</si>
  <si>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</si>
  <si>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</si>
  <si>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</si>
  <si>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</si>
  <si>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</si>
  <si>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</si>
  <si>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</si>
  <si>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</si>
  <si>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</si>
  <si>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</si>
  <si>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</si>
  <si>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</si>
  <si>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</si>
  <si>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</si>
  <si>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</si>
  <si>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</si>
  <si>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</si>
  <si>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</si>
  <si>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</si>
  <si>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</si>
  <si>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</si>
  <si>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</si>
  <si>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</si>
  <si>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</si>
  <si>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</si>
  <si>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</si>
  <si>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</si>
  <si>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</si>
  <si>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</si>
  <si>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</si>
  <si>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</si>
  <si>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</si>
  <si>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</si>
  <si>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</si>
  <si>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</si>
  <si>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</si>
  <si>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</si>
  <si>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</si>
  <si>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</si>
  <si>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</si>
  <si>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</si>
  <si>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</si>
  <si>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</si>
  <si>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</si>
  <si>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</si>
  <si>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</si>
  <si>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</si>
  <si>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</si>
  <si>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</si>
  <si>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</si>
  <si>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</si>
  <si>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</si>
  <si>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</si>
  <si>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</si>
  <si>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</si>
  <si>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</si>
  <si>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</si>
  <si>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</si>
  <si>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</si>
  <si>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</si>
  <si>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2026/27</t>
  </si>
  <si>
    <t>1 April 2026</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</si>
  <si>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</si>
  <si>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</si>
  <si>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</si>
  <si>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</si>
  <si>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</si>
  <si>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</si>
  <si>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</si>
  <si>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</si>
  <si>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</si>
  <si>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</si>
  <si>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</si>
  <si>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0, 1, 2</t>
  </si>
  <si>
    <t>2</t>
  </si>
  <si>
    <t>0, 3, 4, 5-8</t>
  </si>
  <si>
    <t>4</t>
  </si>
  <si>
    <t>0, 1 or 8</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</si>
  <si>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</si>
  <si>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</si>
  <si>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</si>
  <si>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</si>
  <si>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</si>
  <si>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</si>
  <si>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</si>
  <si>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</si>
  <si>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</si>
  <si>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</si>
  <si>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</si>
  <si>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</si>
  <si>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</si>
  <si>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</si>
  <si>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</si>
  <si>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</si>
  <si>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</si>
  <si>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</si>
  <si>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</si>
  <si>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</si>
  <si>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</si>
  <si>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</si>
  <si>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</si>
  <si>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</si>
  <si>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</si>
  <si>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</si>
  <si>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</si>
  <si>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</si>
  <si>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</si>
  <si>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</si>
  <si>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</si>
  <si>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</si>
  <si>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</si>
  <si>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</si>
  <si>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</si>
  <si>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</si>
  <si>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</si>
  <si>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</si>
  <si>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</si>
  <si>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</si>
  <si>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</si>
  <si>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</si>
  <si>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</si>
  <si>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</si>
  <si>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</si>
  <si>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</si>
  <si>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</si>
  <si>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</si>
  <si>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</si>
  <si>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</si>
  <si>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</si>
  <si>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</si>
  <si>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</si>
  <si>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</si>
  <si>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</si>
  <si>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</si>
  <si>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</si>
  <si>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</si>
  <si>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</si>
  <si>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</si>
  <si>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</si>
  <si>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</si>
  <si>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</si>
  <si>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</si>
  <si>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</si>
  <si>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</si>
  <si>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</si>
  <si>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</si>
  <si>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</si>
  <si>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</si>
  <si>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</si>
  <si>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</si>
  <si>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</si>
  <si>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</si>
  <si>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</si>
  <si>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</si>
  <si>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</si>
  <si>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</si>
  <si>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</si>
  <si>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</si>
  <si>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</si>
  <si>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</si>
  <si>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</si>
  <si>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</si>
  <si>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</si>
  <si>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</si>
  <si>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</si>
  <si>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</si>
  <si>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</si>
  <si>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</si>
  <si>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</si>
  <si>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</si>
  <si>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</si>
  <si>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</si>
  <si>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</si>
  <si>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</si>
  <si>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</si>
  <si>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</si>
  <si>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</si>
  <si>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</si>
  <si>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</si>
  <si>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</si>
  <si>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</si>
  <si>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</si>
  <si>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</si>
  <si>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</si>
  <si>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</si>
  <si>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</si>
  <si>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</si>
  <si>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</si>
  <si>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</si>
  <si>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</si>
  <si>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</si>
  <si>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</si>
  <si>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</si>
  <si>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</si>
  <si>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</si>
  <si>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</si>
  <si>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</si>
  <si>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</si>
  <si>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</si>
  <si>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</si>
  <si>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</si>
  <si>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</si>
  <si>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</si>
  <si>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</si>
  <si>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</si>
  <si>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</si>
  <si>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</si>
  <si>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</si>
  <si>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</si>
  <si>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</si>
  <si>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</si>
  <si>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</si>
  <si>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</si>
  <si>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</si>
  <si>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</si>
  <si>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</si>
  <si>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</si>
  <si>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</si>
  <si>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0, 1 or 2</t>
  </si>
  <si>
    <t>LDNO LV: Domestic Aggregated (related MPAN)</t>
  </si>
  <si>
    <t>0, 3, 4 or 5-8</t>
  </si>
  <si>
    <t>LDNO LV: Non-Domestic Aggregated (related MPAN)</t>
  </si>
  <si>
    <t>LDNO LV: Unmetered Supplies</t>
  </si>
  <si>
    <t>LDNO LV: LV Generation Aggregated</t>
  </si>
  <si>
    <t>0 or 8</t>
  </si>
  <si>
    <t>LDNO LV: LV Generation Site Specific</t>
  </si>
  <si>
    <t>LDNO HV: Domestic Aggregated or CT with Residual</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</si>
  <si>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</si>
  <si>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</si>
  <si>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</si>
  <si>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</si>
  <si>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</si>
  <si>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</si>
  <si>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</si>
  <si>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</si>
  <si>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</si>
  <si>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</si>
  <si>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</si>
  <si>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</si>
  <si>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</si>
  <si>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</si>
  <si>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</si>
  <si>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</si>
  <si>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</si>
  <si>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</si>
  <si>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</si>
  <si>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</si>
  <si>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</si>
  <si>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</si>
  <si>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</si>
  <si>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</si>
  <si>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</si>
  <si>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</si>
  <si>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</si>
  <si>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</si>
  <si>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</si>
  <si>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</si>
  <si>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</si>
  <si>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</si>
  <si>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</si>
  <si>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</si>
  <si>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</si>
  <si>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</si>
  <si>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</si>
  <si>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</si>
  <si>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</si>
  <si>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</si>
  <si>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</si>
  <si>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</si>
  <si>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</si>
  <si>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</si>
  <si>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</si>
  <si>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</si>
  <si>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</si>
  <si>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</si>
  <si>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</si>
  <si>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</si>
  <si>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</si>
  <si>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</si>
  <si>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</si>
  <si>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Submitted</t>
  </si>
  <si>
    <t>Eclipse Power Distribution Limited - GSP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</si>
</sst>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6">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37"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90" zoomScaleNormal="9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347</v>
      </c>
      <c r="B2" s="8"/>
      <c r="C2" s="8"/>
      <c r="D2" s="8"/>
      <c r="E2" s="8"/>
    </row>
    <row r="3" spans="1:8" ht="13.8" x14ac:dyDescent="0.25">
      <c r="A3" s="8"/>
      <c r="B3" s="40" t="s">
        <v>348</v>
      </c>
      <c r="C3" s="39" t="s">
        <v>349</v>
      </c>
      <c r="D3" s="39" t="s">
        <v>20</v>
      </c>
      <c r="E3" s="39" t="s">
        <v>19</v>
      </c>
    </row>
    <row r="4" spans="1:8" ht="13.8" x14ac:dyDescent="0.25">
      <c r="A4" s="9" t="s">
        <v>347</v>
      </c>
      <c r="B4" s="2" t="s">
        <v>702</v>
      </c>
      <c r="C4" s="2" t="s">
        <v>481</v>
      </c>
      <c r="D4" s="2" t="s">
        <v>482</v>
      </c>
      <c r="E4" s="2" t="s">
        <v>701</v>
      </c>
    </row>
    <row r="5" spans="1:8" x14ac:dyDescent="0.25">
      <c r="A5" s="8"/>
      <c r="B5" s="8"/>
      <c r="C5" s="8"/>
      <c r="D5" s="8"/>
      <c r="E5" s="8"/>
    </row>
    <row r="6" spans="1:8" ht="16.8" x14ac:dyDescent="0.25">
      <c r="A6" s="11" t="s">
        <v>14</v>
      </c>
      <c r="B6" s="8"/>
      <c r="C6" s="8"/>
      <c r="D6" s="8"/>
      <c r="E6" s="8"/>
    </row>
    <row r="7" spans="1:8" ht="13.8" x14ac:dyDescent="0.25">
      <c r="A7" s="12" t="s">
        <v>15</v>
      </c>
      <c r="B7" s="210" t="s">
        <v>16</v>
      </c>
      <c r="C7" s="210"/>
      <c r="D7" s="210"/>
      <c r="E7" s="210"/>
    </row>
    <row r="8" spans="1:8" ht="30" customHeight="1" x14ac:dyDescent="0.25">
      <c r="A8" s="15" t="s">
        <v>392</v>
      </c>
      <c r="B8" s="206" t="s">
        <v>393</v>
      </c>
      <c r="C8" s="206"/>
      <c r="D8" s="206"/>
      <c r="E8" s="206"/>
    </row>
    <row r="9" spans="1:8" ht="30" customHeight="1" x14ac:dyDescent="0.25">
      <c r="A9" s="15" t="s">
        <v>474</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G Licence area.</v>
      </c>
      <c r="C9" s="206"/>
      <c r="D9" s="206"/>
      <c r="E9" s="206"/>
    </row>
    <row r="10" spans="1:8" ht="30" customHeight="1" x14ac:dyDescent="0.25">
      <c r="A10" s="15" t="s">
        <v>262</v>
      </c>
      <c r="B10" s="206" t="s">
        <v>18</v>
      </c>
      <c r="C10" s="206"/>
      <c r="D10" s="206"/>
      <c r="E10" s="206"/>
    </row>
    <row r="11" spans="1:8" ht="77.25" customHeight="1" x14ac:dyDescent="0.25">
      <c r="A11" s="15" t="s">
        <v>263</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5"/>
      <c r="G11" s="205"/>
      <c r="H11" s="205"/>
    </row>
    <row r="12" spans="1:8" ht="86.25" customHeight="1" x14ac:dyDescent="0.25">
      <c r="A12" s="15" t="s">
        <v>27</v>
      </c>
      <c r="B12" s="206" t="s">
        <v>361</v>
      </c>
      <c r="C12" s="206"/>
      <c r="D12" s="206"/>
      <c r="E12" s="206"/>
    </row>
    <row r="13" spans="1:8" ht="51" customHeight="1" x14ac:dyDescent="0.25">
      <c r="A13" s="15" t="s">
        <v>362</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G Licence area.</v>
      </c>
      <c r="C13" s="206"/>
      <c r="D13" s="206"/>
      <c r="E13" s="206"/>
    </row>
    <row r="14" spans="1:8" ht="29.25" customHeight="1" x14ac:dyDescent="0.25">
      <c r="A14" s="55" t="s">
        <v>394</v>
      </c>
      <c r="B14" s="206" t="s">
        <v>473</v>
      </c>
      <c r="C14" s="206"/>
      <c r="D14" s="206"/>
      <c r="E14" s="206"/>
    </row>
    <row r="15" spans="1:8" ht="30" customHeight="1" x14ac:dyDescent="0.25">
      <c r="A15" s="15" t="s">
        <v>254</v>
      </c>
      <c r="B15" s="206" t="s">
        <v>477</v>
      </c>
      <c r="C15" s="206"/>
      <c r="D15" s="206"/>
      <c r="E15" s="206"/>
    </row>
    <row r="16" spans="1:8" ht="30" customHeight="1" x14ac:dyDescent="0.25">
      <c r="A16" s="15" t="s">
        <v>426</v>
      </c>
      <c r="B16" s="206" t="s">
        <v>427</v>
      </c>
      <c r="C16" s="206"/>
      <c r="D16" s="206"/>
      <c r="E16" s="206"/>
    </row>
    <row r="17" spans="1:5" ht="30" customHeight="1" x14ac:dyDescent="0.25">
      <c r="A17" s="15" t="s">
        <v>471</v>
      </c>
      <c r="B17" s="206" t="s">
        <v>472</v>
      </c>
      <c r="C17" s="206"/>
      <c r="D17" s="206"/>
      <c r="E17" s="206"/>
    </row>
    <row r="18" spans="1:5" ht="30" customHeight="1" x14ac:dyDescent="0.25">
      <c r="A18" s="15" t="s">
        <v>304</v>
      </c>
      <c r="B18" s="206" t="s">
        <v>303</v>
      </c>
      <c r="C18" s="206"/>
      <c r="D18" s="206"/>
      <c r="E18" s="206"/>
    </row>
    <row r="19" spans="1:5" x14ac:dyDescent="0.25">
      <c r="A19" s="8"/>
      <c r="B19" s="8"/>
      <c r="C19" s="8"/>
      <c r="D19" s="8"/>
      <c r="E19" s="8"/>
    </row>
    <row r="20" spans="1:5" ht="13.8" x14ac:dyDescent="0.25">
      <c r="A20" s="13" t="s">
        <v>25</v>
      </c>
      <c r="B20" s="8"/>
      <c r="C20" s="8"/>
      <c r="D20" s="8"/>
      <c r="E20" s="8"/>
    </row>
    <row r="21" spans="1:5" ht="13.8" x14ac:dyDescent="0.25">
      <c r="A21" s="12"/>
      <c r="B21" s="209"/>
      <c r="C21" s="209"/>
      <c r="D21" s="209"/>
      <c r="E21" s="209"/>
    </row>
    <row r="22" spans="1:5" ht="32.25" customHeight="1" x14ac:dyDescent="0.25">
      <c r="A22" s="207" t="s">
        <v>289</v>
      </c>
      <c r="B22" s="208"/>
      <c r="C22" s="208"/>
      <c r="D22" s="208"/>
      <c r="E22" s="208"/>
    </row>
    <row r="23" spans="1:5" x14ac:dyDescent="0.25">
      <c r="A23" s="8"/>
      <c r="B23" s="8"/>
      <c r="C23" s="8"/>
      <c r="D23" s="8"/>
      <c r="E23" s="8"/>
    </row>
    <row r="24" spans="1:5" ht="13.8" x14ac:dyDescent="0.25">
      <c r="A24" s="14" t="s">
        <v>26</v>
      </c>
      <c r="B24" s="8"/>
      <c r="C24" s="8"/>
      <c r="D24" s="8"/>
      <c r="E24" s="8"/>
    </row>
    <row r="25" spans="1:5" ht="13.8" x14ac:dyDescent="0.25">
      <c r="A25" s="10"/>
      <c r="B25" s="209"/>
      <c r="C25" s="209"/>
      <c r="D25" s="209"/>
      <c r="E25" s="209"/>
    </row>
    <row r="26" spans="1:5" ht="28.5" customHeight="1" x14ac:dyDescent="0.25">
      <c r="A26" s="207" t="s">
        <v>264</v>
      </c>
      <c r="B26" s="208"/>
      <c r="C26" s="208"/>
      <c r="D26" s="208"/>
      <c r="E26" s="208"/>
    </row>
    <row r="27" spans="1:5" ht="28.5" customHeight="1" x14ac:dyDescent="0.25">
      <c r="A27" s="204" t="s">
        <v>346</v>
      </c>
      <c r="B27" s="204"/>
      <c r="C27" s="204"/>
      <c r="D27" s="204"/>
      <c r="E27" s="204"/>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topLeftCell="A97" zoomScale="90" zoomScaleNormal="90" zoomScaleSheetLayoutView="100" workbookViewId="0">
      <selection activeCell="E106" sqref="E106"/>
    </sheetView>
  </sheetViews>
  <sheetFormatPr defaultColWidth="9.109375" defaultRowHeight="27.75" customHeight="1" x14ac:dyDescent="0.25"/>
  <cols>
    <col min="1" max="1" width="49" style="58" bestFit="1" customWidth="1"/>
    <col min="2" max="2" width="21.88671875" style="82" bestFit="1" customWidth="1"/>
    <col min="3" max="3" width="13.44140625" style="58" bestFit="1" customWidth="1"/>
    <col min="4" max="5" width="17.5546875" style="82" customWidth="1"/>
    <col min="6" max="6" width="6.5546875" style="58" customWidth="1"/>
    <col min="7" max="16384" width="9.109375" style="58"/>
  </cols>
  <sheetData>
    <row r="1" spans="1:8" ht="27.75" customHeight="1" x14ac:dyDescent="0.25">
      <c r="A1" s="86" t="s">
        <v>17</v>
      </c>
      <c r="B1" s="268"/>
      <c r="C1" s="268"/>
      <c r="D1" s="168"/>
      <c r="E1" s="168"/>
    </row>
    <row r="2" spans="1:8" ht="35.1" customHeight="1" x14ac:dyDescent="0.25">
      <c r="A2" s="236" t="str">
        <f>Overview!B4&amp; " - Effective from "&amp;Overview!D4&amp;" - "&amp;Overview!E4&amp;" Supplier of Last Resort and Eligible Bad Debt Pass-Through Costs"</f>
        <v>Eclipse Power Distribution Limited - GSP G - Effective from 1 April 2026 - Submitted Supplier of Last Resort and Eligible Bad Debt Pass-Through Costs</v>
      </c>
      <c r="B2" s="237"/>
      <c r="C2" s="237"/>
      <c r="D2" s="237"/>
      <c r="E2" s="238"/>
    </row>
    <row r="3" spans="1:8" s="64" customFormat="1" ht="18" x14ac:dyDescent="0.25">
      <c r="A3" s="62"/>
      <c r="B3" s="62"/>
      <c r="C3" s="62"/>
      <c r="D3" s="62"/>
      <c r="E3" s="62"/>
    </row>
    <row r="4" spans="1:8" ht="72" x14ac:dyDescent="0.25">
      <c r="A4" s="71" t="s">
        <v>350</v>
      </c>
      <c r="B4" s="72" t="s">
        <v>391</v>
      </c>
      <c r="C4" s="72" t="s">
        <v>22</v>
      </c>
      <c r="D4" s="72" t="s">
        <v>395</v>
      </c>
      <c r="E4" s="72" t="s">
        <v>476</v>
      </c>
      <c r="H4" s="23"/>
    </row>
    <row r="5" spans="1:8" ht="27" customHeight="1" x14ac:dyDescent="0.25">
      <c r="A5" s="74" t="s">
        <v>500</v>
      </c>
      <c r="B5" s="75"/>
      <c r="C5" s="76" t="s">
        <v>494</v>
      </c>
      <c r="D5" s="169">
        <v>0</v>
      </c>
      <c r="E5" s="189">
        <v>0</v>
      </c>
      <c r="H5" s="23"/>
    </row>
    <row r="6" spans="1:8" ht="27" customHeight="1" x14ac:dyDescent="0.25">
      <c r="A6" s="74" t="s">
        <v>442</v>
      </c>
      <c r="B6" s="75"/>
      <c r="C6" s="76" t="s">
        <v>496</v>
      </c>
      <c r="D6" s="78"/>
      <c r="E6" s="189">
        <v>0</v>
      </c>
      <c r="H6" s="23"/>
    </row>
    <row r="7" spans="1:8" ht="27" customHeight="1" x14ac:dyDescent="0.25">
      <c r="A7" s="74" t="s">
        <v>443</v>
      </c>
      <c r="B7" s="75"/>
      <c r="C7" s="76" t="s">
        <v>496</v>
      </c>
      <c r="D7" s="78"/>
      <c r="E7" s="189">
        <v>0</v>
      </c>
      <c r="H7" s="23"/>
    </row>
    <row r="8" spans="1:8" ht="27" customHeight="1" x14ac:dyDescent="0.25">
      <c r="A8" s="74" t="s">
        <v>445</v>
      </c>
      <c r="B8" s="75"/>
      <c r="C8" s="76" t="s">
        <v>496</v>
      </c>
      <c r="D8" s="78"/>
      <c r="E8" s="189">
        <v>0</v>
      </c>
      <c r="H8" s="23"/>
    </row>
    <row r="9" spans="1:8" ht="27" customHeight="1" x14ac:dyDescent="0.25">
      <c r="A9" s="74" t="s">
        <v>447</v>
      </c>
      <c r="B9" s="75"/>
      <c r="C9" s="76" t="s">
        <v>496</v>
      </c>
      <c r="D9" s="78"/>
      <c r="E9" s="189">
        <v>0</v>
      </c>
      <c r="H9" s="23"/>
    </row>
    <row r="10" spans="1:8" ht="27" customHeight="1" x14ac:dyDescent="0.25">
      <c r="A10" s="74" t="s">
        <v>449</v>
      </c>
      <c r="B10" s="75"/>
      <c r="C10" s="76" t="s">
        <v>496</v>
      </c>
      <c r="D10" s="78"/>
      <c r="E10" s="189">
        <v>0</v>
      </c>
      <c r="H10" s="23"/>
    </row>
    <row r="11" spans="1:8" ht="27" customHeight="1" x14ac:dyDescent="0.25">
      <c r="A11" s="137" t="s">
        <v>396</v>
      </c>
      <c r="B11" s="75"/>
      <c r="C11" s="76">
        <v>0</v>
      </c>
      <c r="D11" s="78"/>
      <c r="E11" s="189">
        <v>0</v>
      </c>
      <c r="H11" s="23"/>
    </row>
    <row r="12" spans="1:8" ht="27" customHeight="1" x14ac:dyDescent="0.25">
      <c r="A12" s="137" t="s">
        <v>397</v>
      </c>
      <c r="B12" s="75"/>
      <c r="C12" s="76">
        <v>0</v>
      </c>
      <c r="D12" s="78"/>
      <c r="E12" s="189">
        <v>0</v>
      </c>
      <c r="H12" s="23"/>
    </row>
    <row r="13" spans="1:8" ht="27" customHeight="1" x14ac:dyDescent="0.25">
      <c r="A13" s="137" t="s">
        <v>398</v>
      </c>
      <c r="B13" s="75"/>
      <c r="C13" s="76">
        <v>0</v>
      </c>
      <c r="D13" s="78"/>
      <c r="E13" s="189">
        <v>0</v>
      </c>
      <c r="H13" s="23"/>
    </row>
    <row r="14" spans="1:8" ht="27" customHeight="1" x14ac:dyDescent="0.25">
      <c r="A14" s="137" t="s">
        <v>399</v>
      </c>
      <c r="B14" s="75"/>
      <c r="C14" s="76">
        <v>0</v>
      </c>
      <c r="D14" s="78"/>
      <c r="E14" s="189">
        <v>0</v>
      </c>
      <c r="H14" s="23"/>
    </row>
    <row r="15" spans="1:8" ht="27" customHeight="1" x14ac:dyDescent="0.25">
      <c r="A15" s="141" t="s">
        <v>400</v>
      </c>
      <c r="B15" s="75"/>
      <c r="C15" s="76">
        <v>0</v>
      </c>
      <c r="D15" s="78"/>
      <c r="E15" s="189">
        <v>0</v>
      </c>
      <c r="H15" s="23"/>
    </row>
    <row r="16" spans="1:8" ht="27" customHeight="1" x14ac:dyDescent="0.25">
      <c r="A16" s="141" t="s">
        <v>401</v>
      </c>
      <c r="B16" s="75"/>
      <c r="C16" s="76">
        <v>0</v>
      </c>
      <c r="D16" s="78"/>
      <c r="E16" s="189">
        <v>0</v>
      </c>
      <c r="H16" s="23"/>
    </row>
    <row r="17" spans="1:8" ht="27" customHeight="1" x14ac:dyDescent="0.25">
      <c r="A17" s="141" t="s">
        <v>402</v>
      </c>
      <c r="B17" s="75"/>
      <c r="C17" s="76">
        <v>0</v>
      </c>
      <c r="D17" s="78"/>
      <c r="E17" s="189">
        <v>0</v>
      </c>
      <c r="H17" s="23"/>
    </row>
    <row r="18" spans="1:8" ht="27" customHeight="1" x14ac:dyDescent="0.25">
      <c r="A18" s="141" t="s">
        <v>403</v>
      </c>
      <c r="B18" s="75"/>
      <c r="C18" s="76">
        <v>0</v>
      </c>
      <c r="D18" s="78"/>
      <c r="E18" s="189">
        <v>0</v>
      </c>
      <c r="H18" s="23"/>
    </row>
    <row r="19" spans="1:8" ht="27" customHeight="1" x14ac:dyDescent="0.25">
      <c r="A19" s="141" t="s">
        <v>404</v>
      </c>
      <c r="B19" s="75"/>
      <c r="C19" s="76">
        <v>0</v>
      </c>
      <c r="D19" s="78"/>
      <c r="E19" s="189">
        <v>0</v>
      </c>
      <c r="H19" s="23"/>
    </row>
    <row r="20" spans="1:8" ht="27" customHeight="1" x14ac:dyDescent="0.25">
      <c r="A20" s="141" t="s">
        <v>405</v>
      </c>
      <c r="B20" s="75"/>
      <c r="C20" s="76">
        <v>0</v>
      </c>
      <c r="D20" s="78"/>
      <c r="E20" s="189">
        <v>0</v>
      </c>
      <c r="H20" s="23"/>
    </row>
    <row r="21" spans="1:8" ht="27" customHeight="1" x14ac:dyDescent="0.25">
      <c r="A21" s="141" t="s">
        <v>406</v>
      </c>
      <c r="B21" s="75"/>
      <c r="C21" s="76">
        <v>0</v>
      </c>
      <c r="D21" s="78"/>
      <c r="E21" s="189">
        <v>0</v>
      </c>
      <c r="H21" s="23"/>
    </row>
    <row r="22" spans="1:8" ht="27" customHeight="1" x14ac:dyDescent="0.25">
      <c r="A22" s="141" t="s">
        <v>407</v>
      </c>
      <c r="B22" s="75"/>
      <c r="C22" s="76">
        <v>0</v>
      </c>
      <c r="D22" s="78"/>
      <c r="E22" s="189">
        <v>0</v>
      </c>
      <c r="H22" s="23"/>
    </row>
    <row r="23" spans="1:8" ht="27" customHeight="1" x14ac:dyDescent="0.25">
      <c r="A23" s="137" t="s">
        <v>408</v>
      </c>
      <c r="B23" s="75"/>
      <c r="C23" s="76">
        <v>0</v>
      </c>
      <c r="D23" s="78"/>
      <c r="E23" s="189">
        <v>0</v>
      </c>
      <c r="H23" s="23"/>
    </row>
    <row r="24" spans="1:8" ht="27" customHeight="1" x14ac:dyDescent="0.25">
      <c r="A24" s="137" t="s">
        <v>409</v>
      </c>
      <c r="B24" s="75"/>
      <c r="C24" s="76">
        <v>0</v>
      </c>
      <c r="D24" s="78"/>
      <c r="E24" s="189">
        <v>0</v>
      </c>
      <c r="H24" s="23"/>
    </row>
    <row r="25" spans="1:8" ht="27" customHeight="1" x14ac:dyDescent="0.25">
      <c r="A25" s="137" t="s">
        <v>410</v>
      </c>
      <c r="B25" s="75"/>
      <c r="C25" s="76">
        <v>0</v>
      </c>
      <c r="D25" s="78"/>
      <c r="E25" s="189">
        <v>0</v>
      </c>
      <c r="H25" s="23"/>
    </row>
    <row r="26" spans="1:8" ht="27" customHeight="1" x14ac:dyDescent="0.25">
      <c r="A26" s="137" t="s">
        <v>501</v>
      </c>
      <c r="B26" s="75"/>
      <c r="C26" s="76" t="s">
        <v>494</v>
      </c>
      <c r="D26" s="169">
        <v>0</v>
      </c>
      <c r="E26" s="189">
        <v>0</v>
      </c>
      <c r="H26" s="23"/>
    </row>
    <row r="27" spans="1:8" ht="27" customHeight="1" x14ac:dyDescent="0.25">
      <c r="A27" s="137" t="s">
        <v>502</v>
      </c>
      <c r="B27" s="75"/>
      <c r="C27" s="76" t="s">
        <v>496</v>
      </c>
      <c r="D27" s="78"/>
      <c r="E27" s="189">
        <v>0</v>
      </c>
      <c r="H27" s="23"/>
    </row>
    <row r="28" spans="1:8" ht="27" customHeight="1" x14ac:dyDescent="0.25">
      <c r="A28" s="137" t="s">
        <v>503</v>
      </c>
      <c r="B28" s="75"/>
      <c r="C28" s="76" t="s">
        <v>496</v>
      </c>
      <c r="D28" s="78"/>
      <c r="E28" s="189">
        <v>0</v>
      </c>
      <c r="H28" s="23"/>
    </row>
    <row r="29" spans="1:8" ht="27" customHeight="1" x14ac:dyDescent="0.25">
      <c r="A29" s="137" t="s">
        <v>504</v>
      </c>
      <c r="B29" s="75"/>
      <c r="C29" s="76" t="s">
        <v>496</v>
      </c>
      <c r="D29" s="78"/>
      <c r="E29" s="189">
        <v>0</v>
      </c>
      <c r="H29" s="23"/>
    </row>
    <row r="30" spans="1:8" ht="27" customHeight="1" x14ac:dyDescent="0.25">
      <c r="A30" s="137" t="s">
        <v>505</v>
      </c>
      <c r="B30" s="75"/>
      <c r="C30" s="76" t="s">
        <v>496</v>
      </c>
      <c r="D30" s="78"/>
      <c r="E30" s="189">
        <v>0</v>
      </c>
      <c r="H30" s="23"/>
    </row>
    <row r="31" spans="1:8" ht="27" customHeight="1" x14ac:dyDescent="0.25">
      <c r="A31" s="137" t="s">
        <v>506</v>
      </c>
      <c r="B31" s="75"/>
      <c r="C31" s="76" t="s">
        <v>496</v>
      </c>
      <c r="D31" s="78"/>
      <c r="E31" s="189">
        <v>0</v>
      </c>
      <c r="H31" s="23"/>
    </row>
    <row r="32" spans="1:8" ht="27" customHeight="1" x14ac:dyDescent="0.25">
      <c r="A32" s="137" t="s">
        <v>507</v>
      </c>
      <c r="B32" s="75"/>
      <c r="C32" s="76">
        <v>0</v>
      </c>
      <c r="D32" s="78"/>
      <c r="E32" s="189">
        <v>0</v>
      </c>
      <c r="H32" s="23"/>
    </row>
    <row r="33" spans="1:8" ht="27" customHeight="1" x14ac:dyDescent="0.25">
      <c r="A33" s="137" t="s">
        <v>508</v>
      </c>
      <c r="B33" s="75"/>
      <c r="C33" s="76">
        <v>0</v>
      </c>
      <c r="D33" s="78"/>
      <c r="E33" s="189">
        <v>0</v>
      </c>
      <c r="H33" s="23"/>
    </row>
    <row r="34" spans="1:8" ht="27" customHeight="1" x14ac:dyDescent="0.25">
      <c r="A34" s="137" t="s">
        <v>509</v>
      </c>
      <c r="B34" s="75"/>
      <c r="C34" s="76">
        <v>0</v>
      </c>
      <c r="D34" s="78"/>
      <c r="E34" s="189">
        <v>0</v>
      </c>
      <c r="H34" s="23"/>
    </row>
    <row r="35" spans="1:8" ht="27" customHeight="1" x14ac:dyDescent="0.25">
      <c r="A35" s="137" t="s">
        <v>510</v>
      </c>
      <c r="B35" s="75"/>
      <c r="C35" s="76">
        <v>0</v>
      </c>
      <c r="D35" s="78"/>
      <c r="E35" s="189">
        <v>0</v>
      </c>
      <c r="H35" s="23"/>
    </row>
    <row r="36" spans="1:8" ht="27" customHeight="1" x14ac:dyDescent="0.25">
      <c r="A36" s="137" t="s">
        <v>511</v>
      </c>
      <c r="B36" s="75"/>
      <c r="C36" s="76">
        <v>0</v>
      </c>
      <c r="D36" s="78"/>
      <c r="E36" s="189">
        <v>0</v>
      </c>
      <c r="H36" s="23"/>
    </row>
    <row r="37" spans="1:8" ht="27" customHeight="1" x14ac:dyDescent="0.25">
      <c r="A37" s="141" t="s">
        <v>512</v>
      </c>
      <c r="B37" s="75"/>
      <c r="C37" s="76" t="s">
        <v>494</v>
      </c>
      <c r="D37" s="169">
        <v>0</v>
      </c>
      <c r="E37" s="189">
        <v>0</v>
      </c>
      <c r="H37" s="23"/>
    </row>
    <row r="38" spans="1:8" ht="27" customHeight="1" x14ac:dyDescent="0.25">
      <c r="A38" s="137" t="s">
        <v>513</v>
      </c>
      <c r="B38" s="75"/>
      <c r="C38" s="76" t="s">
        <v>496</v>
      </c>
      <c r="D38" s="78"/>
      <c r="E38" s="189">
        <v>0</v>
      </c>
      <c r="H38" s="23"/>
    </row>
    <row r="39" spans="1:8" ht="27" customHeight="1" x14ac:dyDescent="0.25">
      <c r="A39" s="137" t="s">
        <v>514</v>
      </c>
      <c r="B39" s="75"/>
      <c r="C39" s="76" t="s">
        <v>496</v>
      </c>
      <c r="D39" s="78"/>
      <c r="E39" s="189">
        <v>0</v>
      </c>
      <c r="H39" s="23"/>
    </row>
    <row r="40" spans="1:8" ht="27" customHeight="1" x14ac:dyDescent="0.25">
      <c r="A40" s="137" t="s">
        <v>515</v>
      </c>
      <c r="B40" s="75"/>
      <c r="C40" s="76" t="s">
        <v>496</v>
      </c>
      <c r="D40" s="78"/>
      <c r="E40" s="189">
        <v>0</v>
      </c>
      <c r="H40" s="23"/>
    </row>
    <row r="41" spans="1:8" ht="27" customHeight="1" x14ac:dyDescent="0.25">
      <c r="A41" s="137" t="s">
        <v>516</v>
      </c>
      <c r="B41" s="75"/>
      <c r="C41" s="76" t="s">
        <v>496</v>
      </c>
      <c r="D41" s="78"/>
      <c r="E41" s="189">
        <v>0</v>
      </c>
      <c r="H41" s="23"/>
    </row>
    <row r="42" spans="1:8" ht="27" customHeight="1" x14ac:dyDescent="0.25">
      <c r="A42" s="137" t="s">
        <v>517</v>
      </c>
      <c r="B42" s="75"/>
      <c r="C42" s="76" t="s">
        <v>496</v>
      </c>
      <c r="D42" s="78"/>
      <c r="E42" s="189">
        <v>0</v>
      </c>
      <c r="H42" s="23"/>
    </row>
    <row r="43" spans="1:8" ht="27" customHeight="1" x14ac:dyDescent="0.25">
      <c r="A43" s="137" t="s">
        <v>518</v>
      </c>
      <c r="B43" s="75"/>
      <c r="C43" s="76">
        <v>0</v>
      </c>
      <c r="D43" s="78"/>
      <c r="E43" s="189">
        <v>0</v>
      </c>
      <c r="H43" s="23"/>
    </row>
    <row r="44" spans="1:8" ht="27" customHeight="1" x14ac:dyDescent="0.25">
      <c r="A44" s="137" t="s">
        <v>519</v>
      </c>
      <c r="B44" s="75"/>
      <c r="C44" s="76">
        <v>0</v>
      </c>
      <c r="D44" s="78"/>
      <c r="E44" s="189">
        <v>0</v>
      </c>
      <c r="H44" s="23"/>
    </row>
    <row r="45" spans="1:8" ht="27" customHeight="1" x14ac:dyDescent="0.25">
      <c r="A45" s="137" t="s">
        <v>520</v>
      </c>
      <c r="B45" s="75"/>
      <c r="C45" s="76">
        <v>0</v>
      </c>
      <c r="D45" s="78"/>
      <c r="E45" s="189">
        <v>0</v>
      </c>
      <c r="H45" s="23"/>
    </row>
    <row r="46" spans="1:8" ht="27" customHeight="1" x14ac:dyDescent="0.25">
      <c r="A46" s="137" t="s">
        <v>521</v>
      </c>
      <c r="B46" s="75"/>
      <c r="C46" s="76">
        <v>0</v>
      </c>
      <c r="D46" s="78"/>
      <c r="E46" s="189">
        <v>0</v>
      </c>
      <c r="H46" s="23"/>
    </row>
    <row r="47" spans="1:8" ht="27" customHeight="1" x14ac:dyDescent="0.25">
      <c r="A47" s="137" t="s">
        <v>522</v>
      </c>
      <c r="B47" s="75"/>
      <c r="C47" s="76">
        <v>0</v>
      </c>
      <c r="D47" s="78"/>
      <c r="E47" s="189">
        <v>0</v>
      </c>
      <c r="H47" s="23"/>
    </row>
    <row r="48" spans="1:8" ht="27" customHeight="1" x14ac:dyDescent="0.25">
      <c r="A48" s="137" t="s">
        <v>523</v>
      </c>
      <c r="B48" s="75"/>
      <c r="C48" s="76">
        <v>0</v>
      </c>
      <c r="D48" s="78"/>
      <c r="E48" s="189">
        <v>0</v>
      </c>
      <c r="H48" s="23"/>
    </row>
    <row r="49" spans="1:8" ht="27" customHeight="1" x14ac:dyDescent="0.25">
      <c r="A49" s="137" t="s">
        <v>524</v>
      </c>
      <c r="B49" s="75"/>
      <c r="C49" s="76">
        <v>0</v>
      </c>
      <c r="D49" s="78"/>
      <c r="E49" s="189">
        <v>0</v>
      </c>
      <c r="H49" s="23"/>
    </row>
    <row r="50" spans="1:8" ht="27" customHeight="1" x14ac:dyDescent="0.25">
      <c r="A50" s="137" t="s">
        <v>525</v>
      </c>
      <c r="B50" s="75"/>
      <c r="C50" s="76">
        <v>0</v>
      </c>
      <c r="D50" s="78"/>
      <c r="E50" s="189">
        <v>0</v>
      </c>
      <c r="H50" s="23"/>
    </row>
    <row r="51" spans="1:8" ht="27" customHeight="1" x14ac:dyDescent="0.25">
      <c r="A51" s="137" t="s">
        <v>526</v>
      </c>
      <c r="B51" s="75"/>
      <c r="C51" s="76">
        <v>0</v>
      </c>
      <c r="D51" s="78"/>
      <c r="E51" s="189">
        <v>0</v>
      </c>
      <c r="H51" s="23"/>
    </row>
    <row r="52" spans="1:8" ht="27" customHeight="1" x14ac:dyDescent="0.25">
      <c r="A52" s="137" t="s">
        <v>527</v>
      </c>
      <c r="B52" s="75"/>
      <c r="C52" s="76">
        <v>0</v>
      </c>
      <c r="D52" s="78"/>
      <c r="E52" s="189">
        <v>0</v>
      </c>
      <c r="H52" s="23"/>
    </row>
    <row r="53" spans="1:8" ht="27" customHeight="1" x14ac:dyDescent="0.25">
      <c r="A53" s="137" t="s">
        <v>528</v>
      </c>
      <c r="B53" s="75"/>
      <c r="C53" s="76">
        <v>0</v>
      </c>
      <c r="D53" s="78"/>
      <c r="E53" s="189">
        <v>0</v>
      </c>
      <c r="H53" s="23"/>
    </row>
    <row r="54" spans="1:8" ht="27" customHeight="1" x14ac:dyDescent="0.25">
      <c r="A54" s="137" t="s">
        <v>529</v>
      </c>
      <c r="B54" s="75"/>
      <c r="C54" s="76">
        <v>0</v>
      </c>
      <c r="D54" s="78"/>
      <c r="E54" s="189">
        <v>0</v>
      </c>
      <c r="H54" s="23"/>
    </row>
    <row r="55" spans="1:8" ht="27" customHeight="1" x14ac:dyDescent="0.25">
      <c r="A55" s="137" t="s">
        <v>530</v>
      </c>
      <c r="B55" s="75"/>
      <c r="C55" s="76">
        <v>0</v>
      </c>
      <c r="D55" s="78"/>
      <c r="E55" s="189">
        <v>0</v>
      </c>
      <c r="H55" s="23"/>
    </row>
    <row r="56" spans="1:8" ht="27" customHeight="1" x14ac:dyDescent="0.25">
      <c r="A56" s="137" t="s">
        <v>531</v>
      </c>
      <c r="B56" s="75"/>
      <c r="C56" s="76">
        <v>0</v>
      </c>
      <c r="D56" s="78"/>
      <c r="E56" s="189">
        <v>0</v>
      </c>
      <c r="H56" s="23"/>
    </row>
    <row r="57" spans="1:8" ht="27" customHeight="1" x14ac:dyDescent="0.25">
      <c r="A57" s="137" t="s">
        <v>532</v>
      </c>
      <c r="B57" s="75"/>
      <c r="C57" s="76">
        <v>0</v>
      </c>
      <c r="D57" s="78"/>
      <c r="E57" s="189">
        <v>0</v>
      </c>
      <c r="H57" s="23"/>
    </row>
    <row r="58" spans="1:8" ht="27" customHeight="1" x14ac:dyDescent="0.25">
      <c r="A58" s="137" t="s">
        <v>533</v>
      </c>
      <c r="B58" s="75"/>
      <c r="C58" s="76" t="s">
        <v>494</v>
      </c>
      <c r="D58" s="169">
        <v>0</v>
      </c>
      <c r="E58" s="189">
        <v>0</v>
      </c>
      <c r="H58" s="23"/>
    </row>
    <row r="59" spans="1:8" ht="27" customHeight="1" x14ac:dyDescent="0.25">
      <c r="A59" s="137" t="s">
        <v>534</v>
      </c>
      <c r="B59" s="75"/>
      <c r="C59" s="76" t="s">
        <v>496</v>
      </c>
      <c r="D59" s="78"/>
      <c r="E59" s="189">
        <v>0</v>
      </c>
      <c r="H59" s="23"/>
    </row>
    <row r="60" spans="1:8" ht="27" customHeight="1" x14ac:dyDescent="0.25">
      <c r="A60" s="137" t="s">
        <v>535</v>
      </c>
      <c r="B60" s="75"/>
      <c r="C60" s="76" t="s">
        <v>496</v>
      </c>
      <c r="D60" s="78"/>
      <c r="E60" s="189">
        <v>0</v>
      </c>
      <c r="H60" s="23"/>
    </row>
    <row r="61" spans="1:8" ht="27" customHeight="1" x14ac:dyDescent="0.25">
      <c r="A61" s="137" t="s">
        <v>536</v>
      </c>
      <c r="B61" s="75"/>
      <c r="C61" s="76" t="s">
        <v>496</v>
      </c>
      <c r="D61" s="78"/>
      <c r="E61" s="189">
        <v>0</v>
      </c>
      <c r="H61" s="23"/>
    </row>
    <row r="62" spans="1:8" ht="27" customHeight="1" x14ac:dyDescent="0.25">
      <c r="A62" s="137" t="s">
        <v>537</v>
      </c>
      <c r="B62" s="75"/>
      <c r="C62" s="76" t="s">
        <v>496</v>
      </c>
      <c r="D62" s="78"/>
      <c r="E62" s="189">
        <v>0</v>
      </c>
      <c r="H62" s="23"/>
    </row>
    <row r="63" spans="1:8" ht="27" customHeight="1" x14ac:dyDescent="0.25">
      <c r="A63" s="137" t="s">
        <v>538</v>
      </c>
      <c r="B63" s="75"/>
      <c r="C63" s="76" t="s">
        <v>496</v>
      </c>
      <c r="D63" s="78"/>
      <c r="E63" s="189">
        <v>0</v>
      </c>
      <c r="H63" s="23"/>
    </row>
    <row r="64" spans="1:8" ht="27" customHeight="1" x14ac:dyDescent="0.25">
      <c r="A64" s="137" t="s">
        <v>539</v>
      </c>
      <c r="B64" s="75"/>
      <c r="C64" s="76">
        <v>0</v>
      </c>
      <c r="D64" s="78"/>
      <c r="E64" s="189">
        <v>0</v>
      </c>
      <c r="H64" s="23"/>
    </row>
    <row r="65" spans="1:8" ht="27" customHeight="1" x14ac:dyDescent="0.25">
      <c r="A65" s="137" t="s">
        <v>540</v>
      </c>
      <c r="B65" s="75"/>
      <c r="C65" s="76">
        <v>0</v>
      </c>
      <c r="D65" s="78"/>
      <c r="E65" s="189">
        <v>0</v>
      </c>
      <c r="H65" s="23"/>
    </row>
    <row r="66" spans="1:8" ht="27" customHeight="1" x14ac:dyDescent="0.25">
      <c r="A66" s="137" t="s">
        <v>541</v>
      </c>
      <c r="B66" s="75"/>
      <c r="C66" s="76">
        <v>0</v>
      </c>
      <c r="D66" s="78"/>
      <c r="E66" s="189">
        <v>0</v>
      </c>
      <c r="H66" s="23"/>
    </row>
    <row r="67" spans="1:8" ht="27" customHeight="1" x14ac:dyDescent="0.25">
      <c r="A67" s="137" t="s">
        <v>542</v>
      </c>
      <c r="B67" s="75"/>
      <c r="C67" s="76">
        <v>0</v>
      </c>
      <c r="D67" s="78"/>
      <c r="E67" s="189">
        <v>0</v>
      </c>
      <c r="H67" s="23"/>
    </row>
    <row r="68" spans="1:8" ht="27" customHeight="1" x14ac:dyDescent="0.25">
      <c r="A68" s="137" t="s">
        <v>543</v>
      </c>
      <c r="B68" s="75"/>
      <c r="C68" s="76">
        <v>0</v>
      </c>
      <c r="D68" s="78"/>
      <c r="E68" s="189">
        <v>0</v>
      </c>
      <c r="H68" s="23"/>
    </row>
    <row r="69" spans="1:8" ht="27" customHeight="1" x14ac:dyDescent="0.25">
      <c r="A69" s="137" t="s">
        <v>544</v>
      </c>
      <c r="B69" s="75"/>
      <c r="C69" s="76">
        <v>0</v>
      </c>
      <c r="D69" s="78"/>
      <c r="E69" s="189">
        <v>0</v>
      </c>
      <c r="H69" s="23"/>
    </row>
    <row r="70" spans="1:8" ht="27" customHeight="1" x14ac:dyDescent="0.25">
      <c r="A70" s="137" t="s">
        <v>545</v>
      </c>
      <c r="B70" s="75"/>
      <c r="C70" s="76">
        <v>0</v>
      </c>
      <c r="D70" s="78"/>
      <c r="E70" s="189">
        <v>0</v>
      </c>
      <c r="H70" s="23"/>
    </row>
    <row r="71" spans="1:8" ht="27" customHeight="1" x14ac:dyDescent="0.25">
      <c r="A71" s="137" t="s">
        <v>546</v>
      </c>
      <c r="B71" s="75"/>
      <c r="C71" s="76">
        <v>0</v>
      </c>
      <c r="D71" s="78"/>
      <c r="E71" s="189">
        <v>0</v>
      </c>
      <c r="H71" s="23"/>
    </row>
    <row r="72" spans="1:8" ht="27" customHeight="1" x14ac:dyDescent="0.25">
      <c r="A72" s="137" t="s">
        <v>547</v>
      </c>
      <c r="B72" s="75"/>
      <c r="C72" s="76">
        <v>0</v>
      </c>
      <c r="D72" s="78"/>
      <c r="E72" s="189">
        <v>0</v>
      </c>
      <c r="H72" s="23"/>
    </row>
    <row r="73" spans="1:8" ht="27" customHeight="1" x14ac:dyDescent="0.25">
      <c r="A73" s="137" t="s">
        <v>548</v>
      </c>
      <c r="B73" s="75"/>
      <c r="C73" s="76">
        <v>0</v>
      </c>
      <c r="D73" s="78"/>
      <c r="E73" s="189">
        <v>0</v>
      </c>
      <c r="H73" s="23"/>
    </row>
    <row r="74" spans="1:8" ht="27" customHeight="1" x14ac:dyDescent="0.25">
      <c r="A74" s="137" t="s">
        <v>549</v>
      </c>
      <c r="B74" s="75"/>
      <c r="C74" s="76">
        <v>0</v>
      </c>
      <c r="D74" s="78"/>
      <c r="E74" s="189">
        <v>0</v>
      </c>
      <c r="H74" s="23"/>
    </row>
    <row r="75" spans="1:8" ht="27" customHeight="1" x14ac:dyDescent="0.25">
      <c r="A75" s="137" t="s">
        <v>550</v>
      </c>
      <c r="B75" s="75"/>
      <c r="C75" s="76">
        <v>0</v>
      </c>
      <c r="D75" s="78"/>
      <c r="E75" s="189">
        <v>0</v>
      </c>
      <c r="H75" s="23"/>
    </row>
    <row r="76" spans="1:8" ht="27" customHeight="1" x14ac:dyDescent="0.25">
      <c r="A76" s="137" t="s">
        <v>551</v>
      </c>
      <c r="B76" s="75"/>
      <c r="C76" s="76">
        <v>0</v>
      </c>
      <c r="D76" s="78"/>
      <c r="E76" s="189">
        <v>0</v>
      </c>
      <c r="H76" s="23"/>
    </row>
    <row r="77" spans="1:8" ht="27" customHeight="1" x14ac:dyDescent="0.25">
      <c r="A77" s="137" t="s">
        <v>552</v>
      </c>
      <c r="B77" s="75"/>
      <c r="C77" s="76">
        <v>0</v>
      </c>
      <c r="D77" s="78"/>
      <c r="E77" s="189">
        <v>0</v>
      </c>
      <c r="H77" s="23"/>
    </row>
    <row r="78" spans="1:8" ht="27" customHeight="1" x14ac:dyDescent="0.25">
      <c r="A78" s="137" t="s">
        <v>553</v>
      </c>
      <c r="B78" s="75"/>
      <c r="C78" s="76">
        <v>0</v>
      </c>
      <c r="D78" s="78"/>
      <c r="E78" s="189">
        <v>0</v>
      </c>
      <c r="H78" s="23"/>
    </row>
    <row r="79" spans="1:8" ht="27" customHeight="1" x14ac:dyDescent="0.25">
      <c r="A79" s="137" t="s">
        <v>554</v>
      </c>
      <c r="B79" s="75"/>
      <c r="C79" s="76" t="s">
        <v>494</v>
      </c>
      <c r="D79" s="169">
        <v>0</v>
      </c>
      <c r="E79" s="189">
        <v>0</v>
      </c>
      <c r="H79" s="23"/>
    </row>
    <row r="80" spans="1:8" ht="27" customHeight="1" x14ac:dyDescent="0.25">
      <c r="A80" s="137" t="s">
        <v>555</v>
      </c>
      <c r="B80" s="75"/>
      <c r="C80" s="76" t="s">
        <v>496</v>
      </c>
      <c r="D80" s="78"/>
      <c r="E80" s="189">
        <v>0</v>
      </c>
      <c r="H80" s="23"/>
    </row>
    <row r="81" spans="1:8" ht="27" customHeight="1" x14ac:dyDescent="0.25">
      <c r="A81" s="137" t="s">
        <v>556</v>
      </c>
      <c r="B81" s="75"/>
      <c r="C81" s="76" t="s">
        <v>496</v>
      </c>
      <c r="D81" s="78"/>
      <c r="E81" s="189">
        <v>0</v>
      </c>
      <c r="H81" s="23"/>
    </row>
    <row r="82" spans="1:8" ht="27" customHeight="1" x14ac:dyDescent="0.25">
      <c r="A82" s="137" t="s">
        <v>557</v>
      </c>
      <c r="B82" s="75"/>
      <c r="C82" s="76" t="s">
        <v>496</v>
      </c>
      <c r="D82" s="78"/>
      <c r="E82" s="189">
        <v>0</v>
      </c>
      <c r="H82" s="23"/>
    </row>
    <row r="83" spans="1:8" ht="27" customHeight="1" x14ac:dyDescent="0.25">
      <c r="A83" s="137" t="s">
        <v>558</v>
      </c>
      <c r="B83" s="75"/>
      <c r="C83" s="76" t="s">
        <v>496</v>
      </c>
      <c r="D83" s="78"/>
      <c r="E83" s="189">
        <v>0</v>
      </c>
      <c r="H83" s="23"/>
    </row>
    <row r="84" spans="1:8" ht="27" customHeight="1" x14ac:dyDescent="0.25">
      <c r="A84" s="137" t="s">
        <v>559</v>
      </c>
      <c r="B84" s="75"/>
      <c r="C84" s="76" t="s">
        <v>496</v>
      </c>
      <c r="D84" s="78"/>
      <c r="E84" s="189">
        <v>0</v>
      </c>
      <c r="H84" s="23"/>
    </row>
    <row r="85" spans="1:8" ht="27" customHeight="1" x14ac:dyDescent="0.25">
      <c r="A85" s="137" t="s">
        <v>560</v>
      </c>
      <c r="B85" s="75"/>
      <c r="C85" s="76">
        <v>0</v>
      </c>
      <c r="D85" s="78"/>
      <c r="E85" s="189">
        <v>0</v>
      </c>
      <c r="H85" s="23"/>
    </row>
    <row r="86" spans="1:8" ht="27" customHeight="1" x14ac:dyDescent="0.25">
      <c r="A86" s="137" t="s">
        <v>561</v>
      </c>
      <c r="B86" s="75"/>
      <c r="C86" s="76">
        <v>0</v>
      </c>
      <c r="D86" s="78"/>
      <c r="E86" s="189">
        <v>0</v>
      </c>
      <c r="H86" s="23"/>
    </row>
    <row r="87" spans="1:8" ht="27" customHeight="1" x14ac:dyDescent="0.25">
      <c r="A87" s="137" t="s">
        <v>562</v>
      </c>
      <c r="B87" s="75"/>
      <c r="C87" s="76">
        <v>0</v>
      </c>
      <c r="D87" s="78"/>
      <c r="E87" s="189">
        <v>0</v>
      </c>
      <c r="H87" s="23"/>
    </row>
    <row r="88" spans="1:8" ht="27" customHeight="1" x14ac:dyDescent="0.25">
      <c r="A88" s="137" t="s">
        <v>563</v>
      </c>
      <c r="B88" s="75"/>
      <c r="C88" s="76">
        <v>0</v>
      </c>
      <c r="D88" s="78"/>
      <c r="E88" s="189">
        <v>0</v>
      </c>
      <c r="H88" s="23"/>
    </row>
    <row r="89" spans="1:8" ht="27" customHeight="1" x14ac:dyDescent="0.25">
      <c r="A89" s="137" t="s">
        <v>564</v>
      </c>
      <c r="B89" s="75"/>
      <c r="C89" s="76">
        <v>0</v>
      </c>
      <c r="D89" s="78"/>
      <c r="E89" s="189">
        <v>0</v>
      </c>
      <c r="H89" s="23"/>
    </row>
    <row r="90" spans="1:8" ht="27" customHeight="1" x14ac:dyDescent="0.25">
      <c r="A90" s="137" t="s">
        <v>565</v>
      </c>
      <c r="B90" s="75"/>
      <c r="C90" s="76">
        <v>0</v>
      </c>
      <c r="D90" s="78"/>
      <c r="E90" s="189">
        <v>0</v>
      </c>
      <c r="H90" s="23"/>
    </row>
    <row r="91" spans="1:8" ht="27" customHeight="1" x14ac:dyDescent="0.25">
      <c r="A91" s="137" t="s">
        <v>566</v>
      </c>
      <c r="B91" s="75"/>
      <c r="C91" s="76">
        <v>0</v>
      </c>
      <c r="D91" s="78"/>
      <c r="E91" s="189">
        <v>0</v>
      </c>
      <c r="H91" s="23"/>
    </row>
    <row r="92" spans="1:8" ht="27" customHeight="1" x14ac:dyDescent="0.25">
      <c r="A92" s="137" t="s">
        <v>567</v>
      </c>
      <c r="B92" s="75"/>
      <c r="C92" s="76">
        <v>0</v>
      </c>
      <c r="D92" s="78"/>
      <c r="E92" s="189">
        <v>0</v>
      </c>
      <c r="H92" s="23"/>
    </row>
    <row r="93" spans="1:8" ht="27" customHeight="1" x14ac:dyDescent="0.25">
      <c r="A93" s="137" t="s">
        <v>568</v>
      </c>
      <c r="B93" s="75"/>
      <c r="C93" s="76">
        <v>0</v>
      </c>
      <c r="D93" s="78"/>
      <c r="E93" s="189">
        <v>0</v>
      </c>
      <c r="H93" s="23"/>
    </row>
    <row r="94" spans="1:8" ht="27" customHeight="1" x14ac:dyDescent="0.25">
      <c r="A94" s="137" t="s">
        <v>569</v>
      </c>
      <c r="B94" s="75"/>
      <c r="C94" s="76">
        <v>0</v>
      </c>
      <c r="D94" s="78"/>
      <c r="E94" s="189">
        <v>0</v>
      </c>
      <c r="H94" s="23"/>
    </row>
    <row r="95" spans="1:8" ht="27" customHeight="1" x14ac:dyDescent="0.25">
      <c r="A95" s="137" t="s">
        <v>570</v>
      </c>
      <c r="B95" s="75"/>
      <c r="C95" s="76">
        <v>0</v>
      </c>
      <c r="D95" s="78"/>
      <c r="E95" s="189">
        <v>0</v>
      </c>
      <c r="H95" s="23"/>
    </row>
    <row r="96" spans="1:8" ht="27" customHeight="1" x14ac:dyDescent="0.25">
      <c r="A96" s="137" t="s">
        <v>571</v>
      </c>
      <c r="B96" s="75"/>
      <c r="C96" s="76">
        <v>0</v>
      </c>
      <c r="D96" s="78"/>
      <c r="E96" s="189">
        <v>0</v>
      </c>
      <c r="H96" s="23"/>
    </row>
    <row r="97" spans="1:8" ht="27" customHeight="1" x14ac:dyDescent="0.25">
      <c r="A97" s="137" t="s">
        <v>572</v>
      </c>
      <c r="B97" s="75"/>
      <c r="C97" s="76">
        <v>0</v>
      </c>
      <c r="D97" s="78"/>
      <c r="E97" s="189">
        <v>0</v>
      </c>
      <c r="H97" s="23"/>
    </row>
    <row r="98" spans="1:8" ht="27" customHeight="1" x14ac:dyDescent="0.25">
      <c r="A98" s="137" t="s">
        <v>573</v>
      </c>
      <c r="B98" s="75"/>
      <c r="C98" s="76">
        <v>0</v>
      </c>
      <c r="D98" s="78"/>
      <c r="E98" s="189">
        <v>0</v>
      </c>
      <c r="H98" s="23"/>
    </row>
    <row r="99" spans="1:8" ht="27" customHeight="1" x14ac:dyDescent="0.25">
      <c r="A99" s="137" t="s">
        <v>574</v>
      </c>
      <c r="B99" s="75"/>
      <c r="C99" s="76">
        <v>0</v>
      </c>
      <c r="D99" s="78"/>
      <c r="E99" s="189">
        <v>0</v>
      </c>
      <c r="H99" s="23"/>
    </row>
    <row r="100" spans="1:8" ht="27" customHeight="1" x14ac:dyDescent="0.25">
      <c r="A100" s="137" t="s">
        <v>575</v>
      </c>
      <c r="B100" s="75"/>
      <c r="C100" s="76" t="s">
        <v>494</v>
      </c>
      <c r="D100" s="169">
        <v>0</v>
      </c>
      <c r="E100" s="189">
        <v>0</v>
      </c>
      <c r="H100" s="23"/>
    </row>
    <row r="101" spans="1:8" ht="27" customHeight="1" x14ac:dyDescent="0.25">
      <c r="A101" s="137" t="s">
        <v>576</v>
      </c>
      <c r="B101" s="75"/>
      <c r="C101" s="76" t="s">
        <v>496</v>
      </c>
      <c r="D101" s="78"/>
      <c r="E101" s="189">
        <v>0</v>
      </c>
      <c r="H101" s="23"/>
    </row>
    <row r="102" spans="1:8" ht="27" customHeight="1" x14ac:dyDescent="0.25">
      <c r="A102" s="137" t="s">
        <v>577</v>
      </c>
      <c r="B102" s="75"/>
      <c r="C102" s="76" t="s">
        <v>496</v>
      </c>
      <c r="D102" s="78"/>
      <c r="E102" s="189">
        <v>0</v>
      </c>
      <c r="H102" s="23"/>
    </row>
    <row r="103" spans="1:8" ht="27" customHeight="1" x14ac:dyDescent="0.25">
      <c r="A103" s="137" t="s">
        <v>578</v>
      </c>
      <c r="B103" s="75"/>
      <c r="C103" s="76" t="s">
        <v>496</v>
      </c>
      <c r="D103" s="78"/>
      <c r="E103" s="189">
        <v>0</v>
      </c>
      <c r="H103" s="23"/>
    </row>
    <row r="104" spans="1:8" ht="27" customHeight="1" x14ac:dyDescent="0.25">
      <c r="A104" s="137" t="s">
        <v>579</v>
      </c>
      <c r="B104" s="75"/>
      <c r="C104" s="76" t="s">
        <v>496</v>
      </c>
      <c r="D104" s="78"/>
      <c r="E104" s="189">
        <v>0</v>
      </c>
      <c r="H104" s="23"/>
    </row>
    <row r="105" spans="1:8" ht="27" customHeight="1" x14ac:dyDescent="0.25">
      <c r="A105" s="137" t="s">
        <v>580</v>
      </c>
      <c r="B105" s="75"/>
      <c r="C105" s="76" t="s">
        <v>496</v>
      </c>
      <c r="D105" s="78"/>
      <c r="E105" s="189">
        <v>0</v>
      </c>
      <c r="H105" s="23"/>
    </row>
    <row r="106" spans="1:8" ht="27" customHeight="1" x14ac:dyDescent="0.25">
      <c r="A106" s="137" t="s">
        <v>581</v>
      </c>
      <c r="B106" s="75"/>
      <c r="C106" s="76">
        <v>0</v>
      </c>
      <c r="D106" s="78"/>
      <c r="E106" s="189">
        <v>0</v>
      </c>
      <c r="H106" s="23"/>
    </row>
    <row r="107" spans="1:8" ht="27" customHeight="1" x14ac:dyDescent="0.25">
      <c r="A107" s="137" t="s">
        <v>582</v>
      </c>
      <c r="B107" s="75"/>
      <c r="C107" s="76">
        <v>0</v>
      </c>
      <c r="D107" s="78"/>
      <c r="E107" s="189">
        <v>0</v>
      </c>
      <c r="H107" s="23"/>
    </row>
    <row r="108" spans="1:8" ht="27" customHeight="1" x14ac:dyDescent="0.25">
      <c r="A108" s="137" t="s">
        <v>583</v>
      </c>
      <c r="B108" s="75"/>
      <c r="C108" s="76">
        <v>0</v>
      </c>
      <c r="D108" s="78"/>
      <c r="E108" s="189">
        <v>0</v>
      </c>
      <c r="H108" s="23"/>
    </row>
    <row r="109" spans="1:8" ht="27" customHeight="1" x14ac:dyDescent="0.25">
      <c r="A109" s="137" t="s">
        <v>584</v>
      </c>
      <c r="B109" s="75"/>
      <c r="C109" s="76">
        <v>0</v>
      </c>
      <c r="D109" s="78"/>
      <c r="E109" s="189">
        <v>0</v>
      </c>
      <c r="H109" s="23"/>
    </row>
    <row r="110" spans="1:8" ht="27" customHeight="1" x14ac:dyDescent="0.25">
      <c r="A110" s="137" t="s">
        <v>585</v>
      </c>
      <c r="B110" s="75"/>
      <c r="C110" s="76">
        <v>0</v>
      </c>
      <c r="D110" s="78"/>
      <c r="E110" s="189">
        <v>0</v>
      </c>
      <c r="H110" s="23"/>
    </row>
    <row r="111" spans="1:8" ht="27" customHeight="1" x14ac:dyDescent="0.25">
      <c r="A111" s="137" t="s">
        <v>586</v>
      </c>
      <c r="B111" s="75"/>
      <c r="C111" s="76">
        <v>0</v>
      </c>
      <c r="D111" s="78"/>
      <c r="E111" s="189">
        <v>0</v>
      </c>
      <c r="H111" s="23"/>
    </row>
    <row r="112" spans="1:8" ht="27" customHeight="1" x14ac:dyDescent="0.25">
      <c r="A112" s="137" t="s">
        <v>587</v>
      </c>
      <c r="B112" s="75"/>
      <c r="C112" s="76">
        <v>0</v>
      </c>
      <c r="D112" s="78"/>
      <c r="E112" s="189">
        <v>0</v>
      </c>
      <c r="H112" s="23"/>
    </row>
    <row r="113" spans="1:8" ht="27" customHeight="1" x14ac:dyDescent="0.25">
      <c r="A113" s="137" t="s">
        <v>588</v>
      </c>
      <c r="B113" s="75"/>
      <c r="C113" s="76">
        <v>0</v>
      </c>
      <c r="D113" s="78"/>
      <c r="E113" s="189">
        <v>0</v>
      </c>
      <c r="H113" s="23"/>
    </row>
    <row r="114" spans="1:8" ht="27" customHeight="1" x14ac:dyDescent="0.25">
      <c r="A114" s="137" t="s">
        <v>589</v>
      </c>
      <c r="B114" s="75"/>
      <c r="C114" s="76">
        <v>0</v>
      </c>
      <c r="D114" s="78"/>
      <c r="E114" s="189">
        <v>0</v>
      </c>
      <c r="H114" s="23"/>
    </row>
    <row r="115" spans="1:8" ht="27" customHeight="1" x14ac:dyDescent="0.25">
      <c r="A115" s="137" t="s">
        <v>590</v>
      </c>
      <c r="B115" s="75"/>
      <c r="C115" s="76">
        <v>0</v>
      </c>
      <c r="D115" s="78"/>
      <c r="E115" s="189">
        <v>0</v>
      </c>
      <c r="H115" s="23"/>
    </row>
    <row r="116" spans="1:8" ht="27" customHeight="1" x14ac:dyDescent="0.25">
      <c r="A116" s="137" t="s">
        <v>591</v>
      </c>
      <c r="B116" s="75"/>
      <c r="C116" s="76">
        <v>0</v>
      </c>
      <c r="D116" s="78"/>
      <c r="E116" s="189">
        <v>0</v>
      </c>
      <c r="H116" s="23"/>
    </row>
    <row r="117" spans="1:8" ht="27" customHeight="1" x14ac:dyDescent="0.25">
      <c r="A117" s="137" t="s">
        <v>592</v>
      </c>
      <c r="B117" s="75"/>
      <c r="C117" s="76">
        <v>0</v>
      </c>
      <c r="D117" s="78"/>
      <c r="E117" s="189">
        <v>0</v>
      </c>
      <c r="H117" s="23"/>
    </row>
    <row r="118" spans="1:8" ht="27" customHeight="1" x14ac:dyDescent="0.25">
      <c r="A118" s="137" t="s">
        <v>593</v>
      </c>
      <c r="B118" s="75"/>
      <c r="C118" s="76">
        <v>0</v>
      </c>
      <c r="D118" s="78"/>
      <c r="E118" s="189">
        <v>0</v>
      </c>
      <c r="H118" s="23"/>
    </row>
    <row r="119" spans="1:8" ht="27" customHeight="1" x14ac:dyDescent="0.25">
      <c r="A119" s="137" t="s">
        <v>594</v>
      </c>
      <c r="B119" s="75"/>
      <c r="C119" s="76">
        <v>0</v>
      </c>
      <c r="D119" s="78"/>
      <c r="E119" s="189">
        <v>0</v>
      </c>
      <c r="H119" s="23"/>
    </row>
    <row r="120" spans="1:8" ht="27" customHeight="1" x14ac:dyDescent="0.25">
      <c r="A120" s="137" t="s">
        <v>595</v>
      </c>
      <c r="B120" s="75"/>
      <c r="C120" s="76">
        <v>0</v>
      </c>
      <c r="D120" s="78"/>
      <c r="E120" s="189">
        <v>0</v>
      </c>
      <c r="H120" s="23"/>
    </row>
    <row r="121" spans="1:8" ht="27" customHeight="1" x14ac:dyDescent="0.25">
      <c r="A121" s="137" t="s">
        <v>596</v>
      </c>
      <c r="B121" s="75"/>
      <c r="C121" s="76" t="s">
        <v>494</v>
      </c>
      <c r="D121" s="169">
        <v>0</v>
      </c>
      <c r="E121" s="189">
        <v>0</v>
      </c>
      <c r="H121" s="23"/>
    </row>
    <row r="122" spans="1:8" ht="27" customHeight="1" x14ac:dyDescent="0.25">
      <c r="A122" s="137" t="s">
        <v>597</v>
      </c>
      <c r="B122" s="75"/>
      <c r="C122" s="76" t="s">
        <v>496</v>
      </c>
      <c r="D122" s="78"/>
      <c r="E122" s="189">
        <v>0</v>
      </c>
      <c r="H122" s="23"/>
    </row>
    <row r="123" spans="1:8" ht="27" customHeight="1" x14ac:dyDescent="0.25">
      <c r="A123" s="137" t="s">
        <v>598</v>
      </c>
      <c r="B123" s="75"/>
      <c r="C123" s="76" t="s">
        <v>496</v>
      </c>
      <c r="D123" s="78"/>
      <c r="E123" s="189">
        <v>0</v>
      </c>
      <c r="H123" s="23"/>
    </row>
    <row r="124" spans="1:8" ht="27" customHeight="1" x14ac:dyDescent="0.25">
      <c r="A124" s="137" t="s">
        <v>599</v>
      </c>
      <c r="B124" s="75"/>
      <c r="C124" s="76" t="s">
        <v>496</v>
      </c>
      <c r="D124" s="78"/>
      <c r="E124" s="189">
        <v>0</v>
      </c>
      <c r="H124" s="23"/>
    </row>
    <row r="125" spans="1:8" ht="27" customHeight="1" x14ac:dyDescent="0.25">
      <c r="A125" s="137" t="s">
        <v>600</v>
      </c>
      <c r="B125" s="75"/>
      <c r="C125" s="76" t="s">
        <v>496</v>
      </c>
      <c r="D125" s="78"/>
      <c r="E125" s="189">
        <v>0</v>
      </c>
      <c r="H125" s="23"/>
    </row>
    <row r="126" spans="1:8" ht="27" customHeight="1" x14ac:dyDescent="0.25">
      <c r="A126" s="137" t="s">
        <v>601</v>
      </c>
      <c r="B126" s="75"/>
      <c r="C126" s="76" t="s">
        <v>496</v>
      </c>
      <c r="D126" s="78"/>
      <c r="E126" s="189">
        <v>0</v>
      </c>
      <c r="H126" s="23"/>
    </row>
    <row r="127" spans="1:8" ht="27" customHeight="1" x14ac:dyDescent="0.25">
      <c r="A127" s="137" t="s">
        <v>602</v>
      </c>
      <c r="B127" s="75"/>
      <c r="C127" s="76">
        <v>0</v>
      </c>
      <c r="D127" s="78"/>
      <c r="E127" s="189">
        <v>0</v>
      </c>
      <c r="H127" s="23"/>
    </row>
    <row r="128" spans="1:8" ht="27" customHeight="1" x14ac:dyDescent="0.25">
      <c r="A128" s="137" t="s">
        <v>603</v>
      </c>
      <c r="B128" s="75"/>
      <c r="C128" s="76">
        <v>0</v>
      </c>
      <c r="D128" s="78"/>
      <c r="E128" s="189">
        <v>0</v>
      </c>
      <c r="H128" s="23"/>
    </row>
    <row r="129" spans="1:8" ht="27" customHeight="1" x14ac:dyDescent="0.25">
      <c r="A129" s="137" t="s">
        <v>604</v>
      </c>
      <c r="B129" s="75"/>
      <c r="C129" s="76">
        <v>0</v>
      </c>
      <c r="D129" s="78"/>
      <c r="E129" s="189">
        <v>0</v>
      </c>
      <c r="H129" s="23"/>
    </row>
    <row r="130" spans="1:8" ht="27" customHeight="1" x14ac:dyDescent="0.25">
      <c r="A130" s="137" t="s">
        <v>605</v>
      </c>
      <c r="B130" s="75"/>
      <c r="C130" s="76">
        <v>0</v>
      </c>
      <c r="D130" s="78"/>
      <c r="E130" s="189">
        <v>0</v>
      </c>
      <c r="H130" s="23"/>
    </row>
    <row r="131" spans="1:8" ht="27" customHeight="1" x14ac:dyDescent="0.25">
      <c r="A131" s="137" t="s">
        <v>606</v>
      </c>
      <c r="B131" s="75"/>
      <c r="C131" s="76">
        <v>0</v>
      </c>
      <c r="D131" s="78"/>
      <c r="E131" s="189">
        <v>0</v>
      </c>
      <c r="H131" s="23"/>
    </row>
    <row r="132" spans="1:8" ht="27" customHeight="1" x14ac:dyDescent="0.25">
      <c r="A132" s="137" t="s">
        <v>607</v>
      </c>
      <c r="B132" s="75"/>
      <c r="C132" s="76">
        <v>0</v>
      </c>
      <c r="D132" s="78"/>
      <c r="E132" s="189">
        <v>0</v>
      </c>
      <c r="H132" s="23"/>
    </row>
    <row r="133" spans="1:8" ht="27" customHeight="1" x14ac:dyDescent="0.25">
      <c r="A133" s="137" t="s">
        <v>608</v>
      </c>
      <c r="B133" s="75"/>
      <c r="C133" s="76">
        <v>0</v>
      </c>
      <c r="D133" s="78"/>
      <c r="E133" s="189">
        <v>0</v>
      </c>
      <c r="H133" s="23"/>
    </row>
    <row r="134" spans="1:8" ht="27" customHeight="1" x14ac:dyDescent="0.25">
      <c r="A134" s="137" t="s">
        <v>609</v>
      </c>
      <c r="B134" s="75"/>
      <c r="C134" s="76">
        <v>0</v>
      </c>
      <c r="D134" s="78"/>
      <c r="E134" s="189">
        <v>0</v>
      </c>
      <c r="H134" s="23"/>
    </row>
    <row r="135" spans="1:8" ht="27" customHeight="1" x14ac:dyDescent="0.25">
      <c r="A135" s="137" t="s">
        <v>610</v>
      </c>
      <c r="B135" s="75"/>
      <c r="C135" s="76">
        <v>0</v>
      </c>
      <c r="D135" s="78"/>
      <c r="E135" s="189">
        <v>0</v>
      </c>
      <c r="H135" s="23"/>
    </row>
    <row r="136" spans="1:8" ht="27" customHeight="1" x14ac:dyDescent="0.25">
      <c r="A136" s="137" t="s">
        <v>611</v>
      </c>
      <c r="B136" s="75"/>
      <c r="C136" s="76">
        <v>0</v>
      </c>
      <c r="D136" s="78"/>
      <c r="E136" s="189">
        <v>0</v>
      </c>
      <c r="H136" s="23"/>
    </row>
    <row r="137" spans="1:8" ht="27" customHeight="1" x14ac:dyDescent="0.25">
      <c r="A137" s="137" t="s">
        <v>612</v>
      </c>
      <c r="B137" s="75"/>
      <c r="C137" s="76">
        <v>0</v>
      </c>
      <c r="D137" s="78"/>
      <c r="E137" s="189">
        <v>0</v>
      </c>
      <c r="H137" s="23"/>
    </row>
    <row r="138" spans="1:8" ht="27" customHeight="1" x14ac:dyDescent="0.25">
      <c r="A138" s="137" t="s">
        <v>613</v>
      </c>
      <c r="B138" s="75"/>
      <c r="C138" s="76">
        <v>0</v>
      </c>
      <c r="D138" s="78"/>
      <c r="E138" s="189">
        <v>0</v>
      </c>
      <c r="H138" s="23"/>
    </row>
    <row r="139" spans="1:8" ht="27" customHeight="1" x14ac:dyDescent="0.25">
      <c r="A139" s="137" t="s">
        <v>614</v>
      </c>
      <c r="B139" s="75"/>
      <c r="C139" s="76">
        <v>0</v>
      </c>
      <c r="D139" s="78"/>
      <c r="E139" s="189">
        <v>0</v>
      </c>
      <c r="H139" s="23"/>
    </row>
    <row r="140" spans="1:8" ht="27" customHeight="1" x14ac:dyDescent="0.25">
      <c r="A140" s="137" t="s">
        <v>615</v>
      </c>
      <c r="B140" s="75"/>
      <c r="C140" s="76">
        <v>0</v>
      </c>
      <c r="D140" s="78"/>
      <c r="E140" s="189">
        <v>0</v>
      </c>
      <c r="H140" s="23"/>
    </row>
    <row r="141" spans="1:8" ht="27" customHeight="1" x14ac:dyDescent="0.25">
      <c r="A141" s="137" t="s">
        <v>616</v>
      </c>
      <c r="B141" s="75"/>
      <c r="C141" s="76">
        <v>0</v>
      </c>
      <c r="D141" s="78"/>
      <c r="E141" s="189">
        <v>0</v>
      </c>
      <c r="H141" s="23"/>
    </row>
    <row r="142" spans="1:8" ht="27" customHeight="1" x14ac:dyDescent="0.25">
      <c r="A142" s="137" t="s">
        <v>617</v>
      </c>
      <c r="B142" s="75"/>
      <c r="C142" s="76" t="s">
        <v>494</v>
      </c>
      <c r="D142" s="169">
        <v>0</v>
      </c>
      <c r="E142" s="189">
        <v>0</v>
      </c>
      <c r="H142" s="23"/>
    </row>
    <row r="143" spans="1:8" ht="27" customHeight="1" x14ac:dyDescent="0.25">
      <c r="A143" s="137" t="s">
        <v>618</v>
      </c>
      <c r="B143" s="75"/>
      <c r="C143" s="76" t="s">
        <v>496</v>
      </c>
      <c r="D143" s="78"/>
      <c r="E143" s="189">
        <v>0</v>
      </c>
      <c r="H143" s="23"/>
    </row>
    <row r="144" spans="1:8" ht="27" customHeight="1" x14ac:dyDescent="0.25">
      <c r="A144" s="137" t="s">
        <v>619</v>
      </c>
      <c r="B144" s="75"/>
      <c r="C144" s="76" t="s">
        <v>496</v>
      </c>
      <c r="D144" s="78"/>
      <c r="E144" s="189">
        <v>0</v>
      </c>
      <c r="H144" s="23"/>
    </row>
    <row r="145" spans="1:8" ht="27" customHeight="1" x14ac:dyDescent="0.25">
      <c r="A145" s="137" t="s">
        <v>620</v>
      </c>
      <c r="B145" s="75"/>
      <c r="C145" s="76" t="s">
        <v>496</v>
      </c>
      <c r="D145" s="78"/>
      <c r="E145" s="189">
        <v>0</v>
      </c>
      <c r="H145" s="23"/>
    </row>
    <row r="146" spans="1:8" ht="27" customHeight="1" x14ac:dyDescent="0.25">
      <c r="A146" s="137" t="s">
        <v>621</v>
      </c>
      <c r="B146" s="75"/>
      <c r="C146" s="76" t="s">
        <v>496</v>
      </c>
      <c r="D146" s="78"/>
      <c r="E146" s="189">
        <v>0</v>
      </c>
      <c r="H146" s="23"/>
    </row>
    <row r="147" spans="1:8" ht="27" customHeight="1" x14ac:dyDescent="0.25">
      <c r="A147" s="137" t="s">
        <v>622</v>
      </c>
      <c r="B147" s="75"/>
      <c r="C147" s="76" t="s">
        <v>496</v>
      </c>
      <c r="D147" s="78"/>
      <c r="E147" s="189">
        <v>0</v>
      </c>
      <c r="H147" s="23"/>
    </row>
    <row r="148" spans="1:8" ht="27" customHeight="1" x14ac:dyDescent="0.25">
      <c r="A148" s="137" t="s">
        <v>623</v>
      </c>
      <c r="B148" s="75"/>
      <c r="C148" s="76">
        <v>0</v>
      </c>
      <c r="D148" s="78"/>
      <c r="E148" s="189">
        <v>0</v>
      </c>
      <c r="H148" s="23"/>
    </row>
    <row r="149" spans="1:8" ht="27" customHeight="1" x14ac:dyDescent="0.25">
      <c r="A149" s="137" t="s">
        <v>624</v>
      </c>
      <c r="B149" s="75"/>
      <c r="C149" s="76">
        <v>0</v>
      </c>
      <c r="D149" s="78"/>
      <c r="E149" s="189">
        <v>0</v>
      </c>
      <c r="H149" s="23"/>
    </row>
    <row r="150" spans="1:8" ht="27" customHeight="1" x14ac:dyDescent="0.25">
      <c r="A150" s="137" t="s">
        <v>625</v>
      </c>
      <c r="B150" s="75"/>
      <c r="C150" s="76">
        <v>0</v>
      </c>
      <c r="D150" s="78"/>
      <c r="E150" s="189">
        <v>0</v>
      </c>
      <c r="H150" s="23"/>
    </row>
    <row r="151" spans="1:8" ht="27" customHeight="1" x14ac:dyDescent="0.25">
      <c r="A151" s="137" t="s">
        <v>626</v>
      </c>
      <c r="B151" s="75"/>
      <c r="C151" s="76">
        <v>0</v>
      </c>
      <c r="D151" s="78"/>
      <c r="E151" s="189">
        <v>0</v>
      </c>
      <c r="H151" s="23"/>
    </row>
    <row r="152" spans="1:8" ht="27" customHeight="1" x14ac:dyDescent="0.25">
      <c r="A152" s="137" t="s">
        <v>627</v>
      </c>
      <c r="B152" s="75"/>
      <c r="C152" s="76">
        <v>0</v>
      </c>
      <c r="D152" s="78"/>
      <c r="E152" s="189">
        <v>0</v>
      </c>
      <c r="H152" s="23"/>
    </row>
    <row r="153" spans="1:8" ht="27" customHeight="1" x14ac:dyDescent="0.25">
      <c r="A153" s="137" t="s">
        <v>628</v>
      </c>
      <c r="B153" s="75"/>
      <c r="C153" s="76">
        <v>0</v>
      </c>
      <c r="D153" s="78"/>
      <c r="E153" s="189">
        <v>0</v>
      </c>
      <c r="H153" s="23"/>
    </row>
    <row r="154" spans="1:8" ht="27" customHeight="1" x14ac:dyDescent="0.25">
      <c r="A154" s="137" t="s">
        <v>629</v>
      </c>
      <c r="B154" s="75"/>
      <c r="C154" s="76">
        <v>0</v>
      </c>
      <c r="D154" s="78"/>
      <c r="E154" s="189">
        <v>0</v>
      </c>
      <c r="H154" s="23"/>
    </row>
    <row r="155" spans="1:8" ht="27" customHeight="1" x14ac:dyDescent="0.25">
      <c r="A155" s="137" t="s">
        <v>630</v>
      </c>
      <c r="B155" s="75"/>
      <c r="C155" s="76">
        <v>0</v>
      </c>
      <c r="D155" s="78"/>
      <c r="E155" s="189">
        <v>0</v>
      </c>
      <c r="H155" s="23"/>
    </row>
    <row r="156" spans="1:8" ht="27" customHeight="1" x14ac:dyDescent="0.25">
      <c r="A156" s="137" t="s">
        <v>631</v>
      </c>
      <c r="B156" s="75"/>
      <c r="C156" s="76">
        <v>0</v>
      </c>
      <c r="D156" s="78"/>
      <c r="E156" s="189">
        <v>0</v>
      </c>
      <c r="H156" s="23"/>
    </row>
    <row r="157" spans="1:8" ht="27" customHeight="1" x14ac:dyDescent="0.25">
      <c r="A157" s="137" t="s">
        <v>632</v>
      </c>
      <c r="B157" s="75"/>
      <c r="C157" s="76">
        <v>0</v>
      </c>
      <c r="D157" s="78"/>
      <c r="E157" s="189">
        <v>0</v>
      </c>
      <c r="H157" s="23"/>
    </row>
    <row r="158" spans="1:8" ht="27" customHeight="1" x14ac:dyDescent="0.25">
      <c r="A158" s="137" t="s">
        <v>633</v>
      </c>
      <c r="B158" s="75"/>
      <c r="C158" s="76">
        <v>0</v>
      </c>
      <c r="D158" s="78"/>
      <c r="E158" s="189">
        <v>0</v>
      </c>
      <c r="H158" s="23"/>
    </row>
    <row r="159" spans="1:8" ht="27" customHeight="1" x14ac:dyDescent="0.25">
      <c r="A159" s="137" t="s">
        <v>634</v>
      </c>
      <c r="B159" s="75"/>
      <c r="C159" s="76">
        <v>0</v>
      </c>
      <c r="D159" s="78"/>
      <c r="E159" s="189">
        <v>0</v>
      </c>
      <c r="H159" s="23"/>
    </row>
    <row r="160" spans="1:8" ht="27" customHeight="1" x14ac:dyDescent="0.25">
      <c r="A160" s="137" t="s">
        <v>635</v>
      </c>
      <c r="B160" s="75"/>
      <c r="C160" s="76">
        <v>0</v>
      </c>
      <c r="D160" s="78"/>
      <c r="E160" s="189">
        <v>0</v>
      </c>
      <c r="H160" s="23"/>
    </row>
    <row r="161" spans="1:8" ht="27" customHeight="1" x14ac:dyDescent="0.25">
      <c r="A161" s="137" t="s">
        <v>636</v>
      </c>
      <c r="B161" s="75"/>
      <c r="C161" s="76">
        <v>0</v>
      </c>
      <c r="D161" s="78"/>
      <c r="E161" s="189">
        <v>0</v>
      </c>
      <c r="H161" s="23"/>
    </row>
    <row r="162" spans="1:8" ht="27" customHeight="1" x14ac:dyDescent="0.25">
      <c r="A162" s="137" t="s">
        <v>637</v>
      </c>
      <c r="B162" s="75"/>
      <c r="C162" s="76">
        <v>0</v>
      </c>
      <c r="D162" s="78"/>
      <c r="E162" s="189">
        <v>0</v>
      </c>
      <c r="H162" s="23"/>
    </row>
    <row r="163" spans="1:8" ht="14.4" x14ac:dyDescent="0.25">
      <c r="A163" s="58" t="s">
        <v>469</v>
      </c>
    </row>
    <row r="164" spans="1:8" ht="14.4" x14ac:dyDescent="0.25">
      <c r="A164" s="58" t="s">
        <v>470</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66"/>
  <sheetViews>
    <sheetView zoomScale="90" zoomScaleNormal="90" zoomScaleSheetLayoutView="100" workbookViewId="0">
      <selection activeCell="G9" sqref="G9"/>
    </sheetView>
  </sheetViews>
  <sheetFormatPr defaultColWidth="9.109375" defaultRowHeight="27.75" customHeight="1" x14ac:dyDescent="0.25"/>
  <cols>
    <col min="1" max="1" width="29.88671875" style="58" customWidth="1"/>
    <col min="2" max="2" width="48.5546875" style="58" customWidth="1"/>
    <col min="3" max="4" width="23.6640625" style="82" customWidth="1"/>
    <col min="5" max="5" width="15.5546875" style="58" customWidth="1"/>
    <col min="6" max="16384" width="9.109375" style="58"/>
  </cols>
  <sheetData>
    <row r="1" spans="1:7" ht="27.75" customHeight="1" x14ac:dyDescent="0.35">
      <c r="A1" s="86" t="s">
        <v>17</v>
      </c>
      <c r="B1" s="82"/>
      <c r="C1" s="58"/>
      <c r="E1" s="170"/>
      <c r="F1" s="61"/>
      <c r="G1" s="61"/>
    </row>
    <row r="2" spans="1:7" s="171" customFormat="1" ht="22.5" customHeight="1" x14ac:dyDescent="0.25">
      <c r="A2" s="236" t="str">
        <f>Overview!B4&amp; " - Effective from "&amp;Overview!D4&amp;" - "&amp;Overview!E4&amp;" Nodal/Zonal charges"</f>
        <v>Eclipse Power Distribution Limited - GSP G - Effective from 1 April 2026 - Submitted Nodal/Zonal charges</v>
      </c>
      <c r="B2" s="237"/>
      <c r="C2" s="237"/>
      <c r="D2" s="238"/>
    </row>
    <row r="3" spans="1:7" ht="60.75" customHeight="1" x14ac:dyDescent="0.25">
      <c r="A3" s="172" t="s">
        <v>268</v>
      </c>
      <c r="B3" s="172" t="s">
        <v>1</v>
      </c>
      <c r="C3" s="172" t="s">
        <v>256</v>
      </c>
      <c r="D3" s="172" t="s">
        <v>257</v>
      </c>
    </row>
    <row r="4" spans="1:7" ht="21.75" customHeight="1" x14ac:dyDescent="0.25">
      <c r="A4" s="173"/>
      <c r="B4" s="174"/>
      <c r="C4" s="175"/>
      <c r="D4" s="175"/>
    </row>
    <row r="5" spans="1:7" ht="21.75" customHeight="1" x14ac:dyDescent="0.25">
      <c r="A5" s="173"/>
      <c r="B5" s="174"/>
      <c r="C5" s="175"/>
      <c r="D5" s="175"/>
    </row>
    <row r="6" spans="1:7" ht="21.75" customHeight="1" x14ac:dyDescent="0.25">
      <c r="A6" s="173"/>
      <c r="B6" s="174"/>
      <c r="C6" s="175"/>
      <c r="D6" s="175"/>
    </row>
    <row r="7" spans="1:7" ht="21.75" customHeight="1" x14ac:dyDescent="0.25">
      <c r="A7" s="173"/>
      <c r="B7" s="174"/>
      <c r="C7" s="175"/>
      <c r="D7" s="175"/>
    </row>
    <row r="8" spans="1:7" ht="21.75" customHeight="1" x14ac:dyDescent="0.25">
      <c r="A8" s="173"/>
      <c r="B8" s="174"/>
      <c r="C8" s="175"/>
      <c r="D8" s="175"/>
    </row>
    <row r="9" spans="1:7" ht="21.75" customHeight="1" x14ac:dyDescent="0.25">
      <c r="A9" s="173"/>
      <c r="B9" s="174"/>
      <c r="C9" s="175"/>
      <c r="D9" s="175"/>
    </row>
    <row r="10" spans="1:7" ht="21.75" customHeight="1" x14ac:dyDescent="0.25">
      <c r="A10" s="173"/>
      <c r="B10" s="174"/>
      <c r="C10" s="175"/>
      <c r="D10" s="175"/>
    </row>
    <row r="11" spans="1:7" ht="21.75" customHeight="1" x14ac:dyDescent="0.25">
      <c r="A11" s="173"/>
      <c r="B11" s="174"/>
      <c r="C11" s="175"/>
      <c r="D11" s="175"/>
    </row>
    <row r="12" spans="1:7" ht="21.75" customHeight="1" x14ac:dyDescent="0.25">
      <c r="A12" s="173"/>
      <c r="B12" s="174"/>
      <c r="C12" s="175"/>
      <c r="D12" s="175"/>
    </row>
    <row r="13" spans="1:7" ht="21.75" customHeight="1" x14ac:dyDescent="0.25">
      <c r="A13" s="173"/>
      <c r="B13" s="174"/>
      <c r="C13" s="175"/>
      <c r="D13" s="175"/>
    </row>
    <row r="14" spans="1:7" ht="21.75" customHeight="1" x14ac:dyDescent="0.25">
      <c r="A14" s="173"/>
      <c r="B14" s="174"/>
      <c r="C14" s="175"/>
      <c r="D14" s="175"/>
    </row>
    <row r="15" spans="1:7" ht="21.75" customHeight="1" x14ac:dyDescent="0.25">
      <c r="A15" s="173"/>
      <c r="B15" s="174"/>
      <c r="C15" s="175"/>
      <c r="D15" s="175"/>
    </row>
    <row r="16" spans="1:7" ht="21.75" customHeight="1" x14ac:dyDescent="0.25">
      <c r="A16" s="173"/>
      <c r="B16" s="174"/>
      <c r="C16" s="175"/>
      <c r="D16" s="175"/>
    </row>
    <row r="17" spans="1:4" ht="21.75" customHeight="1" x14ac:dyDescent="0.25">
      <c r="A17" s="173"/>
      <c r="B17" s="174"/>
      <c r="C17" s="175"/>
      <c r="D17" s="175"/>
    </row>
    <row r="18" spans="1:4" ht="21.75" customHeight="1" x14ac:dyDescent="0.25">
      <c r="A18" s="173"/>
      <c r="B18" s="174"/>
      <c r="C18" s="175"/>
      <c r="D18" s="175"/>
    </row>
    <row r="19" spans="1:4" ht="21.75" customHeight="1" x14ac:dyDescent="0.25">
      <c r="A19" s="173"/>
      <c r="B19" s="174"/>
      <c r="C19" s="175"/>
      <c r="D19" s="175"/>
    </row>
    <row r="20" spans="1:4" ht="21.75" customHeight="1" x14ac:dyDescent="0.25">
      <c r="A20" s="173"/>
      <c r="B20" s="174"/>
      <c r="C20" s="175"/>
      <c r="D20" s="175"/>
    </row>
    <row r="21" spans="1:4" ht="21.75" customHeight="1" x14ac:dyDescent="0.25">
      <c r="A21" s="173"/>
      <c r="B21" s="174"/>
      <c r="C21" s="175"/>
      <c r="D21" s="175"/>
    </row>
    <row r="22" spans="1:4" ht="21.75" customHeight="1" x14ac:dyDescent="0.25">
      <c r="A22" s="173"/>
      <c r="B22" s="174"/>
      <c r="C22" s="175"/>
      <c r="D22" s="175"/>
    </row>
    <row r="23" spans="1:4" ht="21.75" customHeight="1" x14ac:dyDescent="0.25">
      <c r="A23" s="173"/>
      <c r="B23" s="174"/>
      <c r="C23" s="175"/>
      <c r="D23" s="175"/>
    </row>
    <row r="24" spans="1:4" ht="21.75" customHeight="1" x14ac:dyDescent="0.25">
      <c r="A24" s="173"/>
      <c r="B24" s="174"/>
      <c r="C24" s="175"/>
      <c r="D24" s="175"/>
    </row>
    <row r="25" spans="1:4" ht="21.75" customHeight="1" x14ac:dyDescent="0.25">
      <c r="A25" s="173"/>
      <c r="B25" s="174"/>
      <c r="C25" s="175"/>
      <c r="D25" s="175"/>
    </row>
    <row r="26" spans="1:4" ht="21.75" customHeight="1" x14ac:dyDescent="0.25">
      <c r="A26" s="173"/>
      <c r="B26" s="174"/>
      <c r="C26" s="175"/>
      <c r="D26" s="175"/>
    </row>
    <row r="27" spans="1:4" ht="27.75" customHeight="1" x14ac:dyDescent="0.25">
      <c r="A27" s="173"/>
      <c r="B27" s="174"/>
      <c r="C27" s="175"/>
      <c r="D27" s="175"/>
    </row>
    <row r="28" spans="1:4" ht="27.75" customHeight="1" x14ac:dyDescent="0.25">
      <c r="A28" s="173"/>
      <c r="B28" s="174"/>
      <c r="C28" s="175"/>
      <c r="D28" s="175"/>
    </row>
    <row r="29" spans="1:4" ht="27.75" customHeight="1" x14ac:dyDescent="0.25">
      <c r="A29" s="173"/>
      <c r="B29" s="174"/>
      <c r="C29" s="175"/>
      <c r="D29" s="175"/>
    </row>
    <row r="30" spans="1:4" ht="27.75" customHeight="1" x14ac:dyDescent="0.25">
      <c r="A30" s="173"/>
      <c r="B30" s="174"/>
      <c r="C30" s="175"/>
      <c r="D30" s="175"/>
    </row>
    <row r="31" spans="1:4" ht="27.75" customHeight="1" x14ac:dyDescent="0.25">
      <c r="A31" s="173"/>
      <c r="B31" s="174"/>
      <c r="C31" s="175"/>
      <c r="D31" s="175"/>
    </row>
    <row r="32" spans="1:4" ht="27.75" customHeight="1" x14ac:dyDescent="0.25">
      <c r="A32" s="173"/>
      <c r="B32" s="174"/>
      <c r="C32" s="175"/>
      <c r="D32" s="175"/>
    </row>
    <row r="33" spans="1:4" ht="27.75" customHeight="1" x14ac:dyDescent="0.25">
      <c r="A33" s="173"/>
      <c r="B33" s="174"/>
      <c r="C33" s="175"/>
      <c r="D33" s="175"/>
    </row>
    <row r="34" spans="1:4" ht="27.75" customHeight="1" x14ac:dyDescent="0.25">
      <c r="A34" s="173"/>
      <c r="B34" s="174"/>
      <c r="C34" s="175"/>
      <c r="D34" s="175"/>
    </row>
    <row r="35" spans="1:4" ht="27.75" customHeight="1" x14ac:dyDescent="0.25">
      <c r="A35" s="173"/>
      <c r="B35" s="174"/>
      <c r="C35" s="175"/>
      <c r="D35" s="175"/>
    </row>
    <row r="36" spans="1:4" ht="27.75" customHeight="1" x14ac:dyDescent="0.25">
      <c r="A36" s="173"/>
      <c r="B36" s="174"/>
      <c r="C36" s="175"/>
      <c r="D36" s="175"/>
    </row>
    <row r="37" spans="1:4" ht="27.75" customHeight="1" x14ac:dyDescent="0.25">
      <c r="A37" s="173"/>
      <c r="B37" s="174"/>
      <c r="C37" s="175"/>
      <c r="D37" s="175"/>
    </row>
    <row r="38" spans="1:4" ht="27.75" customHeight="1" x14ac:dyDescent="0.25">
      <c r="A38" s="173"/>
      <c r="B38" s="174"/>
      <c r="C38" s="175"/>
      <c r="D38" s="175"/>
    </row>
    <row r="39" spans="1:4" ht="27.75" customHeight="1" x14ac:dyDescent="0.25">
      <c r="A39" s="173"/>
      <c r="B39" s="174"/>
      <c r="C39" s="175"/>
      <c r="D39" s="175"/>
    </row>
    <row r="40" spans="1:4" ht="27.75" customHeight="1" x14ac:dyDescent="0.25">
      <c r="A40" s="173"/>
      <c r="B40" s="174"/>
      <c r="C40" s="175"/>
      <c r="D40" s="175"/>
    </row>
    <row r="41" spans="1:4" ht="27.75" customHeight="1" x14ac:dyDescent="0.25">
      <c r="A41" s="173"/>
      <c r="B41" s="174"/>
      <c r="C41" s="175"/>
      <c r="D41" s="175"/>
    </row>
    <row r="42" spans="1:4" ht="27.75" customHeight="1" x14ac:dyDescent="0.25">
      <c r="A42" s="173"/>
      <c r="B42" s="174"/>
      <c r="C42" s="175"/>
      <c r="D42" s="175"/>
    </row>
    <row r="43" spans="1:4" ht="27.75" customHeight="1" x14ac:dyDescent="0.25">
      <c r="A43" s="173"/>
      <c r="B43" s="174"/>
      <c r="C43" s="175"/>
      <c r="D43" s="175"/>
    </row>
    <row r="44" spans="1:4" ht="27.75" customHeight="1" x14ac:dyDescent="0.25">
      <c r="A44" s="173"/>
      <c r="B44" s="174"/>
      <c r="C44" s="175"/>
      <c r="D44" s="175"/>
    </row>
    <row r="45" spans="1:4" ht="27.75" customHeight="1" x14ac:dyDescent="0.25">
      <c r="A45" s="173"/>
      <c r="B45" s="174"/>
      <c r="C45" s="175"/>
      <c r="D45" s="175"/>
    </row>
    <row r="46" spans="1:4" ht="27.75" customHeight="1" x14ac:dyDescent="0.25">
      <c r="A46" s="173"/>
      <c r="B46" s="174"/>
      <c r="C46" s="175"/>
      <c r="D46" s="175"/>
    </row>
    <row r="47" spans="1:4" ht="27.75" customHeight="1" x14ac:dyDescent="0.25">
      <c r="A47" s="173"/>
      <c r="B47" s="174"/>
      <c r="C47" s="175"/>
      <c r="D47" s="175"/>
    </row>
    <row r="48" spans="1:4" ht="27.75" customHeight="1" x14ac:dyDescent="0.25">
      <c r="A48" s="173"/>
      <c r="B48" s="174"/>
      <c r="C48" s="175"/>
      <c r="D48" s="175"/>
    </row>
    <row r="49" spans="1:4" ht="27.75" customHeight="1" x14ac:dyDescent="0.25">
      <c r="A49" s="173"/>
      <c r="B49" s="174"/>
      <c r="C49" s="175"/>
      <c r="D49" s="175"/>
    </row>
    <row r="50" spans="1:4" ht="27.75" customHeight="1" x14ac:dyDescent="0.25">
      <c r="A50" s="173"/>
      <c r="B50" s="174"/>
      <c r="C50" s="175"/>
      <c r="D50" s="175"/>
    </row>
    <row r="51" spans="1:4" ht="27.75" customHeight="1" x14ac:dyDescent="0.25">
      <c r="A51" s="173"/>
      <c r="B51" s="174"/>
      <c r="C51" s="175"/>
      <c r="D51" s="175"/>
    </row>
    <row r="52" spans="1:4" ht="27.75" customHeight="1" x14ac:dyDescent="0.25">
      <c r="A52" s="173"/>
      <c r="B52" s="174"/>
      <c r="C52" s="175"/>
      <c r="D52" s="175"/>
    </row>
    <row r="53" spans="1:4" ht="27.75" customHeight="1" x14ac:dyDescent="0.25">
      <c r="A53" s="173"/>
      <c r="B53" s="174"/>
      <c r="C53" s="175"/>
      <c r="D53" s="175"/>
    </row>
    <row r="54" spans="1:4" ht="27.75" customHeight="1" x14ac:dyDescent="0.25">
      <c r="A54" s="173"/>
      <c r="B54" s="174"/>
      <c r="C54" s="175"/>
      <c r="D54" s="175"/>
    </row>
    <row r="55" spans="1:4" ht="27.75" customHeight="1" x14ac:dyDescent="0.25">
      <c r="A55" s="173"/>
      <c r="B55" s="174"/>
      <c r="C55" s="175"/>
      <c r="D55" s="175"/>
    </row>
    <row r="56" spans="1:4" ht="27.75" customHeight="1" x14ac:dyDescent="0.25">
      <c r="A56" s="173"/>
      <c r="B56" s="174"/>
      <c r="C56" s="175"/>
      <c r="D56" s="175"/>
    </row>
    <row r="57" spans="1:4" ht="27.75" customHeight="1" x14ac:dyDescent="0.25">
      <c r="A57" s="173"/>
      <c r="B57" s="174"/>
      <c r="C57" s="175"/>
      <c r="D57" s="175"/>
    </row>
    <row r="58" spans="1:4" ht="27.75" customHeight="1" x14ac:dyDescent="0.25">
      <c r="A58" s="173"/>
      <c r="B58" s="174"/>
      <c r="C58" s="175"/>
      <c r="D58" s="175"/>
    </row>
    <row r="59" spans="1:4" ht="27.75" customHeight="1" x14ac:dyDescent="0.25">
      <c r="A59" s="173"/>
      <c r="B59" s="174"/>
      <c r="C59" s="175"/>
      <c r="D59" s="175"/>
    </row>
    <row r="60" spans="1:4" ht="27.75" customHeight="1" x14ac:dyDescent="0.25">
      <c r="A60" s="173"/>
      <c r="B60" s="174"/>
      <c r="C60" s="175"/>
      <c r="D60" s="175"/>
    </row>
    <row r="61" spans="1:4" ht="27.75" customHeight="1" x14ac:dyDescent="0.25">
      <c r="A61" s="173"/>
      <c r="B61" s="174"/>
      <c r="C61" s="175"/>
      <c r="D61" s="175"/>
    </row>
    <row r="62" spans="1:4" ht="27.75" customHeight="1" x14ac:dyDescent="0.25">
      <c r="A62" s="173"/>
      <c r="B62" s="174"/>
      <c r="C62" s="175"/>
      <c r="D62" s="175"/>
    </row>
    <row r="63" spans="1:4" ht="27.75" customHeight="1" x14ac:dyDescent="0.25">
      <c r="A63" s="173"/>
      <c r="B63" s="174"/>
      <c r="C63" s="175"/>
      <c r="D63" s="175"/>
    </row>
    <row r="64" spans="1:4" ht="27.75" customHeight="1" x14ac:dyDescent="0.25">
      <c r="A64" s="173"/>
      <c r="B64" s="174"/>
      <c r="C64" s="175"/>
      <c r="D64" s="175"/>
    </row>
    <row r="65" spans="1:4" ht="27.75" customHeight="1" x14ac:dyDescent="0.25">
      <c r="A65" s="173"/>
      <c r="B65" s="174"/>
      <c r="C65" s="175"/>
      <c r="D65" s="175"/>
    </row>
    <row r="66" spans="1:4" ht="27.75" customHeight="1" x14ac:dyDescent="0.25">
      <c r="A66" s="173"/>
      <c r="B66" s="174"/>
      <c r="C66" s="175"/>
      <c r="D66" s="175"/>
    </row>
    <row r="67" spans="1:4" ht="27.75" customHeight="1" x14ac:dyDescent="0.25">
      <c r="A67" s="173"/>
      <c r="B67" s="174"/>
      <c r="C67" s="175"/>
      <c r="D67" s="175"/>
    </row>
    <row r="68" spans="1:4" ht="27.75" customHeight="1" x14ac:dyDescent="0.25">
      <c r="A68" s="173"/>
      <c r="B68" s="174"/>
      <c r="C68" s="175"/>
      <c r="D68" s="175"/>
    </row>
    <row r="69" spans="1:4" ht="27.75" customHeight="1" x14ac:dyDescent="0.25">
      <c r="A69" s="173"/>
      <c r="B69" s="174"/>
      <c r="C69" s="175"/>
      <c r="D69" s="175"/>
    </row>
    <row r="70" spans="1:4" ht="27.75" customHeight="1" x14ac:dyDescent="0.25">
      <c r="A70" s="173"/>
      <c r="B70" s="174"/>
      <c r="C70" s="175"/>
      <c r="D70" s="175"/>
    </row>
    <row r="71" spans="1:4" ht="27.75" customHeight="1" x14ac:dyDescent="0.25">
      <c r="A71" s="173"/>
      <c r="B71" s="174"/>
      <c r="C71" s="175"/>
      <c r="D71" s="175"/>
    </row>
    <row r="72" spans="1:4" ht="27.75" customHeight="1" x14ac:dyDescent="0.25">
      <c r="A72" s="173"/>
      <c r="B72" s="174"/>
      <c r="C72" s="175"/>
      <c r="D72" s="175"/>
    </row>
    <row r="73" spans="1:4" ht="27.75" customHeight="1" x14ac:dyDescent="0.25">
      <c r="A73" s="173"/>
      <c r="B73" s="174"/>
      <c r="C73" s="175"/>
      <c r="D73" s="175"/>
    </row>
    <row r="74" spans="1:4" ht="27.75" customHeight="1" x14ac:dyDescent="0.25">
      <c r="A74" s="173"/>
      <c r="B74" s="174"/>
      <c r="C74" s="175"/>
      <c r="D74" s="175"/>
    </row>
    <row r="75" spans="1:4" ht="27.75" customHeight="1" x14ac:dyDescent="0.25">
      <c r="A75" s="173"/>
      <c r="B75" s="174"/>
      <c r="C75" s="175"/>
      <c r="D75" s="175"/>
    </row>
    <row r="76" spans="1:4" ht="27.75" customHeight="1" x14ac:dyDescent="0.25">
      <c r="A76" s="173"/>
      <c r="B76" s="174"/>
      <c r="C76" s="175"/>
      <c r="D76" s="175"/>
    </row>
    <row r="77" spans="1:4" ht="27.75" customHeight="1" x14ac:dyDescent="0.25">
      <c r="A77" s="173"/>
      <c r="B77" s="174"/>
      <c r="C77" s="175"/>
      <c r="D77" s="175"/>
    </row>
    <row r="78" spans="1:4" ht="27.75" customHeight="1" x14ac:dyDescent="0.25">
      <c r="A78" s="173"/>
      <c r="B78" s="174"/>
      <c r="C78" s="175"/>
      <c r="D78" s="175"/>
    </row>
    <row r="79" spans="1:4" ht="27.75" customHeight="1" x14ac:dyDescent="0.25">
      <c r="A79" s="173"/>
      <c r="B79" s="174"/>
      <c r="C79" s="175"/>
      <c r="D79" s="175"/>
    </row>
    <row r="80" spans="1:4" ht="27.75" customHeight="1" x14ac:dyDescent="0.25">
      <c r="A80" s="173"/>
      <c r="B80" s="174"/>
      <c r="C80" s="175"/>
      <c r="D80" s="175"/>
    </row>
    <row r="81" spans="1:4" ht="27.75" customHeight="1" x14ac:dyDescent="0.25">
      <c r="A81" s="173"/>
      <c r="B81" s="174"/>
      <c r="C81" s="175"/>
      <c r="D81" s="175"/>
    </row>
    <row r="82" spans="1:4" ht="27.75" customHeight="1" x14ac:dyDescent="0.25">
      <c r="A82" s="173"/>
      <c r="B82" s="174"/>
      <c r="C82" s="175"/>
      <c r="D82" s="175"/>
    </row>
    <row r="83" spans="1:4" ht="27.75" customHeight="1" x14ac:dyDescent="0.25">
      <c r="A83" s="173"/>
      <c r="B83" s="174"/>
      <c r="C83" s="175"/>
      <c r="D83" s="175"/>
    </row>
    <row r="84" spans="1:4" ht="27.75" customHeight="1" x14ac:dyDescent="0.25">
      <c r="A84" s="173"/>
      <c r="B84" s="174"/>
      <c r="C84" s="175"/>
      <c r="D84" s="175"/>
    </row>
    <row r="85" spans="1:4" ht="27.75" customHeight="1" x14ac:dyDescent="0.25">
      <c r="A85" s="173"/>
      <c r="B85" s="174"/>
      <c r="C85" s="175"/>
      <c r="D85" s="175"/>
    </row>
    <row r="86" spans="1:4" ht="27.75" customHeight="1" x14ac:dyDescent="0.25">
      <c r="A86" s="173"/>
      <c r="B86" s="174"/>
      <c r="C86" s="175"/>
      <c r="D86" s="175"/>
    </row>
    <row r="87" spans="1:4" ht="27.75" customHeight="1" x14ac:dyDescent="0.25">
      <c r="A87" s="173"/>
      <c r="B87" s="174"/>
      <c r="C87" s="175"/>
      <c r="D87" s="175"/>
    </row>
    <row r="88" spans="1:4" ht="27.75" customHeight="1" x14ac:dyDescent="0.25">
      <c r="A88" s="173"/>
      <c r="B88" s="174"/>
      <c r="C88" s="175"/>
      <c r="D88" s="175"/>
    </row>
    <row r="89" spans="1:4" ht="27.75" customHeight="1" x14ac:dyDescent="0.25">
      <c r="A89" s="173"/>
      <c r="B89" s="174"/>
      <c r="C89" s="175"/>
      <c r="D89" s="175"/>
    </row>
    <row r="90" spans="1:4" ht="27.75" customHeight="1" x14ac:dyDescent="0.25">
      <c r="A90" s="173"/>
      <c r="B90" s="174"/>
      <c r="C90" s="175"/>
      <c r="D90" s="175"/>
    </row>
    <row r="91" spans="1:4" ht="27.75" customHeight="1" x14ac:dyDescent="0.25">
      <c r="A91" s="173"/>
      <c r="B91" s="174"/>
      <c r="C91" s="175"/>
      <c r="D91" s="175"/>
    </row>
    <row r="92" spans="1:4" ht="27.75" customHeight="1" x14ac:dyDescent="0.25">
      <c r="A92" s="173"/>
      <c r="B92" s="174"/>
      <c r="C92" s="175"/>
      <c r="D92" s="175"/>
    </row>
    <row r="93" spans="1:4" ht="27.75" customHeight="1" x14ac:dyDescent="0.25">
      <c r="A93" s="173"/>
      <c r="B93" s="174"/>
      <c r="C93" s="175"/>
      <c r="D93" s="175"/>
    </row>
    <row r="94" spans="1:4" ht="27.75" customHeight="1" x14ac:dyDescent="0.25">
      <c r="A94" s="173"/>
      <c r="B94" s="174"/>
      <c r="C94" s="175"/>
      <c r="D94" s="175"/>
    </row>
    <row r="95" spans="1:4" ht="27.75" customHeight="1" x14ac:dyDescent="0.25">
      <c r="A95" s="173"/>
      <c r="B95" s="174"/>
      <c r="C95" s="175"/>
      <c r="D95" s="175"/>
    </row>
    <row r="96" spans="1:4" ht="27.75" customHeight="1" x14ac:dyDescent="0.25">
      <c r="A96" s="173"/>
      <c r="B96" s="174"/>
      <c r="C96" s="175"/>
      <c r="D96" s="175"/>
    </row>
    <row r="97" spans="1:4" ht="27.75" customHeight="1" x14ac:dyDescent="0.25">
      <c r="A97" s="173"/>
      <c r="B97" s="174"/>
      <c r="C97" s="175"/>
      <c r="D97" s="175"/>
    </row>
    <row r="98" spans="1:4" ht="27.75" customHeight="1" x14ac:dyDescent="0.25">
      <c r="A98" s="173"/>
      <c r="B98" s="174"/>
      <c r="C98" s="175"/>
      <c r="D98" s="175"/>
    </row>
    <row r="99" spans="1:4" ht="27.75" customHeight="1" x14ac:dyDescent="0.25">
      <c r="A99" s="173"/>
      <c r="B99" s="174"/>
      <c r="C99" s="175"/>
      <c r="D99" s="175"/>
    </row>
    <row r="100" spans="1:4" ht="27.75" customHeight="1" x14ac:dyDescent="0.25">
      <c r="A100" s="173"/>
      <c r="B100" s="174"/>
      <c r="C100" s="175"/>
      <c r="D100" s="175"/>
    </row>
    <row r="101" spans="1:4" ht="27.75" customHeight="1" x14ac:dyDescent="0.25">
      <c r="A101" s="173"/>
      <c r="B101" s="174"/>
      <c r="C101" s="175"/>
      <c r="D101" s="175"/>
    </row>
    <row r="102" spans="1:4" ht="27.75" customHeight="1" x14ac:dyDescent="0.25">
      <c r="A102" s="173"/>
      <c r="B102" s="174"/>
      <c r="C102" s="175"/>
      <c r="D102" s="175"/>
    </row>
    <row r="103" spans="1:4" ht="27.75" customHeight="1" x14ac:dyDescent="0.25">
      <c r="A103" s="173"/>
      <c r="B103" s="174"/>
      <c r="C103" s="175"/>
      <c r="D103" s="175"/>
    </row>
    <row r="104" spans="1:4" ht="27.75" customHeight="1" x14ac:dyDescent="0.25">
      <c r="A104" s="173"/>
      <c r="B104" s="174"/>
      <c r="C104" s="175"/>
      <c r="D104" s="175"/>
    </row>
    <row r="105" spans="1:4" ht="27.75" customHeight="1" x14ac:dyDescent="0.25">
      <c r="A105" s="173"/>
      <c r="B105" s="174"/>
      <c r="C105" s="175"/>
      <c r="D105" s="175"/>
    </row>
    <row r="106" spans="1:4" ht="27.75" customHeight="1" x14ac:dyDescent="0.25">
      <c r="A106" s="173"/>
      <c r="B106" s="174"/>
      <c r="C106" s="175"/>
      <c r="D106" s="175"/>
    </row>
    <row r="107" spans="1:4" ht="27.75" customHeight="1" x14ac:dyDescent="0.25">
      <c r="A107" s="173"/>
      <c r="B107" s="174"/>
      <c r="C107" s="175"/>
      <c r="D107" s="175"/>
    </row>
    <row r="108" spans="1:4" ht="27.75" customHeight="1" x14ac:dyDescent="0.25">
      <c r="A108" s="173"/>
      <c r="B108" s="174"/>
      <c r="C108" s="175"/>
      <c r="D108" s="175"/>
    </row>
    <row r="109" spans="1:4" ht="27.75" customHeight="1" x14ac:dyDescent="0.25">
      <c r="A109" s="173"/>
      <c r="B109" s="174"/>
      <c r="C109" s="175"/>
      <c r="D109" s="175"/>
    </row>
    <row r="110" spans="1:4" ht="27.75" customHeight="1" x14ac:dyDescent="0.25">
      <c r="A110" s="173"/>
      <c r="B110" s="174"/>
      <c r="C110" s="175"/>
      <c r="D110" s="175"/>
    </row>
    <row r="111" spans="1:4" ht="27.75" customHeight="1" x14ac:dyDescent="0.25">
      <c r="A111" s="173"/>
      <c r="B111" s="174"/>
      <c r="C111" s="175"/>
      <c r="D111" s="175"/>
    </row>
    <row r="112" spans="1:4" ht="27.75" customHeight="1" x14ac:dyDescent="0.25">
      <c r="A112" s="173"/>
      <c r="B112" s="174"/>
      <c r="C112" s="175"/>
      <c r="D112" s="175"/>
    </row>
    <row r="113" spans="1:4" ht="27.75" customHeight="1" x14ac:dyDescent="0.25">
      <c r="A113" s="173"/>
      <c r="B113" s="174"/>
      <c r="C113" s="175"/>
      <c r="D113" s="175"/>
    </row>
    <row r="114" spans="1:4" ht="27.75" customHeight="1" x14ac:dyDescent="0.25">
      <c r="A114" s="173"/>
      <c r="B114" s="174"/>
      <c r="C114" s="175"/>
      <c r="D114" s="175"/>
    </row>
    <row r="115" spans="1:4" ht="27.75" customHeight="1" x14ac:dyDescent="0.25">
      <c r="A115" s="173"/>
      <c r="B115" s="174"/>
      <c r="C115" s="175"/>
      <c r="D115" s="175"/>
    </row>
    <row r="116" spans="1:4" ht="27.75" customHeight="1" x14ac:dyDescent="0.25">
      <c r="A116" s="173"/>
      <c r="B116" s="174"/>
      <c r="C116" s="175"/>
      <c r="D116" s="175"/>
    </row>
    <row r="117" spans="1:4" ht="27.75" customHeight="1" x14ac:dyDescent="0.25">
      <c r="A117" s="173"/>
      <c r="B117" s="174"/>
      <c r="C117" s="175"/>
      <c r="D117" s="175"/>
    </row>
    <row r="118" spans="1:4" ht="27.75" customHeight="1" x14ac:dyDescent="0.25">
      <c r="A118" s="173"/>
      <c r="B118" s="174"/>
      <c r="C118" s="175"/>
      <c r="D118" s="175"/>
    </row>
    <row r="119" spans="1:4" ht="27.75" customHeight="1" x14ac:dyDescent="0.25">
      <c r="A119" s="173"/>
      <c r="B119" s="174"/>
      <c r="C119" s="175"/>
      <c r="D119" s="175"/>
    </row>
    <row r="120" spans="1:4" ht="27.75" customHeight="1" x14ac:dyDescent="0.25">
      <c r="A120" s="173"/>
      <c r="B120" s="174"/>
      <c r="C120" s="175"/>
      <c r="D120" s="175"/>
    </row>
    <row r="121" spans="1:4" ht="27.75" customHeight="1" x14ac:dyDescent="0.25">
      <c r="A121" s="173"/>
      <c r="B121" s="174"/>
      <c r="C121" s="175"/>
      <c r="D121" s="175"/>
    </row>
    <row r="122" spans="1:4" ht="27.75" customHeight="1" x14ac:dyDescent="0.25">
      <c r="A122" s="173"/>
      <c r="B122" s="174"/>
      <c r="C122" s="175"/>
      <c r="D122" s="175"/>
    </row>
    <row r="123" spans="1:4" ht="27.75" customHeight="1" x14ac:dyDescent="0.25">
      <c r="A123" s="173"/>
      <c r="B123" s="174"/>
      <c r="C123" s="175"/>
      <c r="D123" s="175"/>
    </row>
    <row r="124" spans="1:4" ht="27.75" customHeight="1" x14ac:dyDescent="0.25">
      <c r="A124" s="173"/>
      <c r="B124" s="174"/>
      <c r="C124" s="175"/>
      <c r="D124" s="175"/>
    </row>
    <row r="125" spans="1:4" ht="27.75" customHeight="1" x14ac:dyDescent="0.25">
      <c r="A125" s="173"/>
      <c r="B125" s="174"/>
      <c r="C125" s="175"/>
      <c r="D125" s="175"/>
    </row>
    <row r="126" spans="1:4" ht="27.75" customHeight="1" x14ac:dyDescent="0.25">
      <c r="A126" s="173"/>
      <c r="B126" s="174"/>
      <c r="C126" s="175"/>
      <c r="D126" s="175"/>
    </row>
    <row r="127" spans="1:4" ht="27.75" customHeight="1" x14ac:dyDescent="0.25">
      <c r="A127" s="173"/>
      <c r="B127" s="174"/>
      <c r="C127" s="175"/>
      <c r="D127" s="175"/>
    </row>
    <row r="128" spans="1:4" ht="27.75" customHeight="1" x14ac:dyDescent="0.25">
      <c r="A128" s="173"/>
      <c r="B128" s="174"/>
      <c r="C128" s="175"/>
      <c r="D128" s="175"/>
    </row>
    <row r="129" spans="1:4" ht="27.75" customHeight="1" x14ac:dyDescent="0.25">
      <c r="A129" s="173"/>
      <c r="B129" s="174"/>
      <c r="C129" s="175"/>
      <c r="D129" s="175"/>
    </row>
    <row r="130" spans="1:4" ht="27.75" customHeight="1" x14ac:dyDescent="0.25">
      <c r="A130" s="173"/>
      <c r="B130" s="174"/>
      <c r="C130" s="175"/>
      <c r="D130" s="175"/>
    </row>
    <row r="131" spans="1:4" ht="27.75" customHeight="1" x14ac:dyDescent="0.25">
      <c r="A131" s="173"/>
      <c r="B131" s="174"/>
      <c r="C131" s="175"/>
      <c r="D131" s="175"/>
    </row>
    <row r="132" spans="1:4" ht="27.75" customHeight="1" x14ac:dyDescent="0.25">
      <c r="A132" s="173"/>
      <c r="B132" s="174"/>
      <c r="C132" s="175"/>
      <c r="D132" s="175"/>
    </row>
    <row r="133" spans="1:4" ht="27.75" customHeight="1" x14ac:dyDescent="0.25">
      <c r="A133" s="173"/>
      <c r="B133" s="174"/>
      <c r="C133" s="175"/>
      <c r="D133" s="175"/>
    </row>
    <row r="134" spans="1:4" ht="27.75" customHeight="1" x14ac:dyDescent="0.25">
      <c r="A134" s="173"/>
      <c r="B134" s="174"/>
      <c r="C134" s="175"/>
      <c r="D134" s="175"/>
    </row>
    <row r="135" spans="1:4" ht="27.75" customHeight="1" x14ac:dyDescent="0.25">
      <c r="A135" s="173"/>
      <c r="B135" s="174"/>
      <c r="C135" s="175"/>
      <c r="D135" s="175"/>
    </row>
    <row r="136" spans="1:4" ht="27.75" customHeight="1" x14ac:dyDescent="0.25">
      <c r="A136" s="173"/>
      <c r="B136" s="174"/>
      <c r="C136" s="175"/>
      <c r="D136" s="175"/>
    </row>
    <row r="137" spans="1:4" ht="27.75" customHeight="1" x14ac:dyDescent="0.25">
      <c r="A137" s="173"/>
      <c r="B137" s="174"/>
      <c r="C137" s="175"/>
      <c r="D137" s="175"/>
    </row>
    <row r="138" spans="1:4" ht="27.75" customHeight="1" x14ac:dyDescent="0.25">
      <c r="A138" s="173"/>
      <c r="B138" s="174"/>
      <c r="C138" s="175"/>
      <c r="D138" s="175"/>
    </row>
    <row r="139" spans="1:4" ht="27.75" customHeight="1" x14ac:dyDescent="0.25">
      <c r="A139" s="173"/>
      <c r="B139" s="174"/>
      <c r="C139" s="175"/>
      <c r="D139" s="175"/>
    </row>
    <row r="140" spans="1:4" ht="27.75" customHeight="1" x14ac:dyDescent="0.25">
      <c r="A140" s="173"/>
      <c r="B140" s="174"/>
      <c r="C140" s="175"/>
      <c r="D140" s="175"/>
    </row>
    <row r="141" spans="1:4" ht="27.75" customHeight="1" x14ac:dyDescent="0.25">
      <c r="A141" s="173"/>
      <c r="B141" s="174"/>
      <c r="C141" s="175"/>
      <c r="D141" s="175"/>
    </row>
    <row r="142" spans="1:4" ht="27.75" customHeight="1" x14ac:dyDescent="0.25">
      <c r="A142" s="173"/>
      <c r="B142" s="174"/>
      <c r="C142" s="175"/>
      <c r="D142" s="175"/>
    </row>
    <row r="143" spans="1:4" ht="27.75" customHeight="1" x14ac:dyDescent="0.25">
      <c r="A143" s="173"/>
      <c r="B143" s="174"/>
      <c r="C143" s="175"/>
      <c r="D143" s="175"/>
    </row>
    <row r="144" spans="1:4" ht="27.75" customHeight="1" x14ac:dyDescent="0.25">
      <c r="A144" s="173"/>
      <c r="B144" s="174"/>
      <c r="C144" s="175"/>
      <c r="D144" s="175"/>
    </row>
    <row r="145" spans="1:4" ht="27.75" customHeight="1" x14ac:dyDescent="0.25">
      <c r="A145" s="173"/>
      <c r="B145" s="174"/>
      <c r="C145" s="175"/>
      <c r="D145" s="175"/>
    </row>
    <row r="146" spans="1:4" ht="27.75" customHeight="1" x14ac:dyDescent="0.25">
      <c r="A146" s="173"/>
      <c r="B146" s="174"/>
      <c r="C146" s="175"/>
      <c r="D146" s="175"/>
    </row>
    <row r="147" spans="1:4" ht="27.75" customHeight="1" x14ac:dyDescent="0.25">
      <c r="A147" s="173"/>
      <c r="B147" s="174"/>
      <c r="C147" s="175"/>
      <c r="D147" s="175"/>
    </row>
    <row r="148" spans="1:4" ht="27.75" customHeight="1" x14ac:dyDescent="0.25">
      <c r="A148" s="173"/>
      <c r="B148" s="174"/>
      <c r="C148" s="175"/>
      <c r="D148" s="175"/>
    </row>
    <row r="149" spans="1:4" ht="27.75" customHeight="1" x14ac:dyDescent="0.25">
      <c r="A149" s="173"/>
      <c r="B149" s="174"/>
      <c r="C149" s="175"/>
      <c r="D149" s="175"/>
    </row>
    <row r="150" spans="1:4" ht="27.75" customHeight="1" x14ac:dyDescent="0.25">
      <c r="A150" s="173"/>
      <c r="B150" s="174"/>
      <c r="C150" s="175"/>
      <c r="D150" s="175"/>
    </row>
    <row r="151" spans="1:4" ht="27.75" customHeight="1" x14ac:dyDescent="0.25">
      <c r="A151" s="173"/>
      <c r="B151" s="174"/>
      <c r="C151" s="175"/>
      <c r="D151" s="175"/>
    </row>
    <row r="152" spans="1:4" ht="27.75" customHeight="1" x14ac:dyDescent="0.25">
      <c r="A152" s="173"/>
      <c r="B152" s="174"/>
      <c r="C152" s="175"/>
      <c r="D152" s="175"/>
    </row>
    <row r="153" spans="1:4" ht="27.75" customHeight="1" x14ac:dyDescent="0.25">
      <c r="A153" s="173"/>
      <c r="B153" s="174"/>
      <c r="C153" s="175"/>
      <c r="D153" s="175"/>
    </row>
    <row r="154" spans="1:4" ht="27.75" customHeight="1" x14ac:dyDescent="0.25">
      <c r="A154" s="173"/>
      <c r="B154" s="174"/>
      <c r="C154" s="175"/>
      <c r="D154" s="175"/>
    </row>
    <row r="155" spans="1:4" ht="27.75" customHeight="1" x14ac:dyDescent="0.25">
      <c r="A155" s="173"/>
      <c r="B155" s="174"/>
      <c r="C155" s="175"/>
      <c r="D155" s="175"/>
    </row>
    <row r="156" spans="1:4" ht="27.75" customHeight="1" x14ac:dyDescent="0.25">
      <c r="A156" s="173"/>
      <c r="B156" s="174"/>
      <c r="C156" s="175"/>
      <c r="D156" s="175"/>
    </row>
    <row r="157" spans="1:4" ht="27.75" customHeight="1" x14ac:dyDescent="0.25">
      <c r="A157" s="173"/>
      <c r="B157" s="174"/>
      <c r="C157" s="175"/>
      <c r="D157" s="175"/>
    </row>
    <row r="158" spans="1:4" ht="27.75" customHeight="1" x14ac:dyDescent="0.25">
      <c r="A158" s="173"/>
      <c r="B158" s="174"/>
      <c r="C158" s="175"/>
      <c r="D158" s="175"/>
    </row>
    <row r="159" spans="1:4" ht="27.75" customHeight="1" x14ac:dyDescent="0.25">
      <c r="A159" s="173"/>
      <c r="B159" s="174"/>
      <c r="C159" s="175"/>
      <c r="D159" s="175"/>
    </row>
    <row r="160" spans="1:4" ht="27.75" customHeight="1" x14ac:dyDescent="0.25">
      <c r="A160" s="173"/>
      <c r="B160" s="174"/>
      <c r="C160" s="175"/>
      <c r="D160" s="175"/>
    </row>
    <row r="161" spans="1:4" ht="27.75" customHeight="1" x14ac:dyDescent="0.25">
      <c r="A161" s="173"/>
      <c r="B161" s="174"/>
      <c r="C161" s="175"/>
      <c r="D161" s="175"/>
    </row>
    <row r="162" spans="1:4" ht="27.75" customHeight="1" x14ac:dyDescent="0.25">
      <c r="A162" s="173"/>
      <c r="B162" s="174"/>
      <c r="C162" s="175"/>
      <c r="D162" s="175"/>
    </row>
    <row r="163" spans="1:4" ht="27.75" customHeight="1" x14ac:dyDescent="0.25">
      <c r="A163" s="173"/>
      <c r="B163" s="174"/>
      <c r="C163" s="175"/>
      <c r="D163" s="175"/>
    </row>
    <row r="164" spans="1:4" ht="27.75" customHeight="1" x14ac:dyDescent="0.25">
      <c r="A164" s="173"/>
      <c r="B164" s="174"/>
      <c r="C164" s="175"/>
      <c r="D164" s="175"/>
    </row>
    <row r="165" spans="1:4" ht="27.75" customHeight="1" x14ac:dyDescent="0.25">
      <c r="A165" s="173"/>
      <c r="B165" s="174"/>
      <c r="C165" s="175"/>
      <c r="D165" s="175"/>
    </row>
    <row r="166" spans="1:4" ht="27.75" customHeight="1" x14ac:dyDescent="0.25">
      <c r="A166" s="173"/>
      <c r="B166" s="174"/>
      <c r="C166" s="175"/>
      <c r="D166" s="175"/>
    </row>
    <row r="167" spans="1:4" ht="27.75" customHeight="1" x14ac:dyDescent="0.25">
      <c r="A167" s="173"/>
      <c r="B167" s="174"/>
      <c r="C167" s="175"/>
      <c r="D167" s="175"/>
    </row>
    <row r="168" spans="1:4" ht="27.75" customHeight="1" x14ac:dyDescent="0.25">
      <c r="A168" s="173"/>
      <c r="B168" s="174"/>
      <c r="C168" s="175"/>
      <c r="D168" s="175"/>
    </row>
    <row r="169" spans="1:4" ht="27.75" customHeight="1" x14ac:dyDescent="0.25">
      <c r="A169" s="173"/>
      <c r="B169" s="174"/>
      <c r="C169" s="175"/>
      <c r="D169" s="175"/>
    </row>
    <row r="170" spans="1:4" ht="27.75" customHeight="1" x14ac:dyDescent="0.25">
      <c r="A170" s="173"/>
      <c r="B170" s="174"/>
      <c r="C170" s="175"/>
      <c r="D170" s="175"/>
    </row>
    <row r="171" spans="1:4" ht="27.75" customHeight="1" x14ac:dyDescent="0.25">
      <c r="A171" s="173"/>
      <c r="B171" s="174"/>
      <c r="C171" s="175"/>
      <c r="D171" s="175"/>
    </row>
    <row r="172" spans="1:4" ht="27.75" customHeight="1" x14ac:dyDescent="0.25">
      <c r="A172" s="173"/>
      <c r="B172" s="174"/>
      <c r="C172" s="175"/>
      <c r="D172" s="175"/>
    </row>
    <row r="173" spans="1:4" ht="27.75" customHeight="1" x14ac:dyDescent="0.25">
      <c r="A173" s="173"/>
      <c r="B173" s="174"/>
      <c r="C173" s="175"/>
      <c r="D173" s="175"/>
    </row>
    <row r="174" spans="1:4" ht="27.75" customHeight="1" x14ac:dyDescent="0.25">
      <c r="A174" s="173"/>
      <c r="B174" s="174"/>
      <c r="C174" s="175"/>
      <c r="D174" s="175"/>
    </row>
    <row r="175" spans="1:4" ht="27.75" customHeight="1" x14ac:dyDescent="0.25">
      <c r="A175" s="173"/>
      <c r="B175" s="174"/>
      <c r="C175" s="175"/>
      <c r="D175" s="175"/>
    </row>
    <row r="176" spans="1:4" ht="27.75" customHeight="1" x14ac:dyDescent="0.25">
      <c r="A176" s="173"/>
      <c r="B176" s="174"/>
      <c r="C176" s="175"/>
      <c r="D176" s="175"/>
    </row>
    <row r="177" spans="1:4" ht="27.75" customHeight="1" x14ac:dyDescent="0.25">
      <c r="A177" s="173"/>
      <c r="B177" s="174"/>
      <c r="C177" s="175"/>
      <c r="D177" s="175"/>
    </row>
    <row r="178" spans="1:4" ht="27.75" customHeight="1" x14ac:dyDescent="0.25">
      <c r="A178" s="173"/>
      <c r="B178" s="174"/>
      <c r="C178" s="175"/>
      <c r="D178" s="175"/>
    </row>
    <row r="179" spans="1:4" ht="27.75" customHeight="1" x14ac:dyDescent="0.25">
      <c r="A179" s="173"/>
      <c r="B179" s="174"/>
      <c r="C179" s="175"/>
      <c r="D179" s="175"/>
    </row>
    <row r="180" spans="1:4" ht="27.75" customHeight="1" x14ac:dyDescent="0.25">
      <c r="A180" s="173"/>
      <c r="B180" s="174"/>
      <c r="C180" s="175"/>
      <c r="D180" s="175"/>
    </row>
    <row r="181" spans="1:4" ht="27.75" customHeight="1" x14ac:dyDescent="0.25">
      <c r="A181" s="173"/>
      <c r="B181" s="174"/>
      <c r="C181" s="175"/>
      <c r="D181" s="175"/>
    </row>
    <row r="182" spans="1:4" ht="27.75" customHeight="1" x14ac:dyDescent="0.25">
      <c r="A182" s="173"/>
      <c r="B182" s="174"/>
      <c r="C182" s="175"/>
      <c r="D182" s="175"/>
    </row>
    <row r="183" spans="1:4" ht="27.75" customHeight="1" x14ac:dyDescent="0.25">
      <c r="A183" s="173"/>
      <c r="B183" s="174"/>
      <c r="C183" s="175"/>
      <c r="D183" s="175"/>
    </row>
    <row r="184" spans="1:4" ht="27.75" customHeight="1" x14ac:dyDescent="0.25">
      <c r="A184" s="173"/>
      <c r="B184" s="174"/>
      <c r="C184" s="175"/>
      <c r="D184" s="175"/>
    </row>
    <row r="185" spans="1:4" ht="27.75" customHeight="1" x14ac:dyDescent="0.25">
      <c r="A185" s="173"/>
      <c r="B185" s="174"/>
      <c r="C185" s="175"/>
      <c r="D185" s="175"/>
    </row>
    <row r="186" spans="1:4" ht="27.75" customHeight="1" x14ac:dyDescent="0.25">
      <c r="A186" s="173"/>
      <c r="B186" s="174"/>
      <c r="C186" s="175"/>
      <c r="D186" s="175"/>
    </row>
    <row r="187" spans="1:4" ht="27.75" customHeight="1" x14ac:dyDescent="0.25">
      <c r="A187" s="173"/>
      <c r="B187" s="174"/>
      <c r="C187" s="175"/>
      <c r="D187" s="175"/>
    </row>
    <row r="188" spans="1:4" ht="27.75" customHeight="1" x14ac:dyDescent="0.25">
      <c r="A188" s="173"/>
      <c r="B188" s="174"/>
      <c r="C188" s="175"/>
      <c r="D188" s="175"/>
    </row>
    <row r="189" spans="1:4" ht="27.75" customHeight="1" x14ac:dyDescent="0.25">
      <c r="A189" s="173"/>
      <c r="B189" s="174"/>
      <c r="C189" s="175"/>
      <c r="D189" s="175"/>
    </row>
    <row r="190" spans="1:4" ht="27.75" customHeight="1" x14ac:dyDescent="0.25">
      <c r="A190" s="173"/>
      <c r="B190" s="174"/>
      <c r="C190" s="175"/>
      <c r="D190" s="175"/>
    </row>
    <row r="191" spans="1:4" ht="27.75" customHeight="1" x14ac:dyDescent="0.25">
      <c r="A191" s="173"/>
      <c r="B191" s="174"/>
      <c r="C191" s="175"/>
      <c r="D191" s="175"/>
    </row>
    <row r="192" spans="1:4" ht="27.75" customHeight="1" x14ac:dyDescent="0.25">
      <c r="A192" s="173"/>
      <c r="B192" s="174"/>
      <c r="C192" s="175"/>
      <c r="D192" s="175"/>
    </row>
    <row r="193" spans="1:4" ht="27.75" customHeight="1" x14ac:dyDescent="0.25">
      <c r="A193" s="173"/>
      <c r="B193" s="174"/>
      <c r="C193" s="175"/>
      <c r="D193" s="175"/>
    </row>
    <row r="194" spans="1:4" ht="27.75" customHeight="1" x14ac:dyDescent="0.25">
      <c r="A194" s="173"/>
      <c r="B194" s="174"/>
      <c r="C194" s="175"/>
      <c r="D194" s="175"/>
    </row>
    <row r="195" spans="1:4" ht="27.75" customHeight="1" x14ac:dyDescent="0.25">
      <c r="A195" s="173"/>
      <c r="B195" s="174"/>
      <c r="C195" s="175"/>
      <c r="D195" s="175"/>
    </row>
    <row r="196" spans="1:4" ht="27.75" customHeight="1" x14ac:dyDescent="0.25">
      <c r="A196" s="173"/>
      <c r="B196" s="174"/>
      <c r="C196" s="175"/>
      <c r="D196" s="175"/>
    </row>
    <row r="197" spans="1:4" ht="27.75" customHeight="1" x14ac:dyDescent="0.25">
      <c r="A197" s="173"/>
      <c r="B197" s="174"/>
      <c r="C197" s="175"/>
      <c r="D197" s="175"/>
    </row>
    <row r="198" spans="1:4" ht="27.75" customHeight="1" x14ac:dyDescent="0.25">
      <c r="A198" s="173"/>
      <c r="B198" s="174"/>
      <c r="C198" s="175"/>
      <c r="D198" s="175"/>
    </row>
    <row r="199" spans="1:4" ht="27.75" customHeight="1" x14ac:dyDescent="0.25">
      <c r="A199" s="173"/>
      <c r="B199" s="174"/>
      <c r="C199" s="175"/>
      <c r="D199" s="175"/>
    </row>
    <row r="200" spans="1:4" ht="27.75" customHeight="1" x14ac:dyDescent="0.25">
      <c r="A200" s="173"/>
      <c r="B200" s="174"/>
      <c r="C200" s="175"/>
      <c r="D200" s="175"/>
    </row>
    <row r="201" spans="1:4" ht="27.75" customHeight="1" x14ac:dyDescent="0.25">
      <c r="A201" s="173"/>
      <c r="B201" s="174"/>
      <c r="C201" s="175"/>
      <c r="D201" s="175"/>
    </row>
    <row r="202" spans="1:4" ht="27.75" customHeight="1" x14ac:dyDescent="0.25">
      <c r="A202" s="173"/>
      <c r="B202" s="174"/>
      <c r="C202" s="175"/>
      <c r="D202" s="175"/>
    </row>
    <row r="203" spans="1:4" ht="27.75" customHeight="1" x14ac:dyDescent="0.25">
      <c r="A203" s="173"/>
      <c r="B203" s="174"/>
      <c r="C203" s="175"/>
      <c r="D203" s="175"/>
    </row>
    <row r="204" spans="1:4" ht="27.75" customHeight="1" x14ac:dyDescent="0.25">
      <c r="A204" s="173"/>
      <c r="B204" s="174"/>
      <c r="C204" s="175"/>
      <c r="D204" s="175"/>
    </row>
    <row r="205" spans="1:4" ht="27.75" customHeight="1" x14ac:dyDescent="0.25">
      <c r="A205" s="173"/>
      <c r="B205" s="174"/>
      <c r="C205" s="175"/>
      <c r="D205" s="175"/>
    </row>
    <row r="206" spans="1:4" ht="27.75" customHeight="1" x14ac:dyDescent="0.25">
      <c r="A206" s="173"/>
      <c r="B206" s="174"/>
      <c r="C206" s="175"/>
      <c r="D206" s="175"/>
    </row>
    <row r="207" spans="1:4" ht="27.75" customHeight="1" x14ac:dyDescent="0.25">
      <c r="A207" s="173"/>
      <c r="B207" s="174"/>
      <c r="C207" s="175"/>
      <c r="D207" s="175"/>
    </row>
    <row r="208" spans="1:4" ht="27.75" customHeight="1" x14ac:dyDescent="0.25">
      <c r="A208" s="173"/>
      <c r="B208" s="174"/>
      <c r="C208" s="175"/>
      <c r="D208" s="175"/>
    </row>
    <row r="209" spans="1:4" ht="27.75" customHeight="1" x14ac:dyDescent="0.25">
      <c r="A209" s="173"/>
      <c r="B209" s="174"/>
      <c r="C209" s="175"/>
      <c r="D209" s="175"/>
    </row>
    <row r="210" spans="1:4" ht="27.75" customHeight="1" x14ac:dyDescent="0.25">
      <c r="A210" s="173"/>
      <c r="B210" s="174"/>
      <c r="C210" s="175"/>
      <c r="D210" s="175"/>
    </row>
    <row r="211" spans="1:4" ht="27.75" customHeight="1" x14ac:dyDescent="0.25">
      <c r="A211" s="173"/>
      <c r="B211" s="174"/>
      <c r="C211" s="175"/>
      <c r="D211" s="175"/>
    </row>
    <row r="212" spans="1:4" ht="27.75" customHeight="1" x14ac:dyDescent="0.25">
      <c r="A212" s="173"/>
      <c r="B212" s="174"/>
      <c r="C212" s="175"/>
      <c r="D212" s="175"/>
    </row>
    <row r="213" spans="1:4" ht="27.75" customHeight="1" x14ac:dyDescent="0.25">
      <c r="A213" s="173"/>
      <c r="B213" s="174"/>
      <c r="C213" s="175"/>
      <c r="D213" s="175"/>
    </row>
    <row r="214" spans="1:4" ht="27.75" customHeight="1" x14ac:dyDescent="0.25">
      <c r="A214" s="173"/>
      <c r="B214" s="174"/>
      <c r="C214" s="175"/>
      <c r="D214" s="175"/>
    </row>
    <row r="215" spans="1:4" ht="27.75" customHeight="1" x14ac:dyDescent="0.25">
      <c r="A215" s="173"/>
      <c r="B215" s="174"/>
      <c r="C215" s="175"/>
      <c r="D215" s="175"/>
    </row>
    <row r="216" spans="1:4" ht="27.75" customHeight="1" x14ac:dyDescent="0.25">
      <c r="A216" s="173"/>
      <c r="B216" s="174"/>
      <c r="C216" s="175"/>
      <c r="D216" s="175"/>
    </row>
    <row r="217" spans="1:4" ht="27.75" customHeight="1" x14ac:dyDescent="0.25">
      <c r="A217" s="173"/>
      <c r="B217" s="174"/>
      <c r="C217" s="175"/>
      <c r="D217" s="175"/>
    </row>
    <row r="218" spans="1:4" ht="27.75" customHeight="1" x14ac:dyDescent="0.25">
      <c r="A218" s="173"/>
      <c r="B218" s="174"/>
      <c r="C218" s="175"/>
      <c r="D218" s="175"/>
    </row>
    <row r="219" spans="1:4" ht="27.75" customHeight="1" x14ac:dyDescent="0.25">
      <c r="A219" s="173"/>
      <c r="B219" s="174"/>
      <c r="C219" s="175"/>
      <c r="D219" s="175"/>
    </row>
    <row r="220" spans="1:4" ht="27.75" customHeight="1" x14ac:dyDescent="0.25">
      <c r="A220" s="173"/>
      <c r="B220" s="174"/>
      <c r="C220" s="175"/>
      <c r="D220" s="175"/>
    </row>
    <row r="221" spans="1:4" ht="27.75" customHeight="1" x14ac:dyDescent="0.25">
      <c r="A221" s="173"/>
      <c r="B221" s="174"/>
      <c r="C221" s="175"/>
      <c r="D221" s="175"/>
    </row>
    <row r="222" spans="1:4" ht="27.75" customHeight="1" x14ac:dyDescent="0.25">
      <c r="A222" s="173"/>
      <c r="B222" s="174"/>
      <c r="C222" s="175"/>
      <c r="D222" s="175"/>
    </row>
    <row r="223" spans="1:4" ht="27.75" customHeight="1" x14ac:dyDescent="0.25">
      <c r="A223" s="173"/>
      <c r="B223" s="174"/>
      <c r="C223" s="175"/>
      <c r="D223" s="175"/>
    </row>
    <row r="224" spans="1:4" ht="27.75" customHeight="1" x14ac:dyDescent="0.25">
      <c r="A224" s="173"/>
      <c r="B224" s="174"/>
      <c r="C224" s="175"/>
      <c r="D224" s="175"/>
    </row>
    <row r="225" spans="1:4" ht="27.75" customHeight="1" x14ac:dyDescent="0.25">
      <c r="A225" s="173"/>
      <c r="B225" s="174"/>
      <c r="C225" s="175"/>
      <c r="D225" s="175"/>
    </row>
    <row r="226" spans="1:4" ht="27.75" customHeight="1" x14ac:dyDescent="0.25">
      <c r="A226" s="173"/>
      <c r="B226" s="174"/>
      <c r="C226" s="175"/>
      <c r="D226" s="175"/>
    </row>
    <row r="227" spans="1:4" ht="27.75" customHeight="1" x14ac:dyDescent="0.25">
      <c r="A227" s="173"/>
      <c r="B227" s="174"/>
      <c r="C227" s="175"/>
      <c r="D227" s="175"/>
    </row>
    <row r="228" spans="1:4" ht="27.75" customHeight="1" x14ac:dyDescent="0.25">
      <c r="A228" s="173"/>
      <c r="B228" s="174"/>
      <c r="C228" s="175"/>
      <c r="D228" s="175"/>
    </row>
    <row r="229" spans="1:4" ht="27.75" customHeight="1" x14ac:dyDescent="0.25">
      <c r="A229" s="173"/>
      <c r="B229" s="174"/>
      <c r="C229" s="175"/>
      <c r="D229" s="175"/>
    </row>
    <row r="230" spans="1:4" ht="27.75" customHeight="1" x14ac:dyDescent="0.25">
      <c r="A230" s="173"/>
      <c r="B230" s="174"/>
      <c r="C230" s="175"/>
      <c r="D230" s="175"/>
    </row>
    <row r="231" spans="1:4" ht="27.75" customHeight="1" x14ac:dyDescent="0.25">
      <c r="A231" s="173"/>
      <c r="B231" s="174"/>
      <c r="C231" s="175"/>
      <c r="D231" s="175"/>
    </row>
    <row r="232" spans="1:4" ht="27.75" customHeight="1" x14ac:dyDescent="0.25">
      <c r="A232" s="173"/>
      <c r="B232" s="174"/>
      <c r="C232" s="175"/>
      <c r="D232" s="175"/>
    </row>
    <row r="233" spans="1:4" ht="27.75" customHeight="1" x14ac:dyDescent="0.25">
      <c r="A233" s="173"/>
      <c r="B233" s="174"/>
      <c r="C233" s="175"/>
      <c r="D233" s="175"/>
    </row>
    <row r="234" spans="1:4" ht="27.75" customHeight="1" x14ac:dyDescent="0.25">
      <c r="A234" s="173"/>
      <c r="B234" s="174"/>
      <c r="C234" s="175"/>
      <c r="D234" s="175"/>
    </row>
    <row r="235" spans="1:4" ht="27.75" customHeight="1" x14ac:dyDescent="0.25">
      <c r="A235" s="173"/>
      <c r="B235" s="174"/>
      <c r="C235" s="175"/>
      <c r="D235" s="175"/>
    </row>
    <row r="236" spans="1:4" ht="27.75" customHeight="1" x14ac:dyDescent="0.25">
      <c r="A236" s="173"/>
      <c r="B236" s="174"/>
      <c r="C236" s="175"/>
      <c r="D236" s="175"/>
    </row>
    <row r="237" spans="1:4" ht="27.75" customHeight="1" x14ac:dyDescent="0.25">
      <c r="A237" s="173"/>
      <c r="B237" s="174"/>
      <c r="C237" s="175"/>
      <c r="D237" s="175"/>
    </row>
    <row r="238" spans="1:4" ht="27.75" customHeight="1" x14ac:dyDescent="0.25">
      <c r="A238" s="173"/>
      <c r="B238" s="174"/>
      <c r="C238" s="175"/>
      <c r="D238" s="175"/>
    </row>
    <row r="239" spans="1:4" ht="27.75" customHeight="1" x14ac:dyDescent="0.25">
      <c r="A239" s="173"/>
      <c r="B239" s="174"/>
      <c r="C239" s="175"/>
      <c r="D239" s="175"/>
    </row>
    <row r="240" spans="1:4" ht="27.75" customHeight="1" x14ac:dyDescent="0.25">
      <c r="A240" s="173"/>
      <c r="B240" s="174"/>
      <c r="C240" s="175"/>
      <c r="D240" s="175"/>
    </row>
    <row r="241" spans="1:4" ht="27.75" customHeight="1" x14ac:dyDescent="0.25">
      <c r="A241" s="173"/>
      <c r="B241" s="174"/>
      <c r="C241" s="175"/>
      <c r="D241" s="175"/>
    </row>
    <row r="242" spans="1:4" ht="27.75" customHeight="1" x14ac:dyDescent="0.25">
      <c r="A242" s="173"/>
      <c r="B242" s="174"/>
      <c r="C242" s="175"/>
      <c r="D242" s="175"/>
    </row>
    <row r="243" spans="1:4" ht="27.75" customHeight="1" x14ac:dyDescent="0.25">
      <c r="A243" s="173"/>
      <c r="B243" s="174"/>
      <c r="C243" s="175"/>
      <c r="D243" s="175"/>
    </row>
    <row r="244" spans="1:4" ht="27.75" customHeight="1" x14ac:dyDescent="0.25">
      <c r="A244" s="173"/>
      <c r="B244" s="174"/>
      <c r="C244" s="175"/>
      <c r="D244" s="175"/>
    </row>
    <row r="245" spans="1:4" ht="27.75" customHeight="1" x14ac:dyDescent="0.25">
      <c r="A245" s="173"/>
      <c r="B245" s="174"/>
      <c r="C245" s="175"/>
      <c r="D245" s="175"/>
    </row>
    <row r="246" spans="1:4" ht="27.75" customHeight="1" x14ac:dyDescent="0.25">
      <c r="A246" s="173"/>
      <c r="B246" s="174"/>
      <c r="C246" s="175"/>
      <c r="D246" s="175"/>
    </row>
    <row r="247" spans="1:4" ht="27.75" customHeight="1" x14ac:dyDescent="0.25">
      <c r="A247" s="173"/>
      <c r="B247" s="174"/>
      <c r="C247" s="175"/>
      <c r="D247" s="175"/>
    </row>
    <row r="248" spans="1:4" ht="27.75" customHeight="1" x14ac:dyDescent="0.25">
      <c r="A248" s="173"/>
      <c r="B248" s="174"/>
      <c r="C248" s="175"/>
      <c r="D248" s="175"/>
    </row>
    <row r="249" spans="1:4" ht="27.75" customHeight="1" x14ac:dyDescent="0.25">
      <c r="A249" s="173"/>
      <c r="B249" s="174"/>
      <c r="C249" s="175"/>
      <c r="D249" s="175"/>
    </row>
    <row r="250" spans="1:4" ht="27.75" customHeight="1" x14ac:dyDescent="0.25">
      <c r="A250" s="173"/>
      <c r="B250" s="174"/>
      <c r="C250" s="175"/>
      <c r="D250" s="175"/>
    </row>
    <row r="251" spans="1:4" ht="27.75" customHeight="1" x14ac:dyDescent="0.25">
      <c r="A251" s="173"/>
      <c r="B251" s="174"/>
      <c r="C251" s="175"/>
      <c r="D251" s="175"/>
    </row>
    <row r="252" spans="1:4" ht="27.75" customHeight="1" x14ac:dyDescent="0.25">
      <c r="A252" s="173"/>
      <c r="B252" s="174"/>
      <c r="C252" s="175"/>
      <c r="D252" s="175"/>
    </row>
    <row r="253" spans="1:4" ht="27.75" customHeight="1" x14ac:dyDescent="0.25">
      <c r="A253" s="173"/>
      <c r="B253" s="174"/>
      <c r="C253" s="175"/>
      <c r="D253" s="175"/>
    </row>
    <row r="254" spans="1:4" ht="27.75" customHeight="1" x14ac:dyDescent="0.25">
      <c r="A254" s="173"/>
      <c r="B254" s="174"/>
      <c r="C254" s="175"/>
      <c r="D254" s="175"/>
    </row>
    <row r="255" spans="1:4" ht="27.75" customHeight="1" x14ac:dyDescent="0.25">
      <c r="A255" s="173"/>
      <c r="B255" s="174"/>
      <c r="C255" s="175"/>
      <c r="D255" s="175"/>
    </row>
    <row r="256" spans="1:4" ht="27.75" customHeight="1" x14ac:dyDescent="0.25">
      <c r="A256" s="173"/>
      <c r="B256" s="174"/>
      <c r="C256" s="175"/>
      <c r="D256" s="175"/>
    </row>
    <row r="257" spans="1:4" ht="27.75" customHeight="1" x14ac:dyDescent="0.25">
      <c r="A257" s="173"/>
      <c r="B257" s="174"/>
      <c r="C257" s="175"/>
      <c r="D257" s="175"/>
    </row>
    <row r="258" spans="1:4" ht="27.75" customHeight="1" x14ac:dyDescent="0.25">
      <c r="A258" s="173"/>
      <c r="B258" s="174"/>
      <c r="C258" s="175"/>
      <c r="D258" s="175"/>
    </row>
    <row r="259" spans="1:4" ht="27.75" customHeight="1" x14ac:dyDescent="0.25">
      <c r="A259" s="173"/>
      <c r="B259" s="174"/>
      <c r="C259" s="175"/>
      <c r="D259" s="175"/>
    </row>
    <row r="260" spans="1:4" ht="27.75" customHeight="1" x14ac:dyDescent="0.25">
      <c r="A260" s="173"/>
      <c r="B260" s="174"/>
      <c r="C260" s="175"/>
      <c r="D260" s="175"/>
    </row>
    <row r="261" spans="1:4" ht="27.75" customHeight="1" x14ac:dyDescent="0.25">
      <c r="A261" s="173"/>
      <c r="B261" s="174"/>
      <c r="C261" s="175"/>
      <c r="D261" s="175"/>
    </row>
    <row r="262" spans="1:4" ht="27.75" customHeight="1" x14ac:dyDescent="0.25">
      <c r="A262" s="173"/>
      <c r="B262" s="174"/>
      <c r="C262" s="175"/>
      <c r="D262" s="175"/>
    </row>
    <row r="263" spans="1:4" ht="27.75" customHeight="1" x14ac:dyDescent="0.25">
      <c r="A263" s="173"/>
      <c r="B263" s="174"/>
      <c r="C263" s="175"/>
      <c r="D263" s="175"/>
    </row>
    <row r="264" spans="1:4" ht="27.75" customHeight="1" x14ac:dyDescent="0.25">
      <c r="A264" s="173"/>
      <c r="B264" s="174"/>
      <c r="C264" s="175"/>
      <c r="D264" s="175"/>
    </row>
    <row r="265" spans="1:4" ht="27.75" customHeight="1" x14ac:dyDescent="0.25">
      <c r="A265" s="173"/>
      <c r="B265" s="174"/>
      <c r="C265" s="175"/>
      <c r="D265" s="175"/>
    </row>
    <row r="266" spans="1:4" ht="27.75" customHeight="1" x14ac:dyDescent="0.25">
      <c r="A266" s="173"/>
      <c r="B266" s="174"/>
      <c r="C266" s="175"/>
      <c r="D266" s="175"/>
    </row>
    <row r="267" spans="1:4" ht="27.75" customHeight="1" x14ac:dyDescent="0.25">
      <c r="A267" s="173"/>
      <c r="B267" s="174"/>
      <c r="C267" s="175"/>
      <c r="D267" s="175"/>
    </row>
    <row r="268" spans="1:4" ht="27.75" customHeight="1" x14ac:dyDescent="0.25">
      <c r="A268" s="173"/>
      <c r="B268" s="174"/>
      <c r="C268" s="175"/>
      <c r="D268" s="175"/>
    </row>
    <row r="269" spans="1:4" ht="27.75" customHeight="1" x14ac:dyDescent="0.25">
      <c r="A269" s="173"/>
      <c r="B269" s="174"/>
      <c r="C269" s="175"/>
      <c r="D269" s="175"/>
    </row>
    <row r="270" spans="1:4" ht="27.75" customHeight="1" x14ac:dyDescent="0.25">
      <c r="A270" s="173"/>
      <c r="B270" s="174"/>
      <c r="C270" s="175"/>
      <c r="D270" s="175"/>
    </row>
    <row r="271" spans="1:4" ht="27.75" customHeight="1" x14ac:dyDescent="0.25">
      <c r="A271" s="173"/>
      <c r="B271" s="174"/>
      <c r="C271" s="175"/>
      <c r="D271" s="175"/>
    </row>
    <row r="272" spans="1:4" ht="27.75" customHeight="1" x14ac:dyDescent="0.25">
      <c r="A272" s="173"/>
      <c r="B272" s="174"/>
      <c r="C272" s="175"/>
      <c r="D272" s="175"/>
    </row>
    <row r="273" spans="1:4" ht="27.75" customHeight="1" x14ac:dyDescent="0.25">
      <c r="A273" s="173"/>
      <c r="B273" s="174"/>
      <c r="C273" s="175"/>
      <c r="D273" s="175"/>
    </row>
    <row r="274" spans="1:4" ht="27.75" customHeight="1" x14ac:dyDescent="0.25">
      <c r="A274" s="173"/>
      <c r="B274" s="174"/>
      <c r="C274" s="175"/>
      <c r="D274" s="175"/>
    </row>
    <row r="275" spans="1:4" ht="27.75" customHeight="1" x14ac:dyDescent="0.25">
      <c r="A275" s="173"/>
      <c r="B275" s="174"/>
      <c r="C275" s="175"/>
      <c r="D275" s="175"/>
    </row>
    <row r="276" spans="1:4" ht="27.75" customHeight="1" x14ac:dyDescent="0.25">
      <c r="A276" s="173"/>
      <c r="B276" s="174"/>
      <c r="C276" s="175"/>
      <c r="D276" s="175"/>
    </row>
    <row r="277" spans="1:4" ht="27.75" customHeight="1" x14ac:dyDescent="0.25">
      <c r="A277" s="173"/>
      <c r="B277" s="174"/>
      <c r="C277" s="175"/>
      <c r="D277" s="175"/>
    </row>
    <row r="278" spans="1:4" ht="27.75" customHeight="1" x14ac:dyDescent="0.25">
      <c r="A278" s="173"/>
      <c r="B278" s="174"/>
      <c r="C278" s="175"/>
      <c r="D278" s="175"/>
    </row>
    <row r="279" spans="1:4" ht="27.75" customHeight="1" x14ac:dyDescent="0.25">
      <c r="A279" s="173"/>
      <c r="B279" s="174"/>
      <c r="C279" s="175"/>
      <c r="D279" s="175"/>
    </row>
    <row r="280" spans="1:4" ht="27.75" customHeight="1" x14ac:dyDescent="0.25">
      <c r="A280" s="173"/>
      <c r="B280" s="174"/>
      <c r="C280" s="175"/>
      <c r="D280" s="175"/>
    </row>
    <row r="281" spans="1:4" ht="27.75" customHeight="1" x14ac:dyDescent="0.25">
      <c r="A281" s="173"/>
      <c r="B281" s="174"/>
      <c r="C281" s="175"/>
      <c r="D281" s="175"/>
    </row>
    <row r="282" spans="1:4" ht="27.75" customHeight="1" x14ac:dyDescent="0.25">
      <c r="A282" s="173"/>
      <c r="B282" s="174"/>
      <c r="C282" s="175"/>
      <c r="D282" s="175"/>
    </row>
    <row r="283" spans="1:4" ht="27.75" customHeight="1" x14ac:dyDescent="0.25">
      <c r="A283" s="173"/>
      <c r="B283" s="174"/>
      <c r="C283" s="175"/>
      <c r="D283" s="175"/>
    </row>
    <row r="284" spans="1:4" ht="27.75" customHeight="1" x14ac:dyDescent="0.25">
      <c r="A284" s="173"/>
      <c r="B284" s="174"/>
      <c r="C284" s="175"/>
      <c r="D284" s="175"/>
    </row>
    <row r="285" spans="1:4" ht="27.75" customHeight="1" x14ac:dyDescent="0.25">
      <c r="A285" s="173"/>
      <c r="B285" s="174"/>
      <c r="C285" s="175"/>
      <c r="D285" s="175"/>
    </row>
    <row r="286" spans="1:4" ht="27.75" customHeight="1" x14ac:dyDescent="0.25">
      <c r="A286" s="173"/>
      <c r="B286" s="174"/>
      <c r="C286" s="175"/>
      <c r="D286" s="175"/>
    </row>
    <row r="287" spans="1:4" ht="27.75" customHeight="1" x14ac:dyDescent="0.25">
      <c r="A287" s="173"/>
      <c r="B287" s="174"/>
      <c r="C287" s="175"/>
      <c r="D287" s="175"/>
    </row>
    <row r="288" spans="1:4" ht="27.75" customHeight="1" x14ac:dyDescent="0.25">
      <c r="A288" s="173"/>
      <c r="B288" s="174"/>
      <c r="C288" s="175"/>
      <c r="D288" s="175"/>
    </row>
    <row r="289" spans="1:4" ht="27.75" customHeight="1" x14ac:dyDescent="0.25">
      <c r="A289" s="173"/>
      <c r="B289" s="174"/>
      <c r="C289" s="175"/>
      <c r="D289" s="175"/>
    </row>
    <row r="290" spans="1:4" ht="27.75" customHeight="1" x14ac:dyDescent="0.25">
      <c r="A290" s="173"/>
      <c r="B290" s="174"/>
      <c r="C290" s="175"/>
      <c r="D290" s="175"/>
    </row>
    <row r="291" spans="1:4" ht="27.75" customHeight="1" x14ac:dyDescent="0.25">
      <c r="A291" s="173"/>
      <c r="B291" s="174"/>
      <c r="C291" s="175"/>
      <c r="D291" s="175"/>
    </row>
    <row r="292" spans="1:4" ht="27.75" customHeight="1" x14ac:dyDescent="0.25">
      <c r="A292" s="173"/>
      <c r="B292" s="174"/>
      <c r="C292" s="175"/>
      <c r="D292" s="175"/>
    </row>
    <row r="293" spans="1:4" ht="27.75" customHeight="1" x14ac:dyDescent="0.25">
      <c r="A293" s="173"/>
      <c r="B293" s="174"/>
      <c r="C293" s="175"/>
      <c r="D293" s="175"/>
    </row>
    <row r="294" spans="1:4" ht="27.75" customHeight="1" x14ac:dyDescent="0.25">
      <c r="A294" s="173"/>
      <c r="B294" s="174"/>
      <c r="C294" s="175"/>
      <c r="D294" s="175"/>
    </row>
    <row r="295" spans="1:4" ht="27.75" customHeight="1" x14ac:dyDescent="0.25">
      <c r="A295" s="173"/>
      <c r="B295" s="174"/>
      <c r="C295" s="175"/>
      <c r="D295" s="175"/>
    </row>
    <row r="296" spans="1:4" ht="27.75" customHeight="1" x14ac:dyDescent="0.25">
      <c r="A296" s="173"/>
      <c r="B296" s="174"/>
      <c r="C296" s="175"/>
      <c r="D296" s="175"/>
    </row>
    <row r="297" spans="1:4" ht="27.75" customHeight="1" x14ac:dyDescent="0.25">
      <c r="A297" s="173"/>
      <c r="B297" s="174"/>
      <c r="C297" s="175"/>
      <c r="D297" s="175"/>
    </row>
    <row r="298" spans="1:4" ht="27.75" customHeight="1" x14ac:dyDescent="0.25">
      <c r="A298" s="173"/>
      <c r="B298" s="174"/>
      <c r="C298" s="175"/>
      <c r="D298" s="175"/>
    </row>
    <row r="299" spans="1:4" ht="27.75" customHeight="1" x14ac:dyDescent="0.25">
      <c r="A299" s="173"/>
      <c r="B299" s="174"/>
      <c r="C299" s="175"/>
      <c r="D299" s="175"/>
    </row>
    <row r="300" spans="1:4" ht="27.75" customHeight="1" x14ac:dyDescent="0.25">
      <c r="A300" s="173"/>
      <c r="B300" s="174"/>
      <c r="C300" s="175"/>
      <c r="D300" s="175"/>
    </row>
    <row r="301" spans="1:4" ht="27.75" customHeight="1" x14ac:dyDescent="0.25">
      <c r="A301" s="173"/>
      <c r="B301" s="174"/>
      <c r="C301" s="175"/>
      <c r="D301" s="175"/>
    </row>
    <row r="302" spans="1:4" ht="27.75" customHeight="1" x14ac:dyDescent="0.25">
      <c r="A302" s="173"/>
      <c r="B302" s="174"/>
      <c r="C302" s="175"/>
      <c r="D302" s="175"/>
    </row>
    <row r="303" spans="1:4" ht="27.75" customHeight="1" x14ac:dyDescent="0.25">
      <c r="A303" s="173"/>
      <c r="B303" s="174"/>
      <c r="C303" s="175"/>
      <c r="D303" s="175"/>
    </row>
    <row r="304" spans="1:4" ht="27.75" customHeight="1" x14ac:dyDescent="0.25">
      <c r="A304" s="173"/>
      <c r="B304" s="174"/>
      <c r="C304" s="175"/>
      <c r="D304" s="175"/>
    </row>
    <row r="305" spans="1:4" ht="27.75" customHeight="1" x14ac:dyDescent="0.25">
      <c r="A305" s="173"/>
      <c r="B305" s="174"/>
      <c r="C305" s="175"/>
      <c r="D305" s="175"/>
    </row>
    <row r="306" spans="1:4" ht="27.75" customHeight="1" x14ac:dyDescent="0.25">
      <c r="A306" s="173"/>
      <c r="B306" s="174"/>
      <c r="C306" s="175"/>
      <c r="D306" s="175"/>
    </row>
    <row r="307" spans="1:4" ht="27.75" customHeight="1" x14ac:dyDescent="0.25">
      <c r="A307" s="173"/>
      <c r="B307" s="174"/>
      <c r="C307" s="175"/>
      <c r="D307" s="175"/>
    </row>
    <row r="308" spans="1:4" ht="27.75" customHeight="1" x14ac:dyDescent="0.25">
      <c r="A308" s="173"/>
      <c r="B308" s="174"/>
      <c r="C308" s="175"/>
      <c r="D308" s="175"/>
    </row>
    <row r="309" spans="1:4" ht="27.75" customHeight="1" x14ac:dyDescent="0.25">
      <c r="A309" s="173"/>
      <c r="B309" s="174"/>
      <c r="C309" s="175"/>
      <c r="D309" s="175"/>
    </row>
    <row r="310" spans="1:4" ht="27.75" customHeight="1" x14ac:dyDescent="0.25">
      <c r="A310" s="173"/>
      <c r="B310" s="174"/>
      <c r="C310" s="175"/>
      <c r="D310" s="175"/>
    </row>
    <row r="311" spans="1:4" ht="27.75" customHeight="1" x14ac:dyDescent="0.25">
      <c r="A311" s="173"/>
      <c r="B311" s="174"/>
      <c r="C311" s="175"/>
      <c r="D311" s="175"/>
    </row>
    <row r="312" spans="1:4" ht="27.75" customHeight="1" x14ac:dyDescent="0.25">
      <c r="A312" s="173"/>
      <c r="B312" s="174"/>
      <c r="C312" s="175"/>
      <c r="D312" s="175"/>
    </row>
    <row r="313" spans="1:4" ht="27.75" customHeight="1" x14ac:dyDescent="0.25">
      <c r="A313" s="173"/>
      <c r="B313" s="174"/>
      <c r="C313" s="175"/>
      <c r="D313" s="175"/>
    </row>
    <row r="314" spans="1:4" ht="27.75" customHeight="1" x14ac:dyDescent="0.25">
      <c r="A314" s="173"/>
      <c r="B314" s="174"/>
      <c r="C314" s="175"/>
      <c r="D314" s="175"/>
    </row>
    <row r="315" spans="1:4" ht="27.75" customHeight="1" x14ac:dyDescent="0.25">
      <c r="A315" s="173"/>
      <c r="B315" s="174"/>
      <c r="C315" s="175"/>
      <c r="D315" s="175"/>
    </row>
    <row r="316" spans="1:4" ht="27.75" customHeight="1" x14ac:dyDescent="0.25">
      <c r="A316" s="173"/>
      <c r="B316" s="174"/>
      <c r="C316" s="175"/>
      <c r="D316" s="175"/>
    </row>
    <row r="317" spans="1:4" ht="27.75" customHeight="1" x14ac:dyDescent="0.25">
      <c r="A317" s="173"/>
      <c r="B317" s="174"/>
      <c r="C317" s="175"/>
      <c r="D317" s="175"/>
    </row>
    <row r="318" spans="1:4" ht="27.75" customHeight="1" x14ac:dyDescent="0.25">
      <c r="A318" s="173"/>
      <c r="B318" s="174"/>
      <c r="C318" s="175"/>
      <c r="D318" s="175"/>
    </row>
    <row r="319" spans="1:4" ht="27.75" customHeight="1" x14ac:dyDescent="0.25">
      <c r="A319" s="173"/>
      <c r="B319" s="174"/>
      <c r="C319" s="175"/>
      <c r="D319" s="175"/>
    </row>
    <row r="320" spans="1:4" ht="27.75" customHeight="1" x14ac:dyDescent="0.25">
      <c r="A320" s="173"/>
      <c r="B320" s="174"/>
      <c r="C320" s="175"/>
      <c r="D320" s="175"/>
    </row>
    <row r="321" spans="1:4" ht="27.75" customHeight="1" x14ac:dyDescent="0.25">
      <c r="A321" s="173"/>
      <c r="B321" s="174"/>
      <c r="C321" s="175"/>
      <c r="D321" s="175"/>
    </row>
    <row r="322" spans="1:4" ht="27.75" customHeight="1" x14ac:dyDescent="0.25">
      <c r="A322" s="173"/>
      <c r="B322" s="174"/>
      <c r="C322" s="175"/>
      <c r="D322" s="175"/>
    </row>
    <row r="323" spans="1:4" ht="27.75" customHeight="1" x14ac:dyDescent="0.25">
      <c r="A323" s="173"/>
      <c r="B323" s="174"/>
      <c r="C323" s="175"/>
      <c r="D323" s="175"/>
    </row>
    <row r="324" spans="1:4" ht="27.75" customHeight="1" x14ac:dyDescent="0.25">
      <c r="A324" s="173"/>
      <c r="B324" s="174"/>
      <c r="C324" s="175"/>
      <c r="D324" s="175"/>
    </row>
    <row r="325" spans="1:4" ht="27.75" customHeight="1" x14ac:dyDescent="0.25">
      <c r="A325" s="173"/>
      <c r="B325" s="174"/>
      <c r="C325" s="175"/>
      <c r="D325" s="175"/>
    </row>
    <row r="326" spans="1:4" ht="27.75" customHeight="1" x14ac:dyDescent="0.25">
      <c r="A326" s="173"/>
      <c r="B326" s="174"/>
      <c r="C326" s="175"/>
      <c r="D326" s="175"/>
    </row>
    <row r="327" spans="1:4" ht="27.75" customHeight="1" x14ac:dyDescent="0.25">
      <c r="A327" s="173"/>
      <c r="B327" s="174"/>
      <c r="C327" s="175"/>
      <c r="D327" s="175"/>
    </row>
    <row r="328" spans="1:4" ht="27.75" customHeight="1" x14ac:dyDescent="0.25">
      <c r="A328" s="173"/>
      <c r="B328" s="174"/>
      <c r="C328" s="175"/>
      <c r="D328" s="175"/>
    </row>
    <row r="329" spans="1:4" ht="27.75" customHeight="1" x14ac:dyDescent="0.25">
      <c r="A329" s="173"/>
      <c r="B329" s="174"/>
      <c r="C329" s="175"/>
      <c r="D329" s="175"/>
    </row>
    <row r="330" spans="1:4" ht="27.75" customHeight="1" x14ac:dyDescent="0.25">
      <c r="A330" s="173"/>
      <c r="B330" s="174"/>
      <c r="C330" s="175"/>
      <c r="D330" s="175"/>
    </row>
    <row r="331" spans="1:4" ht="27.75" customHeight="1" x14ac:dyDescent="0.25">
      <c r="A331" s="173"/>
      <c r="B331" s="174"/>
      <c r="C331" s="175"/>
      <c r="D331" s="175"/>
    </row>
    <row r="332" spans="1:4" ht="27.75" customHeight="1" x14ac:dyDescent="0.25">
      <c r="A332" s="173"/>
      <c r="B332" s="174"/>
      <c r="C332" s="175"/>
      <c r="D332" s="175"/>
    </row>
    <row r="333" spans="1:4" ht="27.75" customHeight="1" x14ac:dyDescent="0.25">
      <c r="A333" s="173"/>
      <c r="B333" s="174"/>
      <c r="C333" s="175"/>
      <c r="D333" s="175"/>
    </row>
    <row r="334" spans="1:4" ht="27.75" customHeight="1" x14ac:dyDescent="0.25">
      <c r="A334" s="173"/>
      <c r="B334" s="174"/>
      <c r="C334" s="175"/>
      <c r="D334" s="175"/>
    </row>
    <row r="335" spans="1:4" ht="27.75" customHeight="1" x14ac:dyDescent="0.25">
      <c r="A335" s="173"/>
      <c r="B335" s="174"/>
      <c r="C335" s="175"/>
      <c r="D335" s="175"/>
    </row>
    <row r="336" spans="1:4" ht="27.75" customHeight="1" x14ac:dyDescent="0.25">
      <c r="A336" s="173"/>
      <c r="B336" s="174"/>
      <c r="C336" s="175"/>
      <c r="D336" s="175"/>
    </row>
    <row r="337" spans="1:4" ht="27.75" customHeight="1" x14ac:dyDescent="0.25">
      <c r="A337" s="173"/>
      <c r="B337" s="174"/>
      <c r="C337" s="175"/>
      <c r="D337" s="175"/>
    </row>
    <row r="338" spans="1:4" ht="27.75" customHeight="1" x14ac:dyDescent="0.25">
      <c r="A338" s="173"/>
      <c r="B338" s="174"/>
      <c r="C338" s="175"/>
      <c r="D338" s="175"/>
    </row>
    <row r="339" spans="1:4" ht="27.75" customHeight="1" x14ac:dyDescent="0.25">
      <c r="A339" s="173"/>
      <c r="B339" s="174"/>
      <c r="C339" s="175"/>
      <c r="D339" s="175"/>
    </row>
    <row r="340" spans="1:4" ht="27.75" customHeight="1" x14ac:dyDescent="0.25">
      <c r="A340" s="173"/>
      <c r="B340" s="174"/>
      <c r="C340" s="175"/>
      <c r="D340" s="175"/>
    </row>
    <row r="341" spans="1:4" ht="27.75" customHeight="1" x14ac:dyDescent="0.25">
      <c r="A341" s="173"/>
      <c r="B341" s="174"/>
      <c r="C341" s="175"/>
      <c r="D341" s="175"/>
    </row>
    <row r="342" spans="1:4" ht="27.75" customHeight="1" x14ac:dyDescent="0.25">
      <c r="A342" s="173"/>
      <c r="B342" s="174"/>
      <c r="C342" s="175"/>
      <c r="D342" s="175"/>
    </row>
    <row r="343" spans="1:4" ht="27.75" customHeight="1" x14ac:dyDescent="0.25">
      <c r="A343" s="173"/>
      <c r="B343" s="174"/>
      <c r="C343" s="175"/>
      <c r="D343" s="175"/>
    </row>
    <row r="344" spans="1:4" ht="27.75" customHeight="1" x14ac:dyDescent="0.25">
      <c r="A344" s="173"/>
      <c r="B344" s="174"/>
      <c r="C344" s="175"/>
      <c r="D344" s="175"/>
    </row>
    <row r="345" spans="1:4" ht="27.75" customHeight="1" x14ac:dyDescent="0.25">
      <c r="A345" s="173"/>
      <c r="B345" s="174"/>
      <c r="C345" s="175"/>
      <c r="D345" s="175"/>
    </row>
    <row r="346" spans="1:4" ht="27.75" customHeight="1" x14ac:dyDescent="0.25">
      <c r="A346" s="173"/>
      <c r="B346" s="174"/>
      <c r="C346" s="175"/>
      <c r="D346" s="175"/>
    </row>
    <row r="347" spans="1:4" ht="27.75" customHeight="1" x14ac:dyDescent="0.25">
      <c r="A347" s="173"/>
      <c r="B347" s="174"/>
      <c r="C347" s="175"/>
      <c r="D347" s="175"/>
    </row>
    <row r="348" spans="1:4" ht="27.75" customHeight="1" x14ac:dyDescent="0.25">
      <c r="A348" s="173"/>
      <c r="B348" s="174"/>
      <c r="C348" s="175"/>
      <c r="D348" s="175"/>
    </row>
    <row r="349" spans="1:4" ht="27.75" customHeight="1" x14ac:dyDescent="0.25">
      <c r="A349" s="173"/>
      <c r="B349" s="174"/>
      <c r="C349" s="175"/>
      <c r="D349" s="175"/>
    </row>
    <row r="350" spans="1:4" ht="27.75" customHeight="1" x14ac:dyDescent="0.25">
      <c r="A350" s="173"/>
      <c r="B350" s="174"/>
      <c r="C350" s="175"/>
      <c r="D350" s="175"/>
    </row>
    <row r="351" spans="1:4" ht="27.75" customHeight="1" x14ac:dyDescent="0.25">
      <c r="A351" s="173"/>
      <c r="B351" s="174"/>
      <c r="C351" s="175"/>
      <c r="D351" s="175"/>
    </row>
    <row r="352" spans="1:4" ht="27.75" customHeight="1" x14ac:dyDescent="0.25">
      <c r="A352" s="173"/>
      <c r="B352" s="174"/>
      <c r="C352" s="175"/>
      <c r="D352" s="175"/>
    </row>
    <row r="353" spans="1:4" ht="27.75" customHeight="1" x14ac:dyDescent="0.25">
      <c r="A353" s="173"/>
      <c r="B353" s="174"/>
      <c r="C353" s="175"/>
      <c r="D353" s="175"/>
    </row>
    <row r="354" spans="1:4" ht="27.75" customHeight="1" x14ac:dyDescent="0.25">
      <c r="A354" s="173"/>
      <c r="B354" s="174"/>
      <c r="C354" s="175"/>
      <c r="D354" s="175"/>
    </row>
    <row r="355" spans="1:4" ht="27.75" customHeight="1" x14ac:dyDescent="0.25">
      <c r="A355" s="173"/>
      <c r="B355" s="174"/>
      <c r="C355" s="175"/>
      <c r="D355" s="175"/>
    </row>
    <row r="356" spans="1:4" ht="27.75" customHeight="1" x14ac:dyDescent="0.25">
      <c r="A356" s="173"/>
      <c r="B356" s="174"/>
      <c r="C356" s="175"/>
      <c r="D356" s="175"/>
    </row>
    <row r="357" spans="1:4" ht="27.75" customHeight="1" x14ac:dyDescent="0.25">
      <c r="A357" s="173"/>
      <c r="B357" s="174"/>
      <c r="C357" s="175"/>
      <c r="D357" s="175"/>
    </row>
    <row r="358" spans="1:4" ht="27.75" customHeight="1" x14ac:dyDescent="0.25">
      <c r="A358" s="173"/>
      <c r="B358" s="174"/>
      <c r="C358" s="175"/>
      <c r="D358" s="175"/>
    </row>
    <row r="359" spans="1:4" ht="27.75" customHeight="1" x14ac:dyDescent="0.25">
      <c r="A359" s="173"/>
      <c r="B359" s="174"/>
      <c r="C359" s="175"/>
      <c r="D359" s="175"/>
    </row>
    <row r="360" spans="1:4" ht="27.75" customHeight="1" x14ac:dyDescent="0.25">
      <c r="A360" s="173"/>
      <c r="B360" s="174"/>
      <c r="C360" s="175"/>
      <c r="D360" s="175"/>
    </row>
    <row r="361" spans="1:4" ht="27.75" customHeight="1" x14ac:dyDescent="0.25">
      <c r="A361" s="173"/>
      <c r="B361" s="174"/>
      <c r="C361" s="175"/>
      <c r="D361" s="175"/>
    </row>
    <row r="362" spans="1:4" ht="27.75" customHeight="1" x14ac:dyDescent="0.25">
      <c r="A362" s="173"/>
      <c r="B362" s="174"/>
      <c r="C362" s="175"/>
      <c r="D362" s="175"/>
    </row>
    <row r="363" spans="1:4" ht="27.75" customHeight="1" x14ac:dyDescent="0.25">
      <c r="A363" s="173"/>
      <c r="B363" s="174"/>
      <c r="C363" s="175"/>
      <c r="D363" s="175"/>
    </row>
    <row r="364" spans="1:4" ht="27.75" customHeight="1" x14ac:dyDescent="0.25">
      <c r="A364" s="173"/>
      <c r="B364" s="174"/>
      <c r="C364" s="175"/>
      <c r="D364" s="175"/>
    </row>
    <row r="365" spans="1:4" ht="27.75" customHeight="1" x14ac:dyDescent="0.25">
      <c r="A365" s="173"/>
      <c r="B365" s="174"/>
      <c r="C365" s="175"/>
      <c r="D365" s="175"/>
    </row>
    <row r="366" spans="1:4" ht="27.75" customHeight="1" x14ac:dyDescent="0.25">
      <c r="A366" s="173"/>
      <c r="B366" s="174"/>
      <c r="C366" s="175"/>
      <c r="D366" s="175"/>
    </row>
    <row r="367" spans="1:4" ht="27.75" customHeight="1" x14ac:dyDescent="0.25">
      <c r="A367" s="173"/>
      <c r="B367" s="174"/>
      <c r="C367" s="175"/>
      <c r="D367" s="175"/>
    </row>
    <row r="368" spans="1:4" ht="27.75" customHeight="1" x14ac:dyDescent="0.25">
      <c r="A368" s="173"/>
      <c r="B368" s="174"/>
      <c r="C368" s="175"/>
      <c r="D368" s="175"/>
    </row>
    <row r="369" spans="1:4" ht="27.75" customHeight="1" x14ac:dyDescent="0.25">
      <c r="A369" s="173"/>
      <c r="B369" s="174"/>
      <c r="C369" s="175"/>
      <c r="D369" s="175"/>
    </row>
    <row r="370" spans="1:4" ht="27.75" customHeight="1" x14ac:dyDescent="0.25">
      <c r="A370" s="173"/>
      <c r="B370" s="174"/>
      <c r="C370" s="175"/>
      <c r="D370" s="175"/>
    </row>
    <row r="371" spans="1:4" ht="27.75" customHeight="1" x14ac:dyDescent="0.25">
      <c r="A371" s="173"/>
      <c r="B371" s="174"/>
      <c r="C371" s="175"/>
      <c r="D371" s="175"/>
    </row>
    <row r="372" spans="1:4" ht="27.75" customHeight="1" x14ac:dyDescent="0.25">
      <c r="A372" s="173"/>
      <c r="B372" s="174"/>
      <c r="C372" s="175"/>
      <c r="D372" s="175"/>
    </row>
    <row r="373" spans="1:4" ht="27.75" customHeight="1" x14ac:dyDescent="0.25">
      <c r="A373" s="173"/>
      <c r="B373" s="174"/>
      <c r="C373" s="175"/>
      <c r="D373" s="175"/>
    </row>
    <row r="374" spans="1:4" ht="27.75" customHeight="1" x14ac:dyDescent="0.25">
      <c r="A374" s="173"/>
      <c r="B374" s="174"/>
      <c r="C374" s="175"/>
      <c r="D374" s="175"/>
    </row>
    <row r="375" spans="1:4" ht="27.75" customHeight="1" x14ac:dyDescent="0.25">
      <c r="A375" s="173"/>
      <c r="B375" s="174"/>
      <c r="C375" s="175"/>
      <c r="D375" s="175"/>
    </row>
    <row r="376" spans="1:4" ht="27.75" customHeight="1" x14ac:dyDescent="0.25">
      <c r="A376" s="173"/>
      <c r="B376" s="174"/>
      <c r="C376" s="175"/>
      <c r="D376" s="175"/>
    </row>
    <row r="377" spans="1:4" ht="27.75" customHeight="1" x14ac:dyDescent="0.25">
      <c r="A377" s="173"/>
      <c r="B377" s="174"/>
      <c r="C377" s="175"/>
      <c r="D377" s="175"/>
    </row>
    <row r="378" spans="1:4" ht="27.75" customHeight="1" x14ac:dyDescent="0.25">
      <c r="A378" s="173"/>
      <c r="B378" s="174"/>
      <c r="C378" s="175"/>
      <c r="D378" s="175"/>
    </row>
    <row r="379" spans="1:4" ht="27.75" customHeight="1" x14ac:dyDescent="0.25">
      <c r="A379" s="173"/>
      <c r="B379" s="174"/>
      <c r="C379" s="175"/>
      <c r="D379" s="175"/>
    </row>
    <row r="380" spans="1:4" ht="27.75" customHeight="1" x14ac:dyDescent="0.25">
      <c r="A380" s="173"/>
      <c r="B380" s="174"/>
      <c r="C380" s="175"/>
      <c r="D380" s="175"/>
    </row>
    <row r="381" spans="1:4" ht="27.75" customHeight="1" x14ac:dyDescent="0.25">
      <c r="A381" s="173"/>
      <c r="B381" s="174"/>
      <c r="C381" s="175"/>
      <c r="D381" s="175"/>
    </row>
    <row r="382" spans="1:4" ht="27.75" customHeight="1" x14ac:dyDescent="0.25">
      <c r="A382" s="173"/>
      <c r="B382" s="174"/>
      <c r="C382" s="175"/>
      <c r="D382" s="175"/>
    </row>
    <row r="383" spans="1:4" ht="27.75" customHeight="1" x14ac:dyDescent="0.25">
      <c r="A383" s="173"/>
      <c r="B383" s="174"/>
      <c r="C383" s="175"/>
      <c r="D383" s="175"/>
    </row>
    <row r="384" spans="1:4" ht="27.75" customHeight="1" x14ac:dyDescent="0.25">
      <c r="A384" s="173"/>
      <c r="B384" s="174"/>
      <c r="C384" s="175"/>
      <c r="D384" s="175"/>
    </row>
    <row r="385" spans="1:4" ht="27.75" customHeight="1" x14ac:dyDescent="0.25">
      <c r="A385" s="173"/>
      <c r="B385" s="174"/>
      <c r="C385" s="175"/>
      <c r="D385" s="175"/>
    </row>
    <row r="386" spans="1:4" ht="27.75" customHeight="1" x14ac:dyDescent="0.25">
      <c r="A386" s="173"/>
      <c r="B386" s="174"/>
      <c r="C386" s="175"/>
      <c r="D386" s="175"/>
    </row>
    <row r="387" spans="1:4" ht="27.75" customHeight="1" x14ac:dyDescent="0.25">
      <c r="A387" s="173"/>
      <c r="B387" s="174"/>
      <c r="C387" s="175"/>
      <c r="D387" s="175"/>
    </row>
    <row r="388" spans="1:4" ht="27.75" customHeight="1" x14ac:dyDescent="0.25">
      <c r="A388" s="173"/>
      <c r="B388" s="174"/>
      <c r="C388" s="175"/>
      <c r="D388" s="175"/>
    </row>
    <row r="389" spans="1:4" ht="27.75" customHeight="1" x14ac:dyDescent="0.25">
      <c r="A389" s="173"/>
      <c r="B389" s="174"/>
      <c r="C389" s="175"/>
      <c r="D389" s="175"/>
    </row>
    <row r="390" spans="1:4" ht="27.75" customHeight="1" x14ac:dyDescent="0.25">
      <c r="A390" s="173"/>
      <c r="B390" s="174"/>
      <c r="C390" s="175"/>
      <c r="D390" s="175"/>
    </row>
    <row r="391" spans="1:4" ht="27.75" customHeight="1" x14ac:dyDescent="0.25">
      <c r="A391" s="173"/>
      <c r="B391" s="174"/>
      <c r="C391" s="175"/>
      <c r="D391" s="175"/>
    </row>
    <row r="392" spans="1:4" ht="27.75" customHeight="1" x14ac:dyDescent="0.25">
      <c r="A392" s="173"/>
      <c r="B392" s="174"/>
      <c r="C392" s="175"/>
      <c r="D392" s="175"/>
    </row>
    <row r="393" spans="1:4" ht="27.75" customHeight="1" x14ac:dyDescent="0.25">
      <c r="A393" s="173"/>
      <c r="B393" s="174"/>
      <c r="C393" s="175"/>
      <c r="D393" s="175"/>
    </row>
    <row r="394" spans="1:4" ht="27.75" customHeight="1" x14ac:dyDescent="0.25">
      <c r="A394" s="173"/>
      <c r="B394" s="174"/>
      <c r="C394" s="175"/>
      <c r="D394" s="175"/>
    </row>
    <row r="395" spans="1:4" ht="27.75" customHeight="1" x14ac:dyDescent="0.25">
      <c r="A395" s="173"/>
      <c r="B395" s="174"/>
      <c r="C395" s="175"/>
      <c r="D395" s="175"/>
    </row>
    <row r="396" spans="1:4" ht="27.75" customHeight="1" x14ac:dyDescent="0.25">
      <c r="A396" s="173"/>
      <c r="B396" s="174"/>
      <c r="C396" s="175"/>
      <c r="D396" s="175"/>
    </row>
    <row r="397" spans="1:4" ht="27.75" customHeight="1" x14ac:dyDescent="0.25">
      <c r="A397" s="173"/>
      <c r="B397" s="174"/>
      <c r="C397" s="175"/>
      <c r="D397" s="175"/>
    </row>
    <row r="398" spans="1:4" ht="27.75" customHeight="1" x14ac:dyDescent="0.25">
      <c r="A398" s="173"/>
      <c r="B398" s="174"/>
      <c r="C398" s="175"/>
      <c r="D398" s="175"/>
    </row>
    <row r="399" spans="1:4" ht="27.75" customHeight="1" x14ac:dyDescent="0.25">
      <c r="A399" s="173"/>
      <c r="B399" s="174"/>
      <c r="C399" s="175"/>
      <c r="D399" s="175"/>
    </row>
    <row r="400" spans="1:4" ht="27.75" customHeight="1" x14ac:dyDescent="0.25">
      <c r="A400" s="173"/>
      <c r="B400" s="174"/>
      <c r="C400" s="175"/>
      <c r="D400" s="175"/>
    </row>
    <row r="401" spans="1:4" ht="27.75" customHeight="1" x14ac:dyDescent="0.25">
      <c r="A401" s="173"/>
      <c r="B401" s="174"/>
      <c r="C401" s="175"/>
      <c r="D401" s="175"/>
    </row>
    <row r="402" spans="1:4" ht="27.75" customHeight="1" x14ac:dyDescent="0.25">
      <c r="A402" s="173"/>
      <c r="B402" s="174"/>
      <c r="C402" s="175"/>
      <c r="D402" s="175"/>
    </row>
    <row r="403" spans="1:4" ht="27.75" customHeight="1" x14ac:dyDescent="0.25">
      <c r="A403" s="173"/>
      <c r="B403" s="174"/>
      <c r="C403" s="175"/>
      <c r="D403" s="175"/>
    </row>
    <row r="404" spans="1:4" ht="27.75" customHeight="1" x14ac:dyDescent="0.25">
      <c r="A404" s="173"/>
      <c r="B404" s="174"/>
      <c r="C404" s="175"/>
      <c r="D404" s="175"/>
    </row>
    <row r="405" spans="1:4" ht="27.75" customHeight="1" x14ac:dyDescent="0.25">
      <c r="A405" s="173"/>
      <c r="B405" s="174"/>
      <c r="C405" s="175"/>
      <c r="D405" s="175"/>
    </row>
    <row r="406" spans="1:4" ht="27.75" customHeight="1" x14ac:dyDescent="0.25">
      <c r="A406" s="173"/>
      <c r="B406" s="174"/>
      <c r="C406" s="175"/>
      <c r="D406" s="175"/>
    </row>
    <row r="407" spans="1:4" ht="27.75" customHeight="1" x14ac:dyDescent="0.25">
      <c r="A407" s="173"/>
      <c r="B407" s="174"/>
      <c r="C407" s="175"/>
      <c r="D407" s="175"/>
    </row>
    <row r="408" spans="1:4" ht="27.75" customHeight="1" x14ac:dyDescent="0.25">
      <c r="A408" s="173"/>
      <c r="B408" s="174"/>
      <c r="C408" s="175"/>
      <c r="D408" s="175"/>
    </row>
    <row r="409" spans="1:4" ht="27.75" customHeight="1" x14ac:dyDescent="0.25">
      <c r="A409" s="173"/>
      <c r="B409" s="174"/>
      <c r="C409" s="175"/>
      <c r="D409" s="175"/>
    </row>
    <row r="410" spans="1:4" ht="27.75" customHeight="1" x14ac:dyDescent="0.25">
      <c r="A410" s="173"/>
      <c r="B410" s="174"/>
      <c r="C410" s="175"/>
      <c r="D410" s="175"/>
    </row>
    <row r="411" spans="1:4" ht="27.75" customHeight="1" x14ac:dyDescent="0.25">
      <c r="A411" s="173"/>
      <c r="B411" s="174"/>
      <c r="C411" s="175"/>
      <c r="D411" s="175"/>
    </row>
    <row r="412" spans="1:4" ht="27.75" customHeight="1" x14ac:dyDescent="0.25">
      <c r="A412" s="173"/>
      <c r="B412" s="174"/>
      <c r="C412" s="175"/>
      <c r="D412" s="175"/>
    </row>
    <row r="413" spans="1:4" ht="27.75" customHeight="1" x14ac:dyDescent="0.25">
      <c r="A413" s="173"/>
      <c r="B413" s="174"/>
      <c r="C413" s="175"/>
      <c r="D413" s="175"/>
    </row>
    <row r="414" spans="1:4" ht="27.75" customHeight="1" x14ac:dyDescent="0.25">
      <c r="A414" s="173"/>
      <c r="B414" s="174"/>
      <c r="C414" s="175"/>
      <c r="D414" s="175"/>
    </row>
    <row r="415" spans="1:4" ht="27.75" customHeight="1" x14ac:dyDescent="0.25">
      <c r="A415" s="173"/>
      <c r="B415" s="174"/>
      <c r="C415" s="175"/>
      <c r="D415" s="175"/>
    </row>
    <row r="416" spans="1:4" ht="27.75" customHeight="1" x14ac:dyDescent="0.25">
      <c r="A416" s="173"/>
      <c r="B416" s="174"/>
      <c r="C416" s="175"/>
      <c r="D416" s="175"/>
    </row>
    <row r="417" spans="1:4" ht="27.75" customHeight="1" x14ac:dyDescent="0.25">
      <c r="A417" s="173"/>
      <c r="B417" s="174"/>
      <c r="C417" s="175"/>
      <c r="D417" s="175"/>
    </row>
    <row r="418" spans="1:4" ht="27.75" customHeight="1" x14ac:dyDescent="0.25">
      <c r="A418" s="173"/>
      <c r="B418" s="174"/>
      <c r="C418" s="175"/>
      <c r="D418" s="175"/>
    </row>
    <row r="419" spans="1:4" ht="27.75" customHeight="1" x14ac:dyDescent="0.25">
      <c r="A419" s="173"/>
      <c r="B419" s="174"/>
      <c r="C419" s="175"/>
      <c r="D419" s="175"/>
    </row>
    <row r="420" spans="1:4" ht="27.75" customHeight="1" x14ac:dyDescent="0.25">
      <c r="A420" s="173"/>
      <c r="B420" s="174"/>
      <c r="C420" s="175"/>
      <c r="D420" s="175"/>
    </row>
    <row r="421" spans="1:4" ht="27.75" customHeight="1" x14ac:dyDescent="0.25">
      <c r="A421" s="173"/>
      <c r="B421" s="174"/>
      <c r="C421" s="175"/>
      <c r="D421" s="175"/>
    </row>
    <row r="422" spans="1:4" ht="27.75" customHeight="1" x14ac:dyDescent="0.25">
      <c r="A422" s="173"/>
      <c r="B422" s="174"/>
      <c r="C422" s="175"/>
      <c r="D422" s="175"/>
    </row>
    <row r="423" spans="1:4" ht="27.75" customHeight="1" x14ac:dyDescent="0.25">
      <c r="A423" s="173"/>
      <c r="B423" s="174"/>
      <c r="C423" s="175"/>
      <c r="D423" s="175"/>
    </row>
    <row r="424" spans="1:4" ht="27.75" customHeight="1" x14ac:dyDescent="0.25">
      <c r="A424" s="173"/>
      <c r="B424" s="174"/>
      <c r="C424" s="175"/>
      <c r="D424" s="175"/>
    </row>
    <row r="425" spans="1:4" ht="27.75" customHeight="1" x14ac:dyDescent="0.25">
      <c r="A425" s="173"/>
      <c r="B425" s="174"/>
      <c r="C425" s="175"/>
      <c r="D425" s="175"/>
    </row>
    <row r="426" spans="1:4" ht="27.75" customHeight="1" x14ac:dyDescent="0.25">
      <c r="A426" s="173"/>
      <c r="B426" s="174"/>
      <c r="C426" s="175"/>
      <c r="D426" s="175"/>
    </row>
    <row r="427" spans="1:4" ht="27.75" customHeight="1" x14ac:dyDescent="0.25">
      <c r="A427" s="173"/>
      <c r="B427" s="174"/>
      <c r="C427" s="175"/>
      <c r="D427" s="175"/>
    </row>
    <row r="428" spans="1:4" ht="27.75" customHeight="1" x14ac:dyDescent="0.25">
      <c r="A428" s="173"/>
      <c r="B428" s="174"/>
      <c r="C428" s="175"/>
      <c r="D428" s="175"/>
    </row>
    <row r="429" spans="1:4" ht="27.75" customHeight="1" x14ac:dyDescent="0.25">
      <c r="A429" s="173"/>
      <c r="B429" s="174"/>
      <c r="C429" s="175"/>
      <c r="D429" s="175"/>
    </row>
    <row r="430" spans="1:4" ht="27.75" customHeight="1" x14ac:dyDescent="0.25">
      <c r="A430" s="173"/>
      <c r="B430" s="174"/>
      <c r="C430" s="175"/>
      <c r="D430" s="175"/>
    </row>
    <row r="431" spans="1:4" ht="27.75" customHeight="1" x14ac:dyDescent="0.25">
      <c r="A431" s="173"/>
      <c r="B431" s="174"/>
      <c r="C431" s="175"/>
      <c r="D431" s="175"/>
    </row>
    <row r="432" spans="1:4" ht="27.75" customHeight="1" x14ac:dyDescent="0.25">
      <c r="A432" s="173"/>
      <c r="B432" s="174"/>
      <c r="C432" s="175"/>
      <c r="D432" s="175"/>
    </row>
    <row r="433" spans="1:4" ht="27.75" customHeight="1" x14ac:dyDescent="0.25">
      <c r="A433" s="173"/>
      <c r="B433" s="174"/>
      <c r="C433" s="175"/>
      <c r="D433" s="175"/>
    </row>
    <row r="434" spans="1:4" ht="27.75" customHeight="1" x14ac:dyDescent="0.25">
      <c r="A434" s="173"/>
      <c r="B434" s="174"/>
      <c r="C434" s="175"/>
      <c r="D434" s="175"/>
    </row>
    <row r="435" spans="1:4" ht="27.75" customHeight="1" x14ac:dyDescent="0.25">
      <c r="A435" s="173"/>
      <c r="B435" s="174"/>
      <c r="C435" s="175"/>
      <c r="D435" s="175"/>
    </row>
    <row r="436" spans="1:4" ht="27.75" customHeight="1" x14ac:dyDescent="0.25">
      <c r="A436" s="173"/>
      <c r="B436" s="174"/>
      <c r="C436" s="175"/>
      <c r="D436" s="175"/>
    </row>
    <row r="437" spans="1:4" ht="27.75" customHeight="1" x14ac:dyDescent="0.25">
      <c r="A437" s="173"/>
      <c r="B437" s="174"/>
      <c r="C437" s="175"/>
      <c r="D437" s="175"/>
    </row>
    <row r="438" spans="1:4" ht="27.75" customHeight="1" x14ac:dyDescent="0.25">
      <c r="A438" s="173"/>
      <c r="B438" s="174"/>
      <c r="C438" s="175"/>
      <c r="D438" s="175"/>
    </row>
    <row r="439" spans="1:4" ht="27.75" customHeight="1" x14ac:dyDescent="0.25">
      <c r="A439" s="173"/>
      <c r="B439" s="174"/>
      <c r="C439" s="175"/>
      <c r="D439" s="175"/>
    </row>
    <row r="440" spans="1:4" ht="27.75" customHeight="1" x14ac:dyDescent="0.25">
      <c r="A440" s="173"/>
      <c r="B440" s="174"/>
      <c r="C440" s="175"/>
      <c r="D440" s="175"/>
    </row>
    <row r="441" spans="1:4" ht="27.75" customHeight="1" x14ac:dyDescent="0.25">
      <c r="A441" s="173"/>
      <c r="B441" s="174"/>
      <c r="C441" s="175"/>
      <c r="D441" s="175"/>
    </row>
    <row r="442" spans="1:4" ht="27.75" customHeight="1" x14ac:dyDescent="0.25">
      <c r="A442" s="173"/>
      <c r="B442" s="174"/>
      <c r="C442" s="175"/>
      <c r="D442" s="175"/>
    </row>
    <row r="443" spans="1:4" ht="27.75" customHeight="1" x14ac:dyDescent="0.25">
      <c r="A443" s="173"/>
      <c r="B443" s="174"/>
      <c r="C443" s="175"/>
      <c r="D443" s="175"/>
    </row>
    <row r="444" spans="1:4" ht="27.75" customHeight="1" x14ac:dyDescent="0.25">
      <c r="A444" s="173"/>
      <c r="B444" s="174"/>
      <c r="C444" s="175"/>
      <c r="D444" s="175"/>
    </row>
    <row r="445" spans="1:4" ht="27.75" customHeight="1" x14ac:dyDescent="0.25">
      <c r="A445" s="173"/>
      <c r="B445" s="174"/>
      <c r="C445" s="175"/>
      <c r="D445" s="175"/>
    </row>
    <row r="446" spans="1:4" ht="27.75" customHeight="1" x14ac:dyDescent="0.25">
      <c r="A446" s="173"/>
      <c r="B446" s="174"/>
      <c r="C446" s="175"/>
      <c r="D446" s="175"/>
    </row>
    <row r="447" spans="1:4" ht="27.75" customHeight="1" x14ac:dyDescent="0.25">
      <c r="A447" s="173"/>
      <c r="B447" s="174"/>
      <c r="C447" s="175"/>
      <c r="D447" s="175"/>
    </row>
    <row r="448" spans="1:4" ht="27.75" customHeight="1" x14ac:dyDescent="0.25">
      <c r="A448" s="173"/>
      <c r="B448" s="174"/>
      <c r="C448" s="175"/>
      <c r="D448" s="175"/>
    </row>
    <row r="449" spans="1:4" ht="27.75" customHeight="1" x14ac:dyDescent="0.25">
      <c r="A449" s="173"/>
      <c r="B449" s="174"/>
      <c r="C449" s="175"/>
      <c r="D449" s="175"/>
    </row>
    <row r="450" spans="1:4" ht="27.75" customHeight="1" x14ac:dyDescent="0.25">
      <c r="A450" s="173"/>
      <c r="B450" s="174"/>
      <c r="C450" s="175"/>
      <c r="D450" s="175"/>
    </row>
    <row r="451" spans="1:4" ht="27.75" customHeight="1" x14ac:dyDescent="0.25">
      <c r="A451" s="173"/>
      <c r="B451" s="174"/>
      <c r="C451" s="175"/>
      <c r="D451" s="175"/>
    </row>
    <row r="452" spans="1:4" ht="27.75" customHeight="1" x14ac:dyDescent="0.25">
      <c r="A452" s="173"/>
      <c r="B452" s="174"/>
      <c r="C452" s="175"/>
      <c r="D452" s="175"/>
    </row>
    <row r="453" spans="1:4" ht="27.75" customHeight="1" x14ac:dyDescent="0.25">
      <c r="A453" s="173"/>
      <c r="B453" s="174"/>
      <c r="C453" s="175"/>
      <c r="D453" s="175"/>
    </row>
    <row r="454" spans="1:4" ht="27.75" customHeight="1" x14ac:dyDescent="0.25">
      <c r="A454" s="173"/>
      <c r="B454" s="174"/>
      <c r="C454" s="175"/>
      <c r="D454" s="175"/>
    </row>
    <row r="455" spans="1:4" ht="27.75" customHeight="1" x14ac:dyDescent="0.25">
      <c r="A455" s="173"/>
      <c r="B455" s="174"/>
      <c r="C455" s="175"/>
      <c r="D455" s="175"/>
    </row>
    <row r="456" spans="1:4" ht="27.75" customHeight="1" x14ac:dyDescent="0.25">
      <c r="A456" s="173"/>
      <c r="B456" s="174"/>
      <c r="C456" s="175"/>
      <c r="D456" s="175"/>
    </row>
    <row r="457" spans="1:4" ht="27.75" customHeight="1" x14ac:dyDescent="0.25">
      <c r="A457" s="173"/>
      <c r="B457" s="174"/>
      <c r="C457" s="175"/>
      <c r="D457" s="175"/>
    </row>
    <row r="458" spans="1:4" ht="27.75" customHeight="1" x14ac:dyDescent="0.25">
      <c r="A458" s="173"/>
      <c r="B458" s="174"/>
      <c r="C458" s="175"/>
      <c r="D458" s="175"/>
    </row>
    <row r="459" spans="1:4" ht="27.75" customHeight="1" x14ac:dyDescent="0.25">
      <c r="A459" s="173"/>
      <c r="B459" s="174"/>
      <c r="C459" s="175"/>
      <c r="D459" s="175"/>
    </row>
    <row r="460" spans="1:4" ht="27.75" customHeight="1" x14ac:dyDescent="0.25">
      <c r="A460" s="173"/>
      <c r="B460" s="174"/>
      <c r="C460" s="175"/>
      <c r="D460" s="175"/>
    </row>
    <row r="461" spans="1:4" ht="27.75" customHeight="1" x14ac:dyDescent="0.25">
      <c r="A461" s="173"/>
      <c r="B461" s="174"/>
      <c r="C461" s="175"/>
      <c r="D461" s="175"/>
    </row>
    <row r="462" spans="1:4" ht="27.75" customHeight="1" x14ac:dyDescent="0.25">
      <c r="A462" s="173"/>
      <c r="B462" s="174"/>
      <c r="C462" s="175"/>
      <c r="D462" s="175"/>
    </row>
    <row r="463" spans="1:4" ht="27.75" customHeight="1" x14ac:dyDescent="0.25">
      <c r="A463" s="173"/>
      <c r="B463" s="174"/>
      <c r="C463" s="175"/>
      <c r="D463" s="175"/>
    </row>
    <row r="464" spans="1:4" ht="27.75" customHeight="1" x14ac:dyDescent="0.25">
      <c r="A464" s="173"/>
      <c r="B464" s="174"/>
      <c r="C464" s="175"/>
      <c r="D464" s="175"/>
    </row>
    <row r="465" spans="1:4" ht="27.75" customHeight="1" x14ac:dyDescent="0.25">
      <c r="A465" s="173"/>
      <c r="B465" s="174"/>
      <c r="C465" s="175"/>
      <c r="D465" s="175"/>
    </row>
    <row r="466" spans="1:4" ht="27.75" customHeight="1" x14ac:dyDescent="0.25">
      <c r="A466" s="173"/>
      <c r="B466" s="174"/>
      <c r="C466" s="175"/>
      <c r="D466" s="175"/>
    </row>
    <row r="467" spans="1:4" ht="27.75" customHeight="1" x14ac:dyDescent="0.25">
      <c r="A467" s="173"/>
      <c r="B467" s="174"/>
      <c r="C467" s="175"/>
      <c r="D467" s="175"/>
    </row>
    <row r="468" spans="1:4" ht="27.75" customHeight="1" x14ac:dyDescent="0.25">
      <c r="A468" s="173"/>
      <c r="B468" s="174"/>
      <c r="C468" s="175"/>
      <c r="D468" s="175"/>
    </row>
    <row r="469" spans="1:4" ht="27.75" customHeight="1" x14ac:dyDescent="0.25">
      <c r="A469" s="173"/>
      <c r="B469" s="174"/>
      <c r="C469" s="175"/>
      <c r="D469" s="175"/>
    </row>
    <row r="470" spans="1:4" ht="27.75" customHeight="1" x14ac:dyDescent="0.25">
      <c r="A470" s="173"/>
      <c r="B470" s="174"/>
      <c r="C470" s="175"/>
      <c r="D470" s="175"/>
    </row>
    <row r="471" spans="1:4" ht="27.75" customHeight="1" x14ac:dyDescent="0.25">
      <c r="A471" s="173"/>
      <c r="B471" s="174"/>
      <c r="C471" s="175"/>
      <c r="D471" s="175"/>
    </row>
    <row r="472" spans="1:4" ht="27.75" customHeight="1" x14ac:dyDescent="0.25">
      <c r="A472" s="173"/>
      <c r="B472" s="174"/>
      <c r="C472" s="175"/>
      <c r="D472" s="175"/>
    </row>
    <row r="473" spans="1:4" ht="27.75" customHeight="1" x14ac:dyDescent="0.25">
      <c r="A473" s="173"/>
      <c r="B473" s="174"/>
      <c r="C473" s="175"/>
      <c r="D473" s="175"/>
    </row>
    <row r="474" spans="1:4" ht="27.75" customHeight="1" x14ac:dyDescent="0.25">
      <c r="A474" s="173"/>
      <c r="B474" s="174"/>
      <c r="C474" s="175"/>
      <c r="D474" s="175"/>
    </row>
    <row r="475" spans="1:4" ht="27.75" customHeight="1" x14ac:dyDescent="0.25">
      <c r="A475" s="173"/>
      <c r="B475" s="174"/>
      <c r="C475" s="175"/>
      <c r="D475" s="175"/>
    </row>
    <row r="476" spans="1:4" ht="27.75" customHeight="1" x14ac:dyDescent="0.25">
      <c r="A476" s="173"/>
      <c r="B476" s="174"/>
      <c r="C476" s="175"/>
      <c r="D476" s="175"/>
    </row>
    <row r="477" spans="1:4" ht="27.75" customHeight="1" x14ac:dyDescent="0.25">
      <c r="A477" s="173"/>
      <c r="B477" s="174"/>
      <c r="C477" s="175"/>
      <c r="D477" s="175"/>
    </row>
    <row r="478" spans="1:4" ht="27.75" customHeight="1" x14ac:dyDescent="0.25">
      <c r="A478" s="173"/>
      <c r="B478" s="174"/>
      <c r="C478" s="175"/>
      <c r="D478" s="175"/>
    </row>
    <row r="479" spans="1:4" ht="27.75" customHeight="1" x14ac:dyDescent="0.25">
      <c r="A479" s="173"/>
      <c r="B479" s="174"/>
      <c r="C479" s="175"/>
      <c r="D479" s="175"/>
    </row>
    <row r="480" spans="1:4" ht="27.75" customHeight="1" x14ac:dyDescent="0.25">
      <c r="A480" s="173"/>
      <c r="B480" s="174"/>
      <c r="C480" s="175"/>
      <c r="D480" s="175"/>
    </row>
    <row r="481" spans="1:4" ht="27.75" customHeight="1" x14ac:dyDescent="0.25">
      <c r="A481" s="173"/>
      <c r="B481" s="174"/>
      <c r="C481" s="175"/>
      <c r="D481" s="175"/>
    </row>
    <row r="482" spans="1:4" ht="27.75" customHeight="1" x14ac:dyDescent="0.25">
      <c r="A482" s="173"/>
      <c r="B482" s="174"/>
      <c r="C482" s="175"/>
      <c r="D482" s="175"/>
    </row>
    <row r="483" spans="1:4" ht="27.75" customHeight="1" x14ac:dyDescent="0.25">
      <c r="A483" s="173"/>
      <c r="B483" s="174"/>
      <c r="C483" s="175"/>
      <c r="D483" s="175"/>
    </row>
    <row r="484" spans="1:4" ht="27.75" customHeight="1" x14ac:dyDescent="0.25">
      <c r="A484" s="173"/>
      <c r="B484" s="174"/>
      <c r="C484" s="175"/>
      <c r="D484" s="175"/>
    </row>
    <row r="485" spans="1:4" ht="27.75" customHeight="1" x14ac:dyDescent="0.25">
      <c r="A485" s="173"/>
      <c r="B485" s="174"/>
      <c r="C485" s="175"/>
      <c r="D485" s="175"/>
    </row>
    <row r="486" spans="1:4" ht="27.75" customHeight="1" x14ac:dyDescent="0.25">
      <c r="A486" s="173"/>
      <c r="B486" s="174"/>
      <c r="C486" s="175"/>
      <c r="D486" s="175"/>
    </row>
    <row r="487" spans="1:4" ht="27.75" customHeight="1" x14ac:dyDescent="0.25">
      <c r="A487" s="173"/>
      <c r="B487" s="174"/>
      <c r="C487" s="175"/>
      <c r="D487" s="175"/>
    </row>
    <row r="488" spans="1:4" ht="27.75" customHeight="1" x14ac:dyDescent="0.25">
      <c r="A488" s="173"/>
      <c r="B488" s="174"/>
      <c r="C488" s="175"/>
      <c r="D488" s="175"/>
    </row>
    <row r="489" spans="1:4" ht="27.75" customHeight="1" x14ac:dyDescent="0.25">
      <c r="A489" s="173"/>
      <c r="B489" s="174"/>
      <c r="C489" s="175"/>
      <c r="D489" s="175"/>
    </row>
    <row r="490" spans="1:4" ht="27.75" customHeight="1" x14ac:dyDescent="0.25">
      <c r="A490" s="173"/>
      <c r="B490" s="174"/>
      <c r="C490" s="175"/>
      <c r="D490" s="175"/>
    </row>
    <row r="491" spans="1:4" ht="27.75" customHeight="1" x14ac:dyDescent="0.25">
      <c r="A491" s="173"/>
      <c r="B491" s="174"/>
      <c r="C491" s="175"/>
      <c r="D491" s="175"/>
    </row>
    <row r="492" spans="1:4" ht="27.75" customHeight="1" x14ac:dyDescent="0.25">
      <c r="A492" s="173"/>
      <c r="B492" s="174"/>
      <c r="C492" s="175"/>
      <c r="D492" s="175"/>
    </row>
    <row r="493" spans="1:4" ht="27.75" customHeight="1" x14ac:dyDescent="0.25">
      <c r="A493" s="173"/>
      <c r="B493" s="174"/>
      <c r="C493" s="175"/>
      <c r="D493" s="175"/>
    </row>
    <row r="494" spans="1:4" ht="27.75" customHeight="1" x14ac:dyDescent="0.25">
      <c r="A494" s="173"/>
      <c r="B494" s="174"/>
      <c r="C494" s="175"/>
      <c r="D494" s="175"/>
    </row>
    <row r="495" spans="1:4" ht="27.75" customHeight="1" x14ac:dyDescent="0.25">
      <c r="A495" s="173"/>
      <c r="B495" s="174"/>
      <c r="C495" s="175"/>
      <c r="D495" s="175"/>
    </row>
    <row r="496" spans="1:4" ht="27.75" customHeight="1" x14ac:dyDescent="0.25">
      <c r="A496" s="173"/>
      <c r="B496" s="174"/>
      <c r="C496" s="175"/>
      <c r="D496" s="175"/>
    </row>
    <row r="497" spans="1:4" ht="27.75" customHeight="1" x14ac:dyDescent="0.25">
      <c r="A497" s="173"/>
      <c r="B497" s="174"/>
      <c r="C497" s="175"/>
      <c r="D497" s="175"/>
    </row>
    <row r="498" spans="1:4" ht="27.75" customHeight="1" x14ac:dyDescent="0.25">
      <c r="A498" s="173"/>
      <c r="B498" s="174"/>
      <c r="C498" s="175"/>
      <c r="D498" s="175"/>
    </row>
    <row r="499" spans="1:4" ht="27.75" customHeight="1" x14ac:dyDescent="0.25">
      <c r="A499" s="173"/>
      <c r="B499" s="174"/>
      <c r="C499" s="175"/>
      <c r="D499" s="175"/>
    </row>
    <row r="500" spans="1:4" ht="27.75" customHeight="1" x14ac:dyDescent="0.25">
      <c r="A500" s="173"/>
      <c r="B500" s="174"/>
      <c r="C500" s="175"/>
      <c r="D500" s="175"/>
    </row>
    <row r="501" spans="1:4" ht="27.75" customHeight="1" x14ac:dyDescent="0.25">
      <c r="A501" s="173"/>
      <c r="B501" s="174"/>
      <c r="C501" s="175"/>
      <c r="D501" s="175"/>
    </row>
    <row r="502" spans="1:4" ht="27.75" customHeight="1" x14ac:dyDescent="0.25">
      <c r="A502" s="173"/>
      <c r="B502" s="174"/>
      <c r="C502" s="175"/>
      <c r="D502" s="175"/>
    </row>
    <row r="503" spans="1:4" ht="27.75" customHeight="1" x14ac:dyDescent="0.25">
      <c r="A503" s="173"/>
      <c r="B503" s="174"/>
      <c r="C503" s="175"/>
      <c r="D503" s="175"/>
    </row>
    <row r="504" spans="1:4" ht="27.75" customHeight="1" x14ac:dyDescent="0.25">
      <c r="A504" s="173"/>
      <c r="B504" s="174"/>
      <c r="C504" s="175"/>
      <c r="D504" s="175"/>
    </row>
    <row r="505" spans="1:4" ht="27.75" customHeight="1" x14ac:dyDescent="0.25">
      <c r="A505" s="173"/>
      <c r="B505" s="174"/>
      <c r="C505" s="175"/>
      <c r="D505" s="175"/>
    </row>
    <row r="506" spans="1:4" ht="27.75" customHeight="1" x14ac:dyDescent="0.25">
      <c r="A506" s="173"/>
      <c r="B506" s="174"/>
      <c r="C506" s="175"/>
      <c r="D506" s="175"/>
    </row>
    <row r="507" spans="1:4" ht="27.75" customHeight="1" x14ac:dyDescent="0.25">
      <c r="A507" s="173"/>
      <c r="B507" s="174"/>
      <c r="C507" s="175"/>
      <c r="D507" s="175"/>
    </row>
    <row r="508" spans="1:4" ht="27.75" customHeight="1" x14ac:dyDescent="0.25">
      <c r="A508" s="173"/>
      <c r="B508" s="174"/>
      <c r="C508" s="175"/>
      <c r="D508" s="175"/>
    </row>
    <row r="509" spans="1:4" ht="27.75" customHeight="1" x14ac:dyDescent="0.25">
      <c r="A509" s="173"/>
      <c r="B509" s="174"/>
      <c r="C509" s="175"/>
      <c r="D509" s="175"/>
    </row>
    <row r="510" spans="1:4" ht="27.75" customHeight="1" x14ac:dyDescent="0.25">
      <c r="A510" s="173"/>
      <c r="B510" s="174"/>
      <c r="C510" s="175"/>
      <c r="D510" s="175"/>
    </row>
    <row r="511" spans="1:4" ht="27.75" customHeight="1" x14ac:dyDescent="0.25">
      <c r="A511" s="173"/>
      <c r="B511" s="174"/>
      <c r="C511" s="175"/>
      <c r="D511" s="175"/>
    </row>
    <row r="512" spans="1:4" ht="27.75" customHeight="1" x14ac:dyDescent="0.25">
      <c r="A512" s="173"/>
      <c r="B512" s="174"/>
      <c r="C512" s="175"/>
      <c r="D512" s="175"/>
    </row>
    <row r="513" spans="1:4" ht="27.75" customHeight="1" x14ac:dyDescent="0.25">
      <c r="A513" s="173"/>
      <c r="B513" s="174"/>
      <c r="C513" s="175"/>
      <c r="D513" s="175"/>
    </row>
    <row r="514" spans="1:4" ht="27.75" customHeight="1" x14ac:dyDescent="0.25">
      <c r="A514" s="173"/>
      <c r="B514" s="174"/>
      <c r="C514" s="175"/>
      <c r="D514" s="175"/>
    </row>
    <row r="515" spans="1:4" ht="27.75" customHeight="1" x14ac:dyDescent="0.25">
      <c r="A515" s="173"/>
      <c r="B515" s="174"/>
      <c r="C515" s="175"/>
      <c r="D515" s="175"/>
    </row>
    <row r="516" spans="1:4" ht="27.75" customHeight="1" x14ac:dyDescent="0.25">
      <c r="A516" s="173"/>
      <c r="B516" s="174"/>
      <c r="C516" s="175"/>
      <c r="D516" s="175"/>
    </row>
    <row r="517" spans="1:4" ht="27.75" customHeight="1" x14ac:dyDescent="0.25">
      <c r="A517" s="173"/>
      <c r="B517" s="174"/>
      <c r="C517" s="175"/>
      <c r="D517" s="175"/>
    </row>
    <row r="518" spans="1:4" ht="27.75" customHeight="1" x14ac:dyDescent="0.25">
      <c r="A518" s="173"/>
      <c r="B518" s="174"/>
      <c r="C518" s="175"/>
      <c r="D518" s="175"/>
    </row>
    <row r="519" spans="1:4" ht="27.75" customHeight="1" x14ac:dyDescent="0.25">
      <c r="A519" s="173"/>
      <c r="B519" s="174"/>
      <c r="C519" s="175"/>
      <c r="D519" s="175"/>
    </row>
    <row r="520" spans="1:4" ht="27.75" customHeight="1" x14ac:dyDescent="0.25">
      <c r="A520" s="173"/>
      <c r="B520" s="174"/>
      <c r="C520" s="175"/>
      <c r="D520" s="175"/>
    </row>
    <row r="521" spans="1:4" ht="27.75" customHeight="1" x14ac:dyDescent="0.25">
      <c r="A521" s="173"/>
      <c r="B521" s="174"/>
      <c r="C521" s="175"/>
      <c r="D521" s="175"/>
    </row>
    <row r="522" spans="1:4" ht="27.75" customHeight="1" x14ac:dyDescent="0.25">
      <c r="A522" s="173"/>
      <c r="B522" s="174"/>
      <c r="C522" s="175"/>
      <c r="D522" s="175"/>
    </row>
    <row r="523" spans="1:4" ht="27.75" customHeight="1" x14ac:dyDescent="0.25">
      <c r="A523" s="173"/>
      <c r="B523" s="174"/>
      <c r="C523" s="175"/>
      <c r="D523" s="175"/>
    </row>
    <row r="524" spans="1:4" ht="27.75" customHeight="1" x14ac:dyDescent="0.25">
      <c r="A524" s="173"/>
      <c r="B524" s="174"/>
      <c r="C524" s="175"/>
      <c r="D524" s="175"/>
    </row>
    <row r="525" spans="1:4" ht="27.75" customHeight="1" x14ac:dyDescent="0.25">
      <c r="A525" s="173"/>
      <c r="B525" s="174"/>
      <c r="C525" s="175"/>
      <c r="D525" s="175"/>
    </row>
    <row r="526" spans="1:4" ht="27.75" customHeight="1" x14ac:dyDescent="0.25">
      <c r="A526" s="173"/>
      <c r="B526" s="174"/>
      <c r="C526" s="175"/>
      <c r="D526" s="175"/>
    </row>
    <row r="527" spans="1:4" ht="27.75" customHeight="1" x14ac:dyDescent="0.25">
      <c r="A527" s="173"/>
      <c r="B527" s="174"/>
      <c r="C527" s="175"/>
      <c r="D527" s="175"/>
    </row>
    <row r="528" spans="1:4" ht="27.75" customHeight="1" x14ac:dyDescent="0.25">
      <c r="A528" s="173"/>
      <c r="B528" s="174"/>
      <c r="C528" s="175"/>
      <c r="D528" s="175"/>
    </row>
    <row r="529" spans="1:4" ht="27.75" customHeight="1" x14ac:dyDescent="0.25">
      <c r="A529" s="173"/>
      <c r="B529" s="174"/>
      <c r="C529" s="175"/>
      <c r="D529" s="175"/>
    </row>
    <row r="530" spans="1:4" ht="27.75" customHeight="1" x14ac:dyDescent="0.25">
      <c r="A530" s="173"/>
      <c r="B530" s="174"/>
      <c r="C530" s="175"/>
      <c r="D530" s="175"/>
    </row>
    <row r="531" spans="1:4" ht="27.75" customHeight="1" x14ac:dyDescent="0.25">
      <c r="A531" s="173"/>
      <c r="B531" s="174"/>
      <c r="C531" s="175"/>
      <c r="D531" s="175"/>
    </row>
    <row r="532" spans="1:4" ht="27.75" customHeight="1" x14ac:dyDescent="0.25">
      <c r="A532" s="173"/>
      <c r="B532" s="174"/>
      <c r="C532" s="175"/>
      <c r="D532" s="175"/>
    </row>
    <row r="533" spans="1:4" ht="27.75" customHeight="1" x14ac:dyDescent="0.25">
      <c r="A533" s="173"/>
      <c r="B533" s="174"/>
      <c r="C533" s="175"/>
      <c r="D533" s="175"/>
    </row>
    <row r="534" spans="1:4" ht="27.75" customHeight="1" x14ac:dyDescent="0.25">
      <c r="A534" s="173"/>
      <c r="B534" s="174"/>
      <c r="C534" s="175"/>
      <c r="D534" s="175"/>
    </row>
    <row r="535" spans="1:4" ht="27.75" customHeight="1" x14ac:dyDescent="0.25">
      <c r="A535" s="173"/>
      <c r="B535" s="174"/>
      <c r="C535" s="175"/>
      <c r="D535" s="175"/>
    </row>
    <row r="536" spans="1:4" ht="27.75" customHeight="1" x14ac:dyDescent="0.25">
      <c r="A536" s="173"/>
      <c r="B536" s="174"/>
      <c r="C536" s="175"/>
      <c r="D536" s="175"/>
    </row>
    <row r="537" spans="1:4" ht="27.75" customHeight="1" x14ac:dyDescent="0.25">
      <c r="A537" s="173"/>
      <c r="B537" s="174"/>
      <c r="C537" s="175"/>
      <c r="D537" s="175"/>
    </row>
    <row r="538" spans="1:4" ht="27.75" customHeight="1" x14ac:dyDescent="0.25">
      <c r="A538" s="173"/>
      <c r="B538" s="174"/>
      <c r="C538" s="175"/>
      <c r="D538" s="175"/>
    </row>
    <row r="539" spans="1:4" ht="27.75" customHeight="1" x14ac:dyDescent="0.25">
      <c r="A539" s="173"/>
      <c r="B539" s="174"/>
      <c r="C539" s="175"/>
      <c r="D539" s="175"/>
    </row>
    <row r="540" spans="1:4" ht="27.75" customHeight="1" x14ac:dyDescent="0.25">
      <c r="A540" s="173"/>
      <c r="B540" s="174"/>
      <c r="C540" s="175"/>
      <c r="D540" s="175"/>
    </row>
    <row r="541" spans="1:4" ht="27.75" customHeight="1" x14ac:dyDescent="0.25">
      <c r="A541" s="173"/>
      <c r="B541" s="174"/>
      <c r="C541" s="175"/>
      <c r="D541" s="175"/>
    </row>
    <row r="542" spans="1:4" ht="27.75" customHeight="1" x14ac:dyDescent="0.25">
      <c r="A542" s="173"/>
      <c r="B542" s="174"/>
      <c r="C542" s="175"/>
      <c r="D542" s="175"/>
    </row>
    <row r="543" spans="1:4" ht="27.75" customHeight="1" x14ac:dyDescent="0.25">
      <c r="A543" s="173"/>
      <c r="B543" s="174"/>
      <c r="C543" s="175"/>
      <c r="D543" s="175"/>
    </row>
    <row r="544" spans="1:4" ht="27.75" customHeight="1" x14ac:dyDescent="0.25">
      <c r="A544" s="173"/>
      <c r="B544" s="174"/>
      <c r="C544" s="175"/>
      <c r="D544" s="175"/>
    </row>
    <row r="545" spans="1:4" ht="27.75" customHeight="1" x14ac:dyDescent="0.25">
      <c r="A545" s="173"/>
      <c r="B545" s="174"/>
      <c r="C545" s="175"/>
      <c r="D545" s="175"/>
    </row>
    <row r="546" spans="1:4" ht="27.75" customHeight="1" x14ac:dyDescent="0.25">
      <c r="A546" s="173"/>
      <c r="B546" s="174"/>
      <c r="C546" s="175"/>
      <c r="D546" s="175"/>
    </row>
    <row r="547" spans="1:4" ht="27.75" customHeight="1" x14ac:dyDescent="0.25">
      <c r="A547" s="173"/>
      <c r="B547" s="174"/>
      <c r="C547" s="175"/>
      <c r="D547" s="175"/>
    </row>
    <row r="548" spans="1:4" ht="27.75" customHeight="1" x14ac:dyDescent="0.25">
      <c r="A548" s="173"/>
      <c r="B548" s="174"/>
      <c r="C548" s="175"/>
      <c r="D548" s="175"/>
    </row>
    <row r="549" spans="1:4" ht="27.75" customHeight="1" x14ac:dyDescent="0.25">
      <c r="A549" s="173"/>
      <c r="B549" s="174"/>
      <c r="C549" s="175"/>
      <c r="D549" s="175"/>
    </row>
    <row r="550" spans="1:4" ht="27.75" customHeight="1" x14ac:dyDescent="0.25">
      <c r="A550" s="173"/>
      <c r="B550" s="174"/>
      <c r="C550" s="175"/>
      <c r="D550" s="175"/>
    </row>
    <row r="551" spans="1:4" ht="27.75" customHeight="1" x14ac:dyDescent="0.25">
      <c r="A551" s="173"/>
      <c r="B551" s="174"/>
      <c r="C551" s="175"/>
      <c r="D551" s="175"/>
    </row>
    <row r="552" spans="1:4" ht="27.75" customHeight="1" x14ac:dyDescent="0.25">
      <c r="A552" s="173"/>
      <c r="B552" s="174"/>
      <c r="C552" s="175"/>
      <c r="D552" s="175"/>
    </row>
    <row r="553" spans="1:4" ht="27.75" customHeight="1" x14ac:dyDescent="0.25">
      <c r="A553" s="173"/>
      <c r="B553" s="174"/>
      <c r="C553" s="175"/>
      <c r="D553" s="175"/>
    </row>
    <row r="554" spans="1:4" ht="27.75" customHeight="1" x14ac:dyDescent="0.25">
      <c r="A554" s="173"/>
      <c r="B554" s="174"/>
      <c r="C554" s="175"/>
      <c r="D554" s="175"/>
    </row>
    <row r="555" spans="1:4" ht="27.75" customHeight="1" x14ac:dyDescent="0.25">
      <c r="A555" s="173"/>
      <c r="B555" s="174"/>
      <c r="C555" s="175"/>
      <c r="D555" s="175"/>
    </row>
    <row r="556" spans="1:4" ht="27.75" customHeight="1" x14ac:dyDescent="0.25">
      <c r="A556" s="173"/>
      <c r="B556" s="174"/>
      <c r="C556" s="175"/>
      <c r="D556" s="175"/>
    </row>
    <row r="557" spans="1:4" ht="27.75" customHeight="1" x14ac:dyDescent="0.25">
      <c r="A557" s="173"/>
      <c r="B557" s="174"/>
      <c r="C557" s="175"/>
      <c r="D557" s="175"/>
    </row>
    <row r="558" spans="1:4" ht="27.75" customHeight="1" x14ac:dyDescent="0.25">
      <c r="A558" s="173"/>
      <c r="B558" s="174"/>
      <c r="C558" s="175"/>
      <c r="D558" s="175"/>
    </row>
    <row r="559" spans="1:4" ht="27.75" customHeight="1" x14ac:dyDescent="0.25">
      <c r="A559" s="173"/>
      <c r="B559" s="174"/>
      <c r="C559" s="175"/>
      <c r="D559" s="175"/>
    </row>
    <row r="560" spans="1:4" ht="27.75" customHeight="1" x14ac:dyDescent="0.25">
      <c r="A560" s="173"/>
      <c r="B560" s="174"/>
      <c r="C560" s="175"/>
      <c r="D560" s="175"/>
    </row>
    <row r="561" spans="1:4" ht="27.75" customHeight="1" x14ac:dyDescent="0.25">
      <c r="A561" s="173"/>
      <c r="B561" s="174"/>
      <c r="C561" s="175"/>
      <c r="D561" s="175"/>
    </row>
    <row r="562" spans="1:4" ht="27.75" customHeight="1" x14ac:dyDescent="0.25">
      <c r="A562" s="173"/>
      <c r="B562" s="174"/>
      <c r="C562" s="175"/>
      <c r="D562" s="175"/>
    </row>
    <row r="563" spans="1:4" ht="27.75" customHeight="1" x14ac:dyDescent="0.25">
      <c r="A563" s="173"/>
      <c r="B563" s="174"/>
      <c r="C563" s="175"/>
      <c r="D563" s="175"/>
    </row>
    <row r="564" spans="1:4" ht="27.75" customHeight="1" x14ac:dyDescent="0.25">
      <c r="A564" s="173"/>
      <c r="B564" s="174"/>
      <c r="C564" s="175"/>
      <c r="D564" s="175"/>
    </row>
    <row r="565" spans="1:4" ht="27.75" customHeight="1" x14ac:dyDescent="0.25">
      <c r="A565" s="173"/>
      <c r="B565" s="174"/>
      <c r="C565" s="175"/>
      <c r="D565" s="175"/>
    </row>
    <row r="566" spans="1:4" ht="27.75" customHeight="1" x14ac:dyDescent="0.25">
      <c r="A566" s="173"/>
      <c r="B566" s="174"/>
      <c r="C566" s="175"/>
      <c r="D566" s="175"/>
    </row>
    <row r="567" spans="1:4" ht="27.75" customHeight="1" x14ac:dyDescent="0.25">
      <c r="A567" s="173"/>
      <c r="B567" s="174"/>
      <c r="C567" s="175"/>
      <c r="D567" s="175"/>
    </row>
    <row r="568" spans="1:4" ht="27.75" customHeight="1" x14ac:dyDescent="0.25">
      <c r="A568" s="173"/>
      <c r="B568" s="174"/>
      <c r="C568" s="175"/>
      <c r="D568" s="175"/>
    </row>
    <row r="569" spans="1:4" ht="27.75" customHeight="1" x14ac:dyDescent="0.25">
      <c r="A569" s="173"/>
      <c r="B569" s="174"/>
      <c r="C569" s="175"/>
      <c r="D569" s="175"/>
    </row>
    <row r="570" spans="1:4" ht="27.75" customHeight="1" x14ac:dyDescent="0.25">
      <c r="A570" s="173"/>
      <c r="B570" s="174"/>
      <c r="C570" s="175"/>
      <c r="D570" s="175"/>
    </row>
    <row r="571" spans="1:4" ht="27.75" customHeight="1" x14ac:dyDescent="0.25">
      <c r="A571" s="173"/>
      <c r="B571" s="174"/>
      <c r="C571" s="175"/>
      <c r="D571" s="175"/>
    </row>
    <row r="572" spans="1:4" ht="27.75" customHeight="1" x14ac:dyDescent="0.25">
      <c r="A572" s="173"/>
      <c r="B572" s="174"/>
      <c r="C572" s="175"/>
      <c r="D572" s="175"/>
    </row>
    <row r="573" spans="1:4" ht="27.75" customHeight="1" x14ac:dyDescent="0.25">
      <c r="A573" s="173"/>
      <c r="B573" s="174"/>
      <c r="C573" s="175"/>
      <c r="D573" s="175"/>
    </row>
    <row r="574" spans="1:4" ht="27.75" customHeight="1" x14ac:dyDescent="0.25">
      <c r="A574" s="173"/>
      <c r="B574" s="174"/>
      <c r="C574" s="175"/>
      <c r="D574" s="175"/>
    </row>
    <row r="575" spans="1:4" ht="27.75" customHeight="1" x14ac:dyDescent="0.25">
      <c r="A575" s="173"/>
      <c r="B575" s="174"/>
      <c r="C575" s="175"/>
      <c r="D575" s="175"/>
    </row>
    <row r="576" spans="1:4" ht="27.75" customHeight="1" x14ac:dyDescent="0.25">
      <c r="A576" s="173"/>
      <c r="B576" s="174"/>
      <c r="C576" s="175"/>
      <c r="D576" s="175"/>
    </row>
    <row r="577" spans="1:4" ht="27.75" customHeight="1" x14ac:dyDescent="0.25">
      <c r="A577" s="173"/>
      <c r="B577" s="174"/>
      <c r="C577" s="175"/>
      <c r="D577" s="175"/>
    </row>
    <row r="578" spans="1:4" ht="27.75" customHeight="1" x14ac:dyDescent="0.25">
      <c r="A578" s="173"/>
      <c r="B578" s="174"/>
      <c r="C578" s="175"/>
      <c r="D578" s="175"/>
    </row>
    <row r="579" spans="1:4" ht="27.75" customHeight="1" x14ac:dyDescent="0.25">
      <c r="A579" s="173"/>
      <c r="B579" s="174"/>
      <c r="C579" s="175"/>
      <c r="D579" s="175"/>
    </row>
    <row r="580" spans="1:4" ht="27.75" customHeight="1" x14ac:dyDescent="0.25">
      <c r="A580" s="173"/>
      <c r="B580" s="174"/>
      <c r="C580" s="175"/>
      <c r="D580" s="175"/>
    </row>
    <row r="581" spans="1:4" ht="27.75" customHeight="1" x14ac:dyDescent="0.25">
      <c r="A581" s="173"/>
      <c r="B581" s="174"/>
      <c r="C581" s="175"/>
      <c r="D581" s="175"/>
    </row>
    <row r="582" spans="1:4" ht="27.75" customHeight="1" x14ac:dyDescent="0.25">
      <c r="A582" s="173"/>
      <c r="B582" s="174"/>
      <c r="C582" s="175"/>
      <c r="D582" s="175"/>
    </row>
    <row r="583" spans="1:4" ht="27.75" customHeight="1" x14ac:dyDescent="0.25">
      <c r="A583" s="173"/>
      <c r="B583" s="174"/>
      <c r="C583" s="175"/>
      <c r="D583" s="175"/>
    </row>
    <row r="584" spans="1:4" ht="27.75" customHeight="1" x14ac:dyDescent="0.25">
      <c r="A584" s="173"/>
      <c r="B584" s="174"/>
      <c r="C584" s="175"/>
      <c r="D584" s="175"/>
    </row>
    <row r="585" spans="1:4" ht="27.75" customHeight="1" x14ac:dyDescent="0.25">
      <c r="A585" s="173"/>
      <c r="B585" s="174"/>
      <c r="C585" s="175"/>
      <c r="D585" s="175"/>
    </row>
    <row r="586" spans="1:4" ht="27.75" customHeight="1" x14ac:dyDescent="0.25">
      <c r="A586" s="173"/>
      <c r="B586" s="174"/>
      <c r="C586" s="175"/>
      <c r="D586" s="175"/>
    </row>
    <row r="587" spans="1:4" ht="27.75" customHeight="1" x14ac:dyDescent="0.25">
      <c r="A587" s="173"/>
      <c r="B587" s="174"/>
      <c r="C587" s="175"/>
      <c r="D587" s="175"/>
    </row>
    <row r="588" spans="1:4" ht="27.75" customHeight="1" x14ac:dyDescent="0.25">
      <c r="A588" s="173"/>
      <c r="B588" s="174"/>
      <c r="C588" s="175"/>
      <c r="D588" s="175"/>
    </row>
    <row r="589" spans="1:4" ht="27.75" customHeight="1" x14ac:dyDescent="0.25">
      <c r="A589" s="173"/>
      <c r="B589" s="174"/>
      <c r="C589" s="175"/>
      <c r="D589" s="175"/>
    </row>
    <row r="590" spans="1:4" ht="27.75" customHeight="1" x14ac:dyDescent="0.25">
      <c r="A590" s="173"/>
      <c r="B590" s="174"/>
      <c r="C590" s="175"/>
      <c r="D590" s="175"/>
    </row>
    <row r="591" spans="1:4" ht="27.75" customHeight="1" x14ac:dyDescent="0.25">
      <c r="A591" s="173"/>
      <c r="B591" s="174"/>
      <c r="C591" s="175"/>
      <c r="D591" s="175"/>
    </row>
    <row r="592" spans="1:4" ht="27.75" customHeight="1" x14ac:dyDescent="0.25">
      <c r="A592" s="173"/>
      <c r="B592" s="174"/>
      <c r="C592" s="175"/>
      <c r="D592" s="175"/>
    </row>
    <row r="593" spans="1:4" ht="27.75" customHeight="1" x14ac:dyDescent="0.25">
      <c r="A593" s="173"/>
      <c r="B593" s="174"/>
      <c r="C593" s="175"/>
      <c r="D593" s="175"/>
    </row>
    <row r="594" spans="1:4" ht="27.75" customHeight="1" x14ac:dyDescent="0.25">
      <c r="A594" s="173"/>
      <c r="B594" s="174"/>
      <c r="C594" s="175"/>
      <c r="D594" s="175"/>
    </row>
    <row r="595" spans="1:4" ht="27.75" customHeight="1" x14ac:dyDescent="0.25">
      <c r="A595" s="173"/>
      <c r="B595" s="174"/>
      <c r="C595" s="175"/>
      <c r="D595" s="175"/>
    </row>
    <row r="596" spans="1:4" ht="27.75" customHeight="1" x14ac:dyDescent="0.25">
      <c r="A596" s="173"/>
      <c r="B596" s="174"/>
      <c r="C596" s="175"/>
      <c r="D596" s="175"/>
    </row>
    <row r="597" spans="1:4" ht="27.75" customHeight="1" x14ac:dyDescent="0.25">
      <c r="A597" s="173"/>
      <c r="B597" s="174"/>
      <c r="C597" s="175"/>
      <c r="D597" s="175"/>
    </row>
    <row r="598" spans="1:4" ht="27.75" customHeight="1" x14ac:dyDescent="0.25">
      <c r="A598" s="173"/>
      <c r="B598" s="174"/>
      <c r="C598" s="175"/>
      <c r="D598" s="175"/>
    </row>
    <row r="599" spans="1:4" ht="27.75" customHeight="1" x14ac:dyDescent="0.25">
      <c r="A599" s="173"/>
      <c r="B599" s="174"/>
      <c r="C599" s="175"/>
      <c r="D599" s="175"/>
    </row>
    <row r="600" spans="1:4" ht="27.75" customHeight="1" x14ac:dyDescent="0.25">
      <c r="A600" s="173"/>
      <c r="B600" s="174"/>
      <c r="C600" s="175"/>
      <c r="D600" s="175"/>
    </row>
    <row r="601" spans="1:4" ht="27.75" customHeight="1" x14ac:dyDescent="0.25">
      <c r="A601" s="173"/>
      <c r="B601" s="174"/>
      <c r="C601" s="175"/>
      <c r="D601" s="175"/>
    </row>
    <row r="602" spans="1:4" ht="27.75" customHeight="1" x14ac:dyDescent="0.25">
      <c r="A602" s="173"/>
      <c r="B602" s="174"/>
      <c r="C602" s="175"/>
      <c r="D602" s="175"/>
    </row>
    <row r="603" spans="1:4" ht="27.75" customHeight="1" x14ac:dyDescent="0.25">
      <c r="A603" s="173"/>
      <c r="B603" s="174"/>
      <c r="C603" s="175"/>
      <c r="D603" s="175"/>
    </row>
    <row r="604" spans="1:4" ht="27.75" customHeight="1" x14ac:dyDescent="0.25">
      <c r="A604" s="173"/>
      <c r="B604" s="174"/>
      <c r="C604" s="175"/>
      <c r="D604" s="175"/>
    </row>
    <row r="605" spans="1:4" ht="27.75" customHeight="1" x14ac:dyDescent="0.25">
      <c r="A605" s="173"/>
      <c r="B605" s="174"/>
      <c r="C605" s="175"/>
      <c r="D605" s="175"/>
    </row>
    <row r="606" spans="1:4" ht="27.75" customHeight="1" x14ac:dyDescent="0.25">
      <c r="A606" s="173"/>
      <c r="B606" s="174"/>
      <c r="C606" s="175"/>
      <c r="D606" s="175"/>
    </row>
    <row r="607" spans="1:4" ht="27.75" customHeight="1" x14ac:dyDescent="0.25">
      <c r="A607" s="173"/>
      <c r="B607" s="174"/>
      <c r="C607" s="175"/>
      <c r="D607" s="175"/>
    </row>
    <row r="608" spans="1:4" ht="27.75" customHeight="1" x14ac:dyDescent="0.25">
      <c r="A608" s="173"/>
      <c r="B608" s="174"/>
      <c r="C608" s="175"/>
      <c r="D608" s="175"/>
    </row>
    <row r="609" spans="1:4" ht="27.75" customHeight="1" x14ac:dyDescent="0.25">
      <c r="A609" s="173"/>
      <c r="B609" s="174"/>
      <c r="C609" s="175"/>
      <c r="D609" s="175"/>
    </row>
    <row r="610" spans="1:4" ht="27.75" customHeight="1" x14ac:dyDescent="0.25">
      <c r="A610" s="173"/>
      <c r="B610" s="174"/>
      <c r="C610" s="175"/>
      <c r="D610" s="175"/>
    </row>
    <row r="611" spans="1:4" ht="27.75" customHeight="1" x14ac:dyDescent="0.25">
      <c r="A611" s="173"/>
      <c r="B611" s="174"/>
      <c r="C611" s="175"/>
      <c r="D611" s="175"/>
    </row>
    <row r="612" spans="1:4" ht="27.75" customHeight="1" x14ac:dyDescent="0.25">
      <c r="A612" s="173"/>
      <c r="B612" s="174"/>
      <c r="C612" s="175"/>
      <c r="D612" s="175"/>
    </row>
    <row r="613" spans="1:4" ht="27.75" customHeight="1" x14ac:dyDescent="0.25">
      <c r="A613" s="173"/>
      <c r="B613" s="174"/>
      <c r="C613" s="175"/>
      <c r="D613" s="175"/>
    </row>
    <row r="614" spans="1:4" ht="27.75" customHeight="1" x14ac:dyDescent="0.25">
      <c r="A614" s="173"/>
      <c r="B614" s="174"/>
      <c r="C614" s="175"/>
      <c r="D614" s="175"/>
    </row>
    <row r="615" spans="1:4" ht="27.75" customHeight="1" x14ac:dyDescent="0.25">
      <c r="A615" s="173"/>
      <c r="B615" s="174"/>
      <c r="C615" s="175"/>
      <c r="D615" s="175"/>
    </row>
    <row r="616" spans="1:4" ht="27.75" customHeight="1" x14ac:dyDescent="0.25">
      <c r="A616" s="173"/>
      <c r="B616" s="174"/>
      <c r="C616" s="175"/>
      <c r="D616" s="175"/>
    </row>
    <row r="617" spans="1:4" ht="27.75" customHeight="1" x14ac:dyDescent="0.25">
      <c r="A617" s="173"/>
      <c r="B617" s="174"/>
      <c r="C617" s="175"/>
      <c r="D617" s="175"/>
    </row>
    <row r="618" spans="1:4" ht="27.75" customHeight="1" x14ac:dyDescent="0.25">
      <c r="A618" s="173"/>
      <c r="B618" s="174"/>
      <c r="C618" s="175"/>
      <c r="D618" s="175"/>
    </row>
    <row r="619" spans="1:4" ht="27.75" customHeight="1" x14ac:dyDescent="0.25">
      <c r="A619" s="173"/>
      <c r="B619" s="174"/>
      <c r="C619" s="175"/>
      <c r="D619" s="175"/>
    </row>
    <row r="620" spans="1:4" ht="27.75" customHeight="1" x14ac:dyDescent="0.25">
      <c r="A620" s="173"/>
      <c r="B620" s="174"/>
      <c r="C620" s="175"/>
      <c r="D620" s="175"/>
    </row>
    <row r="621" spans="1:4" ht="27.75" customHeight="1" x14ac:dyDescent="0.25">
      <c r="A621" s="173"/>
      <c r="B621" s="174"/>
      <c r="C621" s="175"/>
      <c r="D621" s="175"/>
    </row>
    <row r="622" spans="1:4" ht="27.75" customHeight="1" x14ac:dyDescent="0.25">
      <c r="A622" s="173"/>
      <c r="B622" s="174"/>
      <c r="C622" s="175"/>
      <c r="D622" s="175"/>
    </row>
    <row r="623" spans="1:4" ht="27.75" customHeight="1" x14ac:dyDescent="0.25">
      <c r="A623" s="173"/>
      <c r="B623" s="174"/>
      <c r="C623" s="175"/>
      <c r="D623" s="175"/>
    </row>
    <row r="624" spans="1:4" ht="27.75" customHeight="1" x14ac:dyDescent="0.25">
      <c r="A624" s="173"/>
      <c r="B624" s="174"/>
      <c r="C624" s="175"/>
      <c r="D624" s="175"/>
    </row>
    <row r="625" spans="1:4" ht="27.75" customHeight="1" x14ac:dyDescent="0.25">
      <c r="A625" s="173"/>
      <c r="B625" s="174"/>
      <c r="C625" s="175"/>
      <c r="D625" s="175"/>
    </row>
    <row r="626" spans="1:4" ht="27.75" customHeight="1" x14ac:dyDescent="0.25">
      <c r="A626" s="173"/>
      <c r="B626" s="174"/>
      <c r="C626" s="175"/>
      <c r="D626" s="175"/>
    </row>
    <row r="627" spans="1:4" ht="27.75" customHeight="1" x14ac:dyDescent="0.25">
      <c r="A627" s="173"/>
      <c r="B627" s="174"/>
      <c r="C627" s="175"/>
      <c r="D627" s="175"/>
    </row>
    <row r="628" spans="1:4" ht="27.75" customHeight="1" x14ac:dyDescent="0.25">
      <c r="A628" s="173"/>
      <c r="B628" s="174"/>
      <c r="C628" s="175"/>
      <c r="D628" s="175"/>
    </row>
    <row r="629" spans="1:4" ht="27.75" customHeight="1" x14ac:dyDescent="0.25">
      <c r="A629" s="173"/>
      <c r="B629" s="174"/>
      <c r="C629" s="175"/>
      <c r="D629" s="175"/>
    </row>
    <row r="630" spans="1:4" ht="27.75" customHeight="1" x14ac:dyDescent="0.25">
      <c r="A630" s="173"/>
      <c r="B630" s="174"/>
      <c r="C630" s="175"/>
      <c r="D630" s="175"/>
    </row>
    <row r="631" spans="1:4" ht="27.75" customHeight="1" x14ac:dyDescent="0.25">
      <c r="A631" s="173"/>
      <c r="B631" s="174"/>
      <c r="C631" s="175"/>
      <c r="D631" s="175"/>
    </row>
    <row r="632" spans="1:4" ht="27.75" customHeight="1" x14ac:dyDescent="0.25">
      <c r="A632" s="173"/>
      <c r="B632" s="174"/>
      <c r="C632" s="175"/>
      <c r="D632" s="175"/>
    </row>
    <row r="633" spans="1:4" ht="27.75" customHeight="1" x14ac:dyDescent="0.25">
      <c r="A633" s="173"/>
      <c r="B633" s="174"/>
      <c r="C633" s="175"/>
      <c r="D633" s="175"/>
    </row>
    <row r="634" spans="1:4" ht="27.75" customHeight="1" x14ac:dyDescent="0.25">
      <c r="A634" s="173"/>
      <c r="B634" s="174"/>
      <c r="C634" s="175"/>
      <c r="D634" s="175"/>
    </row>
    <row r="635" spans="1:4" ht="27.75" customHeight="1" x14ac:dyDescent="0.25">
      <c r="A635" s="173"/>
      <c r="B635" s="174"/>
      <c r="C635" s="175"/>
      <c r="D635" s="175"/>
    </row>
    <row r="636" spans="1:4" ht="27.75" customHeight="1" x14ac:dyDescent="0.25">
      <c r="A636" s="173"/>
      <c r="B636" s="174"/>
      <c r="C636" s="175"/>
      <c r="D636" s="175"/>
    </row>
    <row r="637" spans="1:4" ht="27.75" customHeight="1" x14ac:dyDescent="0.25">
      <c r="A637" s="173"/>
      <c r="B637" s="174"/>
      <c r="C637" s="175"/>
      <c r="D637" s="175"/>
    </row>
    <row r="638" spans="1:4" ht="27.75" customHeight="1" x14ac:dyDescent="0.25">
      <c r="A638" s="173"/>
      <c r="B638" s="174"/>
      <c r="C638" s="175"/>
      <c r="D638" s="175"/>
    </row>
    <row r="639" spans="1:4" ht="27.75" customHeight="1" x14ac:dyDescent="0.25">
      <c r="A639" s="173"/>
      <c r="B639" s="174"/>
      <c r="C639" s="175"/>
      <c r="D639" s="175"/>
    </row>
    <row r="640" spans="1:4" ht="27.75" customHeight="1" x14ac:dyDescent="0.25">
      <c r="A640" s="173"/>
      <c r="B640" s="174"/>
      <c r="C640" s="175"/>
      <c r="D640" s="175"/>
    </row>
    <row r="641" spans="1:4" ht="27.75" customHeight="1" x14ac:dyDescent="0.25">
      <c r="A641" s="173"/>
      <c r="B641" s="174"/>
      <c r="C641" s="175"/>
      <c r="D641" s="175"/>
    </row>
    <row r="642" spans="1:4" ht="27.75" customHeight="1" x14ac:dyDescent="0.25">
      <c r="A642" s="173"/>
      <c r="B642" s="174"/>
      <c r="C642" s="175"/>
      <c r="D642" s="175"/>
    </row>
    <row r="643" spans="1:4" ht="27.75" customHeight="1" x14ac:dyDescent="0.25">
      <c r="A643" s="173"/>
      <c r="B643" s="174"/>
      <c r="C643" s="175"/>
      <c r="D643" s="175"/>
    </row>
    <row r="644" spans="1:4" ht="27.75" customHeight="1" x14ac:dyDescent="0.25">
      <c r="A644" s="173"/>
      <c r="B644" s="174"/>
      <c r="C644" s="175"/>
      <c r="D644" s="175"/>
    </row>
    <row r="645" spans="1:4" ht="27.75" customHeight="1" x14ac:dyDescent="0.25">
      <c r="A645" s="173"/>
      <c r="B645" s="174"/>
      <c r="C645" s="175"/>
      <c r="D645" s="175"/>
    </row>
    <row r="646" spans="1:4" ht="27.75" customHeight="1" x14ac:dyDescent="0.25">
      <c r="A646" s="173"/>
      <c r="B646" s="174"/>
      <c r="C646" s="175"/>
      <c r="D646" s="175"/>
    </row>
    <row r="647" spans="1:4" ht="27.75" customHeight="1" x14ac:dyDescent="0.25">
      <c r="A647" s="173"/>
      <c r="B647" s="174"/>
      <c r="C647" s="175"/>
      <c r="D647" s="175"/>
    </row>
    <row r="648" spans="1:4" ht="27.75" customHeight="1" x14ac:dyDescent="0.25">
      <c r="A648" s="173"/>
      <c r="B648" s="174"/>
      <c r="C648" s="175"/>
      <c r="D648" s="175"/>
    </row>
    <row r="649" spans="1:4" ht="27.75" customHeight="1" x14ac:dyDescent="0.25">
      <c r="A649" s="173"/>
      <c r="B649" s="174"/>
      <c r="C649" s="175"/>
      <c r="D649" s="175"/>
    </row>
    <row r="650" spans="1:4" ht="27.75" customHeight="1" x14ac:dyDescent="0.25">
      <c r="A650" s="173"/>
      <c r="B650" s="174"/>
      <c r="C650" s="175"/>
      <c r="D650" s="175"/>
    </row>
    <row r="651" spans="1:4" ht="27.75" customHeight="1" x14ac:dyDescent="0.25">
      <c r="A651" s="173"/>
      <c r="B651" s="174"/>
      <c r="C651" s="175"/>
      <c r="D651" s="175"/>
    </row>
    <row r="652" spans="1:4" ht="27.75" customHeight="1" x14ac:dyDescent="0.25">
      <c r="A652" s="173"/>
      <c r="B652" s="174"/>
      <c r="C652" s="175"/>
      <c r="D652" s="175"/>
    </row>
    <row r="653" spans="1:4" ht="27.75" customHeight="1" x14ac:dyDescent="0.25">
      <c r="A653" s="173"/>
      <c r="B653" s="174"/>
      <c r="C653" s="175"/>
      <c r="D653" s="175"/>
    </row>
    <row r="654" spans="1:4" ht="27.75" customHeight="1" x14ac:dyDescent="0.25">
      <c r="A654" s="173"/>
      <c r="B654" s="174"/>
      <c r="C654" s="175"/>
      <c r="D654" s="175"/>
    </row>
    <row r="655" spans="1:4" ht="27.75" customHeight="1" x14ac:dyDescent="0.25">
      <c r="A655" s="173"/>
      <c r="B655" s="174"/>
      <c r="C655" s="175"/>
      <c r="D655" s="175"/>
    </row>
    <row r="656" spans="1:4" ht="27.75" customHeight="1" x14ac:dyDescent="0.25">
      <c r="A656" s="173"/>
      <c r="B656" s="174"/>
      <c r="C656" s="175"/>
      <c r="D656" s="175"/>
    </row>
    <row r="657" spans="1:4" ht="27.75" customHeight="1" x14ac:dyDescent="0.25">
      <c r="A657" s="173"/>
      <c r="B657" s="174"/>
      <c r="C657" s="175"/>
      <c r="D657" s="175"/>
    </row>
    <row r="658" spans="1:4" ht="27.75" customHeight="1" x14ac:dyDescent="0.25">
      <c r="A658" s="173"/>
      <c r="B658" s="174"/>
      <c r="C658" s="175"/>
      <c r="D658" s="175"/>
    </row>
    <row r="659" spans="1:4" ht="27.75" customHeight="1" x14ac:dyDescent="0.25">
      <c r="A659" s="173"/>
      <c r="B659" s="174"/>
      <c r="C659" s="175"/>
      <c r="D659" s="175"/>
    </row>
    <row r="660" spans="1:4" ht="27.75" customHeight="1" x14ac:dyDescent="0.25">
      <c r="A660" s="173"/>
      <c r="B660" s="174"/>
      <c r="C660" s="175"/>
      <c r="D660" s="175"/>
    </row>
    <row r="661" spans="1:4" ht="27.75" customHeight="1" x14ac:dyDescent="0.25">
      <c r="A661" s="173"/>
      <c r="B661" s="174"/>
      <c r="C661" s="175"/>
      <c r="D661" s="175"/>
    </row>
    <row r="662" spans="1:4" ht="27.75" customHeight="1" x14ac:dyDescent="0.25">
      <c r="A662" s="173"/>
      <c r="B662" s="174"/>
      <c r="C662" s="175"/>
      <c r="D662" s="175"/>
    </row>
    <row r="663" spans="1:4" ht="27.75" customHeight="1" x14ac:dyDescent="0.25">
      <c r="A663" s="173"/>
      <c r="B663" s="174"/>
      <c r="C663" s="175"/>
      <c r="D663" s="175"/>
    </row>
    <row r="664" spans="1:4" ht="27.75" customHeight="1" x14ac:dyDescent="0.25">
      <c r="A664" s="173"/>
      <c r="B664" s="174"/>
      <c r="C664" s="175"/>
      <c r="D664" s="175"/>
    </row>
    <row r="665" spans="1:4" ht="27.75" customHeight="1" x14ac:dyDescent="0.25">
      <c r="A665" s="173"/>
      <c r="B665" s="174"/>
      <c r="C665" s="175"/>
      <c r="D665" s="175"/>
    </row>
    <row r="666" spans="1:4" ht="27.75" customHeight="1" x14ac:dyDescent="0.25">
      <c r="A666" s="173"/>
      <c r="B666" s="174"/>
      <c r="C666" s="175"/>
      <c r="D666" s="175"/>
    </row>
    <row r="667" spans="1:4" ht="27.75" customHeight="1" x14ac:dyDescent="0.25">
      <c r="A667" s="173"/>
      <c r="B667" s="174"/>
      <c r="C667" s="175"/>
      <c r="D667" s="175"/>
    </row>
    <row r="668" spans="1:4" ht="27.75" customHeight="1" x14ac:dyDescent="0.25">
      <c r="A668" s="173"/>
      <c r="B668" s="174"/>
      <c r="C668" s="175"/>
      <c r="D668" s="175"/>
    </row>
    <row r="669" spans="1:4" ht="27.75" customHeight="1" x14ac:dyDescent="0.25">
      <c r="A669" s="173"/>
      <c r="B669" s="174"/>
      <c r="C669" s="175"/>
      <c r="D669" s="175"/>
    </row>
    <row r="670" spans="1:4" ht="27.75" customHeight="1" x14ac:dyDescent="0.25">
      <c r="A670" s="173"/>
      <c r="B670" s="174"/>
      <c r="C670" s="175"/>
      <c r="D670" s="175"/>
    </row>
    <row r="671" spans="1:4" ht="27.75" customHeight="1" x14ac:dyDescent="0.25">
      <c r="A671" s="173"/>
      <c r="B671" s="174"/>
      <c r="C671" s="175"/>
      <c r="D671" s="175"/>
    </row>
    <row r="672" spans="1:4" ht="27.75" customHeight="1" x14ac:dyDescent="0.25">
      <c r="A672" s="173"/>
      <c r="B672" s="174"/>
      <c r="C672" s="175"/>
      <c r="D672" s="175"/>
    </row>
    <row r="673" spans="1:4" ht="27.75" customHeight="1" x14ac:dyDescent="0.25">
      <c r="A673" s="173"/>
      <c r="B673" s="174"/>
      <c r="C673" s="175"/>
      <c r="D673" s="175"/>
    </row>
    <row r="674" spans="1:4" ht="27.75" customHeight="1" x14ac:dyDescent="0.25">
      <c r="A674" s="173"/>
      <c r="B674" s="174"/>
      <c r="C674" s="175"/>
      <c r="D674" s="175"/>
    </row>
    <row r="675" spans="1:4" ht="27.75" customHeight="1" x14ac:dyDescent="0.25">
      <c r="A675" s="173"/>
      <c r="B675" s="174"/>
      <c r="C675" s="175"/>
      <c r="D675" s="175"/>
    </row>
    <row r="676" spans="1:4" ht="27.75" customHeight="1" x14ac:dyDescent="0.25">
      <c r="A676" s="173"/>
      <c r="B676" s="174"/>
      <c r="C676" s="175"/>
      <c r="D676" s="175"/>
    </row>
    <row r="677" spans="1:4" ht="27.75" customHeight="1" x14ac:dyDescent="0.25">
      <c r="A677" s="173"/>
      <c r="B677" s="174"/>
      <c r="C677" s="175"/>
      <c r="D677" s="175"/>
    </row>
    <row r="678" spans="1:4" ht="27.75" customHeight="1" x14ac:dyDescent="0.25">
      <c r="A678" s="173"/>
      <c r="B678" s="174"/>
      <c r="C678" s="175"/>
      <c r="D678" s="175"/>
    </row>
    <row r="679" spans="1:4" ht="27.75" customHeight="1" x14ac:dyDescent="0.25">
      <c r="A679" s="173"/>
      <c r="B679" s="174"/>
      <c r="C679" s="175"/>
      <c r="D679" s="175"/>
    </row>
    <row r="680" spans="1:4" ht="27.75" customHeight="1" x14ac:dyDescent="0.25">
      <c r="A680" s="173"/>
      <c r="B680" s="174"/>
      <c r="C680" s="175"/>
      <c r="D680" s="175"/>
    </row>
    <row r="681" spans="1:4" ht="27.75" customHeight="1" x14ac:dyDescent="0.25">
      <c r="A681" s="173"/>
      <c r="B681" s="174"/>
      <c r="C681" s="175"/>
      <c r="D681" s="175"/>
    </row>
    <row r="682" spans="1:4" ht="27.75" customHeight="1" x14ac:dyDescent="0.25">
      <c r="A682" s="173"/>
      <c r="B682" s="174"/>
      <c r="C682" s="175"/>
      <c r="D682" s="175"/>
    </row>
    <row r="683" spans="1:4" ht="27.75" customHeight="1" x14ac:dyDescent="0.25">
      <c r="A683" s="173"/>
      <c r="B683" s="174"/>
      <c r="C683" s="175"/>
      <c r="D683" s="175"/>
    </row>
    <row r="684" spans="1:4" ht="27.75" customHeight="1" x14ac:dyDescent="0.25">
      <c r="A684" s="173"/>
      <c r="B684" s="174"/>
      <c r="C684" s="175"/>
      <c r="D684" s="175"/>
    </row>
    <row r="685" spans="1:4" ht="27.75" customHeight="1" x14ac:dyDescent="0.25">
      <c r="A685" s="173"/>
      <c r="B685" s="174"/>
      <c r="C685" s="175"/>
      <c r="D685" s="175"/>
    </row>
    <row r="686" spans="1:4" ht="27.75" customHeight="1" x14ac:dyDescent="0.25">
      <c r="A686" s="173"/>
      <c r="B686" s="174"/>
      <c r="C686" s="175"/>
      <c r="D686" s="175"/>
    </row>
    <row r="687" spans="1:4" ht="27.75" customHeight="1" x14ac:dyDescent="0.25">
      <c r="A687" s="173"/>
      <c r="B687" s="174"/>
      <c r="C687" s="175"/>
      <c r="D687" s="175"/>
    </row>
    <row r="688" spans="1:4" ht="27.75" customHeight="1" x14ac:dyDescent="0.25">
      <c r="A688" s="173"/>
      <c r="B688" s="174"/>
      <c r="C688" s="175"/>
      <c r="D688" s="175"/>
    </row>
    <row r="689" spans="1:4" ht="27.75" customHeight="1" x14ac:dyDescent="0.25">
      <c r="A689" s="173"/>
      <c r="B689" s="174"/>
      <c r="C689" s="175"/>
      <c r="D689" s="175"/>
    </row>
    <row r="690" spans="1:4" ht="27.75" customHeight="1" x14ac:dyDescent="0.25">
      <c r="A690" s="173"/>
      <c r="B690" s="174"/>
      <c r="C690" s="175"/>
      <c r="D690" s="175"/>
    </row>
    <row r="691" spans="1:4" ht="27.75" customHeight="1" x14ac:dyDescent="0.25">
      <c r="A691" s="173"/>
      <c r="B691" s="174"/>
      <c r="C691" s="175"/>
      <c r="D691" s="175"/>
    </row>
    <row r="692" spans="1:4" ht="27.75" customHeight="1" x14ac:dyDescent="0.25">
      <c r="A692" s="173"/>
      <c r="B692" s="174"/>
      <c r="C692" s="175"/>
      <c r="D692" s="175"/>
    </row>
    <row r="693" spans="1:4" ht="27.75" customHeight="1" x14ac:dyDescent="0.25">
      <c r="A693" s="173"/>
      <c r="B693" s="174"/>
      <c r="C693" s="175"/>
      <c r="D693" s="175"/>
    </row>
    <row r="694" spans="1:4" ht="27.75" customHeight="1" x14ac:dyDescent="0.25">
      <c r="A694" s="173"/>
      <c r="B694" s="174"/>
      <c r="C694" s="175"/>
      <c r="D694" s="175"/>
    </row>
    <row r="695" spans="1:4" ht="27.75" customHeight="1" x14ac:dyDescent="0.25">
      <c r="A695" s="173"/>
      <c r="B695" s="174"/>
      <c r="C695" s="175"/>
      <c r="D695" s="175"/>
    </row>
    <row r="696" spans="1:4" ht="27.75" customHeight="1" x14ac:dyDescent="0.25">
      <c r="A696" s="173"/>
      <c r="B696" s="174"/>
      <c r="C696" s="175"/>
      <c r="D696" s="175"/>
    </row>
    <row r="697" spans="1:4" ht="27.75" customHeight="1" x14ac:dyDescent="0.25">
      <c r="A697" s="173"/>
      <c r="B697" s="174"/>
      <c r="C697" s="175"/>
      <c r="D697" s="175"/>
    </row>
    <row r="698" spans="1:4" ht="27.75" customHeight="1" x14ac:dyDescent="0.25">
      <c r="A698" s="173"/>
      <c r="B698" s="174"/>
      <c r="C698" s="175"/>
      <c r="D698" s="175"/>
    </row>
    <row r="699" spans="1:4" ht="27.75" customHeight="1" x14ac:dyDescent="0.25">
      <c r="A699" s="173"/>
      <c r="B699" s="174"/>
      <c r="C699" s="175"/>
      <c r="D699" s="175"/>
    </row>
    <row r="700" spans="1:4" ht="27.75" customHeight="1" x14ac:dyDescent="0.25">
      <c r="A700" s="173"/>
      <c r="B700" s="174"/>
      <c r="C700" s="175"/>
      <c r="D700" s="175"/>
    </row>
    <row r="701" spans="1:4" ht="27.75" customHeight="1" x14ac:dyDescent="0.25">
      <c r="A701" s="173"/>
      <c r="B701" s="174"/>
      <c r="C701" s="175"/>
      <c r="D701" s="175"/>
    </row>
    <row r="702" spans="1:4" ht="27.75" customHeight="1" x14ac:dyDescent="0.25">
      <c r="A702" s="173"/>
      <c r="B702" s="174"/>
      <c r="C702" s="175"/>
      <c r="D702" s="175"/>
    </row>
    <row r="703" spans="1:4" ht="27.75" customHeight="1" x14ac:dyDescent="0.25">
      <c r="A703" s="173"/>
      <c r="B703" s="174"/>
      <c r="C703" s="175"/>
      <c r="D703" s="175"/>
    </row>
    <row r="704" spans="1:4" ht="27.75" customHeight="1" x14ac:dyDescent="0.25">
      <c r="A704" s="173"/>
      <c r="B704" s="174"/>
      <c r="C704" s="175"/>
      <c r="D704" s="175"/>
    </row>
    <row r="705" spans="1:4" ht="27.75" customHeight="1" x14ac:dyDescent="0.25">
      <c r="A705" s="173"/>
      <c r="B705" s="174"/>
      <c r="C705" s="175"/>
      <c r="D705" s="175"/>
    </row>
    <row r="706" spans="1:4" ht="27.75" customHeight="1" x14ac:dyDescent="0.25">
      <c r="A706" s="173"/>
      <c r="B706" s="174"/>
      <c r="C706" s="175"/>
      <c r="D706" s="175"/>
    </row>
    <row r="707" spans="1:4" ht="27.75" customHeight="1" x14ac:dyDescent="0.25">
      <c r="A707" s="173"/>
      <c r="B707" s="174"/>
      <c r="C707" s="175"/>
      <c r="D707" s="175"/>
    </row>
    <row r="708" spans="1:4" ht="27.75" customHeight="1" x14ac:dyDescent="0.25">
      <c r="A708" s="173"/>
      <c r="B708" s="174"/>
      <c r="C708" s="175"/>
      <c r="D708" s="175"/>
    </row>
    <row r="709" spans="1:4" ht="27.75" customHeight="1" x14ac:dyDescent="0.25">
      <c r="A709" s="173"/>
      <c r="B709" s="174"/>
      <c r="C709" s="175"/>
      <c r="D709" s="175"/>
    </row>
    <row r="710" spans="1:4" ht="27.75" customHeight="1" x14ac:dyDescent="0.25">
      <c r="A710" s="173"/>
      <c r="B710" s="174"/>
      <c r="C710" s="175"/>
      <c r="D710" s="175"/>
    </row>
    <row r="711" spans="1:4" ht="27.75" customHeight="1" x14ac:dyDescent="0.25">
      <c r="A711" s="173"/>
      <c r="B711" s="174"/>
      <c r="C711" s="175"/>
      <c r="D711" s="175"/>
    </row>
    <row r="712" spans="1:4" ht="27.75" customHeight="1" x14ac:dyDescent="0.25">
      <c r="A712" s="173"/>
      <c r="B712" s="174"/>
      <c r="C712" s="175"/>
      <c r="D712" s="175"/>
    </row>
    <row r="713" spans="1:4" ht="27.75" customHeight="1" x14ac:dyDescent="0.25">
      <c r="A713" s="173"/>
      <c r="B713" s="174"/>
      <c r="C713" s="175"/>
      <c r="D713" s="175"/>
    </row>
    <row r="714" spans="1:4" ht="27.75" customHeight="1" x14ac:dyDescent="0.25">
      <c r="A714" s="173"/>
      <c r="B714" s="174"/>
      <c r="C714" s="175"/>
      <c r="D714" s="175"/>
    </row>
    <row r="715" spans="1:4" ht="27.75" customHeight="1" x14ac:dyDescent="0.25">
      <c r="A715" s="173"/>
      <c r="B715" s="174"/>
      <c r="C715" s="175"/>
      <c r="D715" s="175"/>
    </row>
    <row r="716" spans="1:4" ht="27.75" customHeight="1" x14ac:dyDescent="0.25">
      <c r="A716" s="173"/>
      <c r="B716" s="174"/>
      <c r="C716" s="175"/>
      <c r="D716" s="175"/>
    </row>
    <row r="717" spans="1:4" ht="27.75" customHeight="1" x14ac:dyDescent="0.25">
      <c r="A717" s="173"/>
      <c r="B717" s="174"/>
      <c r="C717" s="175"/>
      <c r="D717" s="175"/>
    </row>
    <row r="718" spans="1:4" ht="27.75" customHeight="1" x14ac:dyDescent="0.25">
      <c r="A718" s="173"/>
      <c r="B718" s="174"/>
      <c r="C718" s="175"/>
      <c r="D718" s="175"/>
    </row>
    <row r="719" spans="1:4" ht="27.75" customHeight="1" x14ac:dyDescent="0.25">
      <c r="A719" s="173"/>
      <c r="B719" s="174"/>
      <c r="C719" s="175"/>
      <c r="D719" s="175"/>
    </row>
    <row r="720" spans="1:4" ht="27.75" customHeight="1" x14ac:dyDescent="0.25">
      <c r="A720" s="173"/>
      <c r="B720" s="174"/>
      <c r="C720" s="175"/>
      <c r="D720" s="175"/>
    </row>
    <row r="721" spans="1:4" ht="27.75" customHeight="1" x14ac:dyDescent="0.25">
      <c r="A721" s="173"/>
      <c r="B721" s="174"/>
      <c r="C721" s="175"/>
      <c r="D721" s="175"/>
    </row>
    <row r="722" spans="1:4" ht="27.75" customHeight="1" x14ac:dyDescent="0.25">
      <c r="A722" s="173"/>
      <c r="B722" s="174"/>
      <c r="C722" s="175"/>
      <c r="D722" s="175"/>
    </row>
    <row r="723" spans="1:4" ht="27.75" customHeight="1" x14ac:dyDescent="0.25">
      <c r="A723" s="173"/>
      <c r="B723" s="174"/>
      <c r="C723" s="175"/>
      <c r="D723" s="175"/>
    </row>
    <row r="724" spans="1:4" ht="27.75" customHeight="1" x14ac:dyDescent="0.25">
      <c r="A724" s="173"/>
      <c r="B724" s="174"/>
      <c r="C724" s="175"/>
      <c r="D724" s="175"/>
    </row>
    <row r="725" spans="1:4" ht="27.75" customHeight="1" x14ac:dyDescent="0.25">
      <c r="A725" s="173"/>
      <c r="B725" s="174"/>
      <c r="C725" s="175"/>
      <c r="D725" s="175"/>
    </row>
    <row r="726" spans="1:4" ht="27.75" customHeight="1" x14ac:dyDescent="0.25">
      <c r="A726" s="173"/>
      <c r="B726" s="174"/>
      <c r="C726" s="175"/>
      <c r="D726" s="175"/>
    </row>
    <row r="727" spans="1:4" ht="27.75" customHeight="1" x14ac:dyDescent="0.25">
      <c r="A727" s="173"/>
      <c r="B727" s="174"/>
      <c r="C727" s="175"/>
      <c r="D727" s="175"/>
    </row>
    <row r="728" spans="1:4" ht="27.75" customHeight="1" x14ac:dyDescent="0.25">
      <c r="A728" s="173"/>
      <c r="B728" s="174"/>
      <c r="C728" s="175"/>
      <c r="D728" s="175"/>
    </row>
    <row r="729" spans="1:4" ht="27.75" customHeight="1" x14ac:dyDescent="0.25">
      <c r="A729" s="173"/>
      <c r="B729" s="174"/>
      <c r="C729" s="175"/>
      <c r="D729" s="175"/>
    </row>
    <row r="730" spans="1:4" ht="27.75" customHeight="1" x14ac:dyDescent="0.25">
      <c r="A730" s="173"/>
      <c r="B730" s="174"/>
      <c r="C730" s="175"/>
      <c r="D730" s="175"/>
    </row>
    <row r="731" spans="1:4" ht="27.75" customHeight="1" x14ac:dyDescent="0.25">
      <c r="A731" s="173"/>
      <c r="B731" s="174"/>
      <c r="C731" s="175"/>
      <c r="D731" s="175"/>
    </row>
    <row r="732" spans="1:4" ht="27.75" customHeight="1" x14ac:dyDescent="0.25">
      <c r="A732" s="173"/>
      <c r="B732" s="174"/>
      <c r="C732" s="175"/>
      <c r="D732" s="175"/>
    </row>
    <row r="733" spans="1:4" ht="27.75" customHeight="1" x14ac:dyDescent="0.25">
      <c r="A733" s="173"/>
      <c r="B733" s="174"/>
      <c r="C733" s="175"/>
      <c r="D733" s="175"/>
    </row>
    <row r="734" spans="1:4" ht="27.75" customHeight="1" x14ac:dyDescent="0.25">
      <c r="A734" s="173"/>
      <c r="B734" s="174"/>
      <c r="C734" s="175"/>
      <c r="D734" s="175"/>
    </row>
    <row r="735" spans="1:4" ht="27.75" customHeight="1" x14ac:dyDescent="0.25">
      <c r="A735" s="173"/>
      <c r="B735" s="174"/>
      <c r="C735" s="175"/>
      <c r="D735" s="175"/>
    </row>
    <row r="736" spans="1:4" ht="27.75" customHeight="1" x14ac:dyDescent="0.25">
      <c r="A736" s="173"/>
      <c r="B736" s="174"/>
      <c r="C736" s="175"/>
      <c r="D736" s="175"/>
    </row>
    <row r="737" spans="1:4" ht="27.75" customHeight="1" x14ac:dyDescent="0.25">
      <c r="A737" s="173"/>
      <c r="B737" s="174"/>
      <c r="C737" s="175"/>
      <c r="D737" s="175"/>
    </row>
    <row r="738" spans="1:4" ht="27.75" customHeight="1" x14ac:dyDescent="0.25">
      <c r="A738" s="173"/>
      <c r="B738" s="174"/>
      <c r="C738" s="175"/>
      <c r="D738" s="175"/>
    </row>
    <row r="739" spans="1:4" ht="27.75" customHeight="1" x14ac:dyDescent="0.25">
      <c r="A739" s="173"/>
      <c r="B739" s="174"/>
      <c r="C739" s="175"/>
      <c r="D739" s="175"/>
    </row>
    <row r="740" spans="1:4" ht="27.75" customHeight="1" x14ac:dyDescent="0.25">
      <c r="A740" s="173"/>
      <c r="B740" s="174"/>
      <c r="C740" s="175"/>
      <c r="D740" s="175"/>
    </row>
    <row r="741" spans="1:4" ht="27.75" customHeight="1" x14ac:dyDescent="0.25">
      <c r="A741" s="173"/>
      <c r="B741" s="174"/>
      <c r="C741" s="175"/>
      <c r="D741" s="175"/>
    </row>
    <row r="742" spans="1:4" ht="27.75" customHeight="1" x14ac:dyDescent="0.25">
      <c r="A742" s="173"/>
      <c r="B742" s="174"/>
      <c r="C742" s="175"/>
      <c r="D742" s="175"/>
    </row>
    <row r="743" spans="1:4" ht="27.75" customHeight="1" x14ac:dyDescent="0.25">
      <c r="A743" s="173"/>
      <c r="B743" s="174"/>
      <c r="C743" s="175"/>
      <c r="D743" s="175"/>
    </row>
    <row r="744" spans="1:4" ht="27.75" customHeight="1" x14ac:dyDescent="0.25">
      <c r="A744" s="173"/>
      <c r="B744" s="174"/>
      <c r="C744" s="175"/>
      <c r="D744" s="175"/>
    </row>
    <row r="745" spans="1:4" ht="27.75" customHeight="1" x14ac:dyDescent="0.25">
      <c r="A745" s="173"/>
      <c r="B745" s="174"/>
      <c r="C745" s="175"/>
      <c r="D745" s="175"/>
    </row>
    <row r="746" spans="1:4" ht="27.75" customHeight="1" x14ac:dyDescent="0.25">
      <c r="A746" s="173"/>
      <c r="B746" s="174"/>
      <c r="C746" s="175"/>
      <c r="D746" s="175"/>
    </row>
    <row r="747" spans="1:4" ht="27.75" customHeight="1" x14ac:dyDescent="0.25">
      <c r="A747" s="173"/>
      <c r="B747" s="174"/>
      <c r="C747" s="175"/>
      <c r="D747" s="175"/>
    </row>
    <row r="748" spans="1:4" ht="27.75" customHeight="1" x14ac:dyDescent="0.25">
      <c r="A748" s="173"/>
      <c r="B748" s="174"/>
      <c r="C748" s="175"/>
      <c r="D748" s="175"/>
    </row>
    <row r="749" spans="1:4" ht="27.75" customHeight="1" x14ac:dyDescent="0.25">
      <c r="A749" s="173"/>
      <c r="B749" s="174"/>
      <c r="C749" s="175"/>
      <c r="D749" s="175"/>
    </row>
    <row r="750" spans="1:4" ht="27.75" customHeight="1" x14ac:dyDescent="0.25">
      <c r="A750" s="173"/>
      <c r="B750" s="174"/>
      <c r="C750" s="175"/>
      <c r="D750" s="175"/>
    </row>
    <row r="751" spans="1:4" ht="27.75" customHeight="1" x14ac:dyDescent="0.25">
      <c r="A751" s="173"/>
      <c r="B751" s="174"/>
      <c r="C751" s="175"/>
      <c r="D751" s="175"/>
    </row>
    <row r="752" spans="1:4" ht="27.75" customHeight="1" x14ac:dyDescent="0.25">
      <c r="A752" s="173"/>
      <c r="B752" s="174"/>
      <c r="C752" s="175"/>
      <c r="D752" s="175"/>
    </row>
    <row r="753" spans="1:4" ht="27.75" customHeight="1" x14ac:dyDescent="0.25">
      <c r="A753" s="173"/>
      <c r="B753" s="174"/>
      <c r="C753" s="175"/>
      <c r="D753" s="175"/>
    </row>
    <row r="754" spans="1:4" ht="27.75" customHeight="1" x14ac:dyDescent="0.25">
      <c r="A754" s="173"/>
      <c r="B754" s="174"/>
      <c r="C754" s="175"/>
      <c r="D754" s="175"/>
    </row>
    <row r="755" spans="1:4" ht="27.75" customHeight="1" x14ac:dyDescent="0.25">
      <c r="A755" s="173"/>
      <c r="B755" s="174"/>
      <c r="C755" s="175"/>
      <c r="D755" s="175"/>
    </row>
    <row r="756" spans="1:4" ht="27.75" customHeight="1" x14ac:dyDescent="0.25">
      <c r="A756" s="173"/>
      <c r="B756" s="174"/>
      <c r="C756" s="175"/>
      <c r="D756" s="175"/>
    </row>
    <row r="757" spans="1:4" ht="27.75" customHeight="1" x14ac:dyDescent="0.25">
      <c r="A757" s="173"/>
      <c r="B757" s="174"/>
      <c r="C757" s="175"/>
      <c r="D757" s="175"/>
    </row>
    <row r="758" spans="1:4" ht="27.75" customHeight="1" x14ac:dyDescent="0.25">
      <c r="A758" s="173"/>
      <c r="B758" s="174"/>
      <c r="C758" s="175"/>
      <c r="D758" s="175"/>
    </row>
    <row r="759" spans="1:4" ht="27.75" customHeight="1" x14ac:dyDescent="0.25">
      <c r="A759" s="173"/>
      <c r="B759" s="174"/>
      <c r="C759" s="175"/>
      <c r="D759" s="175"/>
    </row>
    <row r="760" spans="1:4" ht="27.75" customHeight="1" x14ac:dyDescent="0.25">
      <c r="A760" s="173"/>
      <c r="B760" s="174"/>
      <c r="C760" s="175"/>
      <c r="D760" s="175"/>
    </row>
    <row r="761" spans="1:4" ht="27.75" customHeight="1" x14ac:dyDescent="0.25">
      <c r="A761" s="173"/>
      <c r="B761" s="174"/>
      <c r="C761" s="175"/>
      <c r="D761" s="175"/>
    </row>
    <row r="762" spans="1:4" ht="27.75" customHeight="1" x14ac:dyDescent="0.25">
      <c r="A762" s="173"/>
      <c r="B762" s="174"/>
      <c r="C762" s="175"/>
      <c r="D762" s="175"/>
    </row>
    <row r="763" spans="1:4" ht="27.75" customHeight="1" x14ac:dyDescent="0.25">
      <c r="A763" s="173"/>
      <c r="B763" s="174"/>
      <c r="C763" s="175"/>
      <c r="D763" s="175"/>
    </row>
    <row r="764" spans="1:4" ht="27.75" customHeight="1" x14ac:dyDescent="0.25">
      <c r="A764" s="173"/>
      <c r="B764" s="174"/>
      <c r="C764" s="175"/>
      <c r="D764" s="175"/>
    </row>
    <row r="765" spans="1:4" ht="27.75" customHeight="1" x14ac:dyDescent="0.25">
      <c r="A765" s="173"/>
      <c r="B765" s="174"/>
      <c r="C765" s="175"/>
      <c r="D765" s="175"/>
    </row>
    <row r="766" spans="1:4" ht="27.75" customHeight="1" x14ac:dyDescent="0.25">
      <c r="A766" s="173"/>
      <c r="B766" s="174"/>
      <c r="C766" s="175"/>
      <c r="D766" s="175"/>
    </row>
    <row r="767" spans="1:4" ht="27.75" customHeight="1" x14ac:dyDescent="0.25">
      <c r="A767" s="173"/>
      <c r="B767" s="174"/>
      <c r="C767" s="175"/>
      <c r="D767" s="175"/>
    </row>
    <row r="768" spans="1:4" ht="27.75" customHeight="1" x14ac:dyDescent="0.25">
      <c r="A768" s="173"/>
      <c r="B768" s="174"/>
      <c r="C768" s="175"/>
      <c r="D768" s="175"/>
    </row>
    <row r="769" spans="1:4" ht="27.75" customHeight="1" x14ac:dyDescent="0.25">
      <c r="A769" s="173"/>
      <c r="B769" s="174"/>
      <c r="C769" s="175"/>
      <c r="D769" s="175"/>
    </row>
    <row r="770" spans="1:4" ht="27.75" customHeight="1" x14ac:dyDescent="0.25">
      <c r="A770" s="173"/>
      <c r="B770" s="174"/>
      <c r="C770" s="175"/>
      <c r="D770" s="175"/>
    </row>
    <row r="771" spans="1:4" ht="27.75" customHeight="1" x14ac:dyDescent="0.25">
      <c r="A771" s="173"/>
      <c r="B771" s="174"/>
      <c r="C771" s="175"/>
      <c r="D771" s="175"/>
    </row>
    <row r="772" spans="1:4" ht="27.75" customHeight="1" x14ac:dyDescent="0.25">
      <c r="A772" s="173"/>
      <c r="B772" s="174"/>
      <c r="C772" s="175"/>
      <c r="D772" s="175"/>
    </row>
    <row r="773" spans="1:4" ht="27.75" customHeight="1" x14ac:dyDescent="0.25">
      <c r="A773" s="173"/>
      <c r="B773" s="174"/>
      <c r="C773" s="175"/>
      <c r="D773" s="175"/>
    </row>
    <row r="774" spans="1:4" ht="27.75" customHeight="1" x14ac:dyDescent="0.25">
      <c r="A774" s="173"/>
      <c r="B774" s="174"/>
      <c r="C774" s="175"/>
      <c r="D774" s="175"/>
    </row>
    <row r="775" spans="1:4" ht="27.75" customHeight="1" x14ac:dyDescent="0.25">
      <c r="A775" s="173"/>
      <c r="B775" s="174"/>
      <c r="C775" s="175"/>
      <c r="D775" s="175"/>
    </row>
    <row r="776" spans="1:4" ht="27.75" customHeight="1" x14ac:dyDescent="0.25">
      <c r="A776" s="173"/>
      <c r="B776" s="174"/>
      <c r="C776" s="175"/>
      <c r="D776" s="175"/>
    </row>
    <row r="777" spans="1:4" ht="27.75" customHeight="1" x14ac:dyDescent="0.25">
      <c r="A777" s="173"/>
      <c r="B777" s="174"/>
      <c r="C777" s="175"/>
      <c r="D777" s="175"/>
    </row>
    <row r="778" spans="1:4" ht="27.75" customHeight="1" x14ac:dyDescent="0.25">
      <c r="A778" s="173"/>
      <c r="B778" s="174"/>
      <c r="C778" s="175"/>
      <c r="D778" s="175"/>
    </row>
    <row r="779" spans="1:4" ht="27.75" customHeight="1" x14ac:dyDescent="0.25">
      <c r="A779" s="173"/>
      <c r="B779" s="174"/>
      <c r="C779" s="175"/>
      <c r="D779" s="175"/>
    </row>
    <row r="780" spans="1:4" ht="27.75" customHeight="1" x14ac:dyDescent="0.25">
      <c r="A780" s="173"/>
      <c r="B780" s="174"/>
      <c r="C780" s="175"/>
      <c r="D780" s="175"/>
    </row>
    <row r="781" spans="1:4" ht="27.75" customHeight="1" x14ac:dyDescent="0.25">
      <c r="A781" s="173"/>
      <c r="B781" s="174"/>
      <c r="C781" s="175"/>
      <c r="D781" s="175"/>
    </row>
    <row r="782" spans="1:4" ht="27.75" customHeight="1" x14ac:dyDescent="0.25">
      <c r="A782" s="173"/>
      <c r="B782" s="174"/>
      <c r="C782" s="175"/>
      <c r="D782" s="175"/>
    </row>
    <row r="783" spans="1:4" ht="27.75" customHeight="1" x14ac:dyDescent="0.25">
      <c r="A783" s="173"/>
      <c r="B783" s="174"/>
      <c r="C783" s="175"/>
      <c r="D783" s="175"/>
    </row>
    <row r="784" spans="1:4" ht="27.75" customHeight="1" x14ac:dyDescent="0.25">
      <c r="A784" s="173"/>
      <c r="B784" s="174"/>
      <c r="C784" s="175"/>
      <c r="D784" s="175"/>
    </row>
    <row r="785" spans="1:4" ht="27.75" customHeight="1" x14ac:dyDescent="0.25">
      <c r="A785" s="173"/>
      <c r="B785" s="174"/>
      <c r="C785" s="175"/>
      <c r="D785" s="175"/>
    </row>
    <row r="786" spans="1:4" ht="27.75" customHeight="1" x14ac:dyDescent="0.25">
      <c r="A786" s="173"/>
      <c r="B786" s="174"/>
      <c r="C786" s="175"/>
      <c r="D786" s="175"/>
    </row>
    <row r="787" spans="1:4" ht="27.75" customHeight="1" x14ac:dyDescent="0.25">
      <c r="A787" s="173"/>
      <c r="B787" s="174"/>
      <c r="C787" s="175"/>
      <c r="D787" s="175"/>
    </row>
    <row r="788" spans="1:4" ht="27.75" customHeight="1" x14ac:dyDescent="0.25">
      <c r="A788" s="173"/>
      <c r="B788" s="174"/>
      <c r="C788" s="175"/>
      <c r="D788" s="175"/>
    </row>
    <row r="789" spans="1:4" ht="27.75" customHeight="1" x14ac:dyDescent="0.25">
      <c r="A789" s="173"/>
      <c r="B789" s="174"/>
      <c r="C789" s="175"/>
      <c r="D789" s="175"/>
    </row>
    <row r="790" spans="1:4" ht="27.75" customHeight="1" x14ac:dyDescent="0.25">
      <c r="A790" s="173"/>
      <c r="B790" s="174"/>
      <c r="C790" s="175"/>
      <c r="D790" s="175"/>
    </row>
    <row r="791" spans="1:4" ht="27.75" customHeight="1" x14ac:dyDescent="0.25">
      <c r="A791" s="173"/>
      <c r="B791" s="174"/>
      <c r="C791" s="175"/>
      <c r="D791" s="175"/>
    </row>
    <row r="792" spans="1:4" ht="27.75" customHeight="1" x14ac:dyDescent="0.25">
      <c r="A792" s="173"/>
      <c r="B792" s="174"/>
      <c r="C792" s="175"/>
      <c r="D792" s="175"/>
    </row>
    <row r="793" spans="1:4" ht="27.75" customHeight="1" x14ac:dyDescent="0.25">
      <c r="A793" s="173"/>
      <c r="B793" s="174"/>
      <c r="C793" s="175"/>
      <c r="D793" s="175"/>
    </row>
    <row r="794" spans="1:4" ht="27.75" customHeight="1" x14ac:dyDescent="0.25">
      <c r="A794" s="173"/>
      <c r="B794" s="174"/>
      <c r="C794" s="175"/>
      <c r="D794" s="175"/>
    </row>
    <row r="795" spans="1:4" ht="27.75" customHeight="1" x14ac:dyDescent="0.25">
      <c r="A795" s="173"/>
      <c r="B795" s="174"/>
      <c r="C795" s="175"/>
      <c r="D795" s="175"/>
    </row>
    <row r="796" spans="1:4" ht="27.75" customHeight="1" x14ac:dyDescent="0.25">
      <c r="A796" s="173"/>
      <c r="B796" s="174"/>
      <c r="C796" s="175"/>
      <c r="D796" s="175"/>
    </row>
    <row r="797" spans="1:4" ht="27.75" customHeight="1" x14ac:dyDescent="0.25">
      <c r="A797" s="173"/>
      <c r="B797" s="174"/>
      <c r="C797" s="175"/>
      <c r="D797" s="175"/>
    </row>
    <row r="798" spans="1:4" ht="27.75" customHeight="1" x14ac:dyDescent="0.25">
      <c r="A798" s="173"/>
      <c r="B798" s="174"/>
      <c r="C798" s="175"/>
      <c r="D798" s="175"/>
    </row>
    <row r="799" spans="1:4" ht="27.75" customHeight="1" x14ac:dyDescent="0.25">
      <c r="A799" s="173"/>
      <c r="B799" s="174"/>
      <c r="C799" s="175"/>
      <c r="D799" s="175"/>
    </row>
    <row r="800" spans="1:4" ht="27.75" customHeight="1" x14ac:dyDescent="0.25">
      <c r="A800" s="173"/>
      <c r="B800" s="174"/>
      <c r="C800" s="175"/>
      <c r="D800" s="175"/>
    </row>
    <row r="801" spans="1:4" ht="27.75" customHeight="1" x14ac:dyDescent="0.25">
      <c r="A801" s="173"/>
      <c r="B801" s="174"/>
      <c r="C801" s="175"/>
      <c r="D801" s="175"/>
    </row>
    <row r="802" spans="1:4" ht="27.75" customHeight="1" x14ac:dyDescent="0.25">
      <c r="A802" s="173"/>
      <c r="B802" s="174"/>
      <c r="C802" s="175"/>
      <c r="D802" s="175"/>
    </row>
    <row r="803" spans="1:4" ht="27.75" customHeight="1" x14ac:dyDescent="0.25">
      <c r="A803" s="173"/>
      <c r="B803" s="174"/>
      <c r="C803" s="175"/>
      <c r="D803" s="175"/>
    </row>
    <row r="804" spans="1:4" ht="27.75" customHeight="1" x14ac:dyDescent="0.25">
      <c r="A804" s="173"/>
      <c r="B804" s="174"/>
      <c r="C804" s="175"/>
      <c r="D804" s="175"/>
    </row>
    <row r="805" spans="1:4" ht="27.75" customHeight="1" x14ac:dyDescent="0.25">
      <c r="A805" s="173"/>
      <c r="B805" s="174"/>
      <c r="C805" s="175"/>
      <c r="D805" s="175"/>
    </row>
    <row r="806" spans="1:4" ht="27.75" customHeight="1" x14ac:dyDescent="0.25">
      <c r="A806" s="173"/>
      <c r="B806" s="174"/>
      <c r="C806" s="175"/>
      <c r="D806" s="175"/>
    </row>
    <row r="807" spans="1:4" ht="27.75" customHeight="1" x14ac:dyDescent="0.25">
      <c r="A807" s="173"/>
      <c r="B807" s="174"/>
      <c r="C807" s="175"/>
      <c r="D807" s="175"/>
    </row>
    <row r="808" spans="1:4" ht="27.75" customHeight="1" x14ac:dyDescent="0.25">
      <c r="A808" s="173"/>
      <c r="B808" s="174"/>
      <c r="C808" s="175"/>
      <c r="D808" s="175"/>
    </row>
    <row r="809" spans="1:4" ht="27.75" customHeight="1" x14ac:dyDescent="0.25">
      <c r="A809" s="173"/>
      <c r="B809" s="174"/>
      <c r="C809" s="175"/>
      <c r="D809" s="175"/>
    </row>
    <row r="810" spans="1:4" ht="27.75" customHeight="1" x14ac:dyDescent="0.25">
      <c r="A810" s="173"/>
      <c r="B810" s="174"/>
      <c r="C810" s="175"/>
      <c r="D810" s="175"/>
    </row>
    <row r="811" spans="1:4" ht="27.75" customHeight="1" x14ac:dyDescent="0.25">
      <c r="A811" s="173"/>
      <c r="B811" s="174"/>
      <c r="C811" s="175"/>
      <c r="D811" s="175"/>
    </row>
    <row r="812" spans="1:4" ht="27.75" customHeight="1" x14ac:dyDescent="0.25">
      <c r="A812" s="173"/>
      <c r="B812" s="174"/>
      <c r="C812" s="175"/>
      <c r="D812" s="175"/>
    </row>
    <row r="813" spans="1:4" ht="27.75" customHeight="1" x14ac:dyDescent="0.25">
      <c r="A813" s="173"/>
      <c r="B813" s="174"/>
      <c r="C813" s="175"/>
      <c r="D813" s="175"/>
    </row>
    <row r="814" spans="1:4" ht="27.75" customHeight="1" x14ac:dyDescent="0.25">
      <c r="A814" s="173"/>
      <c r="B814" s="174"/>
      <c r="C814" s="175"/>
      <c r="D814" s="175"/>
    </row>
    <row r="815" spans="1:4" ht="27.75" customHeight="1" x14ac:dyDescent="0.25">
      <c r="A815" s="173"/>
      <c r="B815" s="174"/>
      <c r="C815" s="175"/>
      <c r="D815" s="175"/>
    </row>
    <row r="816" spans="1:4" ht="27.75" customHeight="1" x14ac:dyDescent="0.25">
      <c r="A816" s="173"/>
      <c r="B816" s="174"/>
      <c r="C816" s="175"/>
      <c r="D816" s="175"/>
    </row>
    <row r="817" spans="1:4" ht="27.75" customHeight="1" x14ac:dyDescent="0.25">
      <c r="A817" s="173"/>
      <c r="B817" s="174"/>
      <c r="C817" s="175"/>
      <c r="D817" s="175"/>
    </row>
    <row r="818" spans="1:4" ht="27.75" customHeight="1" x14ac:dyDescent="0.25">
      <c r="A818" s="173"/>
      <c r="B818" s="174"/>
      <c r="C818" s="175"/>
      <c r="D818" s="175"/>
    </row>
    <row r="819" spans="1:4" ht="27.75" customHeight="1" x14ac:dyDescent="0.25">
      <c r="A819" s="173"/>
      <c r="B819" s="174"/>
      <c r="C819" s="175"/>
      <c r="D819" s="175"/>
    </row>
    <row r="820" spans="1:4" ht="27.75" customHeight="1" x14ac:dyDescent="0.25">
      <c r="A820" s="173"/>
      <c r="B820" s="174"/>
      <c r="C820" s="175"/>
      <c r="D820" s="175"/>
    </row>
    <row r="821" spans="1:4" ht="27.75" customHeight="1" x14ac:dyDescent="0.25">
      <c r="A821" s="173"/>
      <c r="B821" s="174"/>
      <c r="C821" s="175"/>
      <c r="D821" s="175"/>
    </row>
    <row r="822" spans="1:4" ht="27.75" customHeight="1" x14ac:dyDescent="0.25">
      <c r="A822" s="173"/>
      <c r="B822" s="174"/>
      <c r="C822" s="175"/>
      <c r="D822" s="175"/>
    </row>
    <row r="823" spans="1:4" ht="27.75" customHeight="1" x14ac:dyDescent="0.25">
      <c r="A823" s="173"/>
      <c r="B823" s="174"/>
      <c r="C823" s="175"/>
      <c r="D823" s="175"/>
    </row>
    <row r="824" spans="1:4" ht="27.75" customHeight="1" x14ac:dyDescent="0.25">
      <c r="A824" s="173"/>
      <c r="B824" s="174"/>
      <c r="C824" s="175"/>
      <c r="D824" s="175"/>
    </row>
    <row r="825" spans="1:4" ht="27.75" customHeight="1" x14ac:dyDescent="0.25">
      <c r="A825" s="173"/>
      <c r="B825" s="174"/>
      <c r="C825" s="175"/>
      <c r="D825" s="175"/>
    </row>
    <row r="826" spans="1:4" ht="27.75" customHeight="1" x14ac:dyDescent="0.25">
      <c r="A826" s="173"/>
      <c r="B826" s="174"/>
      <c r="C826" s="175"/>
      <c r="D826" s="175"/>
    </row>
    <row r="827" spans="1:4" ht="27.75" customHeight="1" x14ac:dyDescent="0.25">
      <c r="A827" s="173"/>
      <c r="B827" s="174"/>
      <c r="C827" s="175"/>
      <c r="D827" s="175"/>
    </row>
    <row r="828" spans="1:4" ht="27.75" customHeight="1" x14ac:dyDescent="0.25">
      <c r="A828" s="173"/>
      <c r="B828" s="174"/>
      <c r="C828" s="175"/>
      <c r="D828" s="175"/>
    </row>
    <row r="829" spans="1:4" ht="27.75" customHeight="1" x14ac:dyDescent="0.25">
      <c r="A829" s="173"/>
      <c r="B829" s="174"/>
      <c r="C829" s="175"/>
      <c r="D829" s="175"/>
    </row>
    <row r="830" spans="1:4" ht="27.75" customHeight="1" x14ac:dyDescent="0.25">
      <c r="A830" s="173"/>
      <c r="B830" s="174"/>
      <c r="C830" s="175"/>
      <c r="D830" s="175"/>
    </row>
    <row r="831" spans="1:4" ht="27.75" customHeight="1" x14ac:dyDescent="0.25">
      <c r="A831" s="173"/>
      <c r="B831" s="174"/>
      <c r="C831" s="175"/>
      <c r="D831" s="175"/>
    </row>
    <row r="832" spans="1:4" ht="27.75" customHeight="1" x14ac:dyDescent="0.25">
      <c r="A832" s="173"/>
      <c r="B832" s="174"/>
      <c r="C832" s="175"/>
      <c r="D832" s="175"/>
    </row>
    <row r="833" spans="1:4" ht="27.75" customHeight="1" x14ac:dyDescent="0.25">
      <c r="A833" s="173"/>
      <c r="B833" s="174"/>
      <c r="C833" s="175"/>
      <c r="D833" s="175"/>
    </row>
    <row r="834" spans="1:4" ht="27.75" customHeight="1" x14ac:dyDescent="0.25">
      <c r="A834" s="173"/>
      <c r="B834" s="174"/>
      <c r="C834" s="175"/>
      <c r="D834" s="175"/>
    </row>
    <row r="835" spans="1:4" ht="27.75" customHeight="1" x14ac:dyDescent="0.25">
      <c r="A835" s="173"/>
      <c r="B835" s="174"/>
      <c r="C835" s="175"/>
      <c r="D835" s="175"/>
    </row>
    <row r="836" spans="1:4" ht="27.75" customHeight="1" x14ac:dyDescent="0.25">
      <c r="A836" s="173"/>
      <c r="B836" s="174"/>
      <c r="C836" s="175"/>
      <c r="D836" s="175"/>
    </row>
    <row r="837" spans="1:4" ht="27.75" customHeight="1" x14ac:dyDescent="0.25">
      <c r="A837" s="173"/>
      <c r="B837" s="174"/>
      <c r="C837" s="175"/>
      <c r="D837" s="175"/>
    </row>
    <row r="838" spans="1:4" ht="27.75" customHeight="1" x14ac:dyDescent="0.25">
      <c r="A838" s="173"/>
      <c r="B838" s="174"/>
      <c r="C838" s="175"/>
      <c r="D838" s="175"/>
    </row>
    <row r="839" spans="1:4" ht="27.75" customHeight="1" x14ac:dyDescent="0.25">
      <c r="A839" s="173"/>
      <c r="B839" s="174"/>
      <c r="C839" s="175"/>
      <c r="D839" s="175"/>
    </row>
    <row r="840" spans="1:4" ht="27.75" customHeight="1" x14ac:dyDescent="0.25">
      <c r="A840" s="173"/>
      <c r="B840" s="174"/>
      <c r="C840" s="175"/>
      <c r="D840" s="175"/>
    </row>
    <row r="841" spans="1:4" ht="27.75" customHeight="1" x14ac:dyDescent="0.25">
      <c r="A841" s="173"/>
      <c r="B841" s="174"/>
      <c r="C841" s="175"/>
      <c r="D841" s="175"/>
    </row>
    <row r="842" spans="1:4" ht="27.75" customHeight="1" x14ac:dyDescent="0.25">
      <c r="A842" s="173"/>
      <c r="B842" s="174"/>
      <c r="C842" s="175"/>
      <c r="D842" s="175"/>
    </row>
    <row r="843" spans="1:4" ht="27.75" customHeight="1" x14ac:dyDescent="0.25">
      <c r="A843" s="173"/>
      <c r="B843" s="174"/>
      <c r="C843" s="175"/>
      <c r="D843" s="175"/>
    </row>
    <row r="844" spans="1:4" ht="27.75" customHeight="1" x14ac:dyDescent="0.25">
      <c r="A844" s="173"/>
      <c r="B844" s="174"/>
      <c r="C844" s="175"/>
      <c r="D844" s="175"/>
    </row>
    <row r="845" spans="1:4" ht="27.75" customHeight="1" x14ac:dyDescent="0.25">
      <c r="A845" s="173"/>
      <c r="B845" s="174"/>
      <c r="C845" s="175"/>
      <c r="D845" s="175"/>
    </row>
    <row r="846" spans="1:4" ht="27.75" customHeight="1" x14ac:dyDescent="0.25">
      <c r="A846" s="173"/>
      <c r="B846" s="174"/>
      <c r="C846" s="175"/>
      <c r="D846" s="175"/>
    </row>
    <row r="847" spans="1:4" ht="27.75" customHeight="1" x14ac:dyDescent="0.25">
      <c r="A847" s="173"/>
      <c r="B847" s="174"/>
      <c r="C847" s="175"/>
      <c r="D847" s="175"/>
    </row>
    <row r="848" spans="1:4" ht="27.75" customHeight="1" x14ac:dyDescent="0.25">
      <c r="A848" s="173"/>
      <c r="B848" s="174"/>
      <c r="C848" s="175"/>
      <c r="D848" s="175"/>
    </row>
    <row r="849" spans="1:4" ht="27.75" customHeight="1" x14ac:dyDescent="0.25">
      <c r="A849" s="173"/>
      <c r="B849" s="174"/>
      <c r="C849" s="175"/>
      <c r="D849" s="175"/>
    </row>
    <row r="850" spans="1:4" ht="27.75" customHeight="1" x14ac:dyDescent="0.25">
      <c r="A850" s="173"/>
      <c r="B850" s="174"/>
      <c r="C850" s="175"/>
      <c r="D850" s="175"/>
    </row>
    <row r="851" spans="1:4" ht="27.75" customHeight="1" x14ac:dyDescent="0.25">
      <c r="A851" s="173"/>
      <c r="B851" s="174"/>
      <c r="C851" s="175"/>
      <c r="D851" s="175"/>
    </row>
    <row r="852" spans="1:4" ht="27.75" customHeight="1" x14ac:dyDescent="0.25">
      <c r="A852" s="173"/>
      <c r="B852" s="174"/>
      <c r="C852" s="175"/>
      <c r="D852" s="175"/>
    </row>
    <row r="853" spans="1:4" ht="27.75" customHeight="1" x14ac:dyDescent="0.25">
      <c r="A853" s="173"/>
      <c r="B853" s="174"/>
      <c r="C853" s="175"/>
      <c r="D853" s="175"/>
    </row>
    <row r="854" spans="1:4" ht="27.75" customHeight="1" x14ac:dyDescent="0.25">
      <c r="A854" s="173"/>
      <c r="B854" s="174"/>
      <c r="C854" s="175"/>
      <c r="D854" s="175"/>
    </row>
    <row r="855" spans="1:4" ht="27.75" customHeight="1" x14ac:dyDescent="0.25">
      <c r="A855" s="173"/>
      <c r="B855" s="174"/>
      <c r="C855" s="175"/>
      <c r="D855" s="175"/>
    </row>
    <row r="856" spans="1:4" ht="27.75" customHeight="1" x14ac:dyDescent="0.25">
      <c r="A856" s="173"/>
      <c r="B856" s="174"/>
      <c r="C856" s="175"/>
      <c r="D856" s="175"/>
    </row>
    <row r="857" spans="1:4" ht="27.75" customHeight="1" x14ac:dyDescent="0.25">
      <c r="A857" s="173"/>
      <c r="B857" s="174"/>
      <c r="C857" s="175"/>
      <c r="D857" s="175"/>
    </row>
    <row r="858" spans="1:4" ht="27.75" customHeight="1" x14ac:dyDescent="0.25">
      <c r="A858" s="173"/>
      <c r="B858" s="174"/>
      <c r="C858" s="175"/>
      <c r="D858" s="175"/>
    </row>
    <row r="859" spans="1:4" ht="27.75" customHeight="1" x14ac:dyDescent="0.25">
      <c r="A859" s="173"/>
      <c r="B859" s="174"/>
      <c r="C859" s="175"/>
      <c r="D859" s="175"/>
    </row>
    <row r="860" spans="1:4" ht="27.75" customHeight="1" x14ac:dyDescent="0.25">
      <c r="A860" s="173"/>
      <c r="B860" s="174"/>
      <c r="C860" s="175"/>
      <c r="D860" s="175"/>
    </row>
    <row r="861" spans="1:4" ht="27.75" customHeight="1" x14ac:dyDescent="0.25">
      <c r="A861" s="173"/>
      <c r="B861" s="174"/>
      <c r="C861" s="175"/>
      <c r="D861" s="175"/>
    </row>
    <row r="862" spans="1:4" ht="27.75" customHeight="1" x14ac:dyDescent="0.25">
      <c r="A862" s="173"/>
      <c r="B862" s="174"/>
      <c r="C862" s="175"/>
      <c r="D862" s="175"/>
    </row>
    <row r="863" spans="1:4" ht="27.75" customHeight="1" x14ac:dyDescent="0.25">
      <c r="A863" s="173"/>
      <c r="B863" s="174"/>
      <c r="C863" s="175"/>
      <c r="D863" s="175"/>
    </row>
    <row r="864" spans="1:4" ht="27.75" customHeight="1" x14ac:dyDescent="0.25">
      <c r="A864" s="173"/>
      <c r="B864" s="174"/>
      <c r="C864" s="175"/>
      <c r="D864" s="175"/>
    </row>
    <row r="865" spans="1:4" ht="27.75" customHeight="1" x14ac:dyDescent="0.25">
      <c r="A865" s="173"/>
      <c r="B865" s="174"/>
      <c r="C865" s="175"/>
      <c r="D865" s="175"/>
    </row>
    <row r="866" spans="1:4" ht="27.75" customHeight="1" x14ac:dyDescent="0.25">
      <c r="A866" s="173"/>
      <c r="B866" s="174"/>
      <c r="C866" s="175"/>
      <c r="D866" s="175"/>
    </row>
    <row r="867" spans="1:4" ht="27.75" customHeight="1" x14ac:dyDescent="0.25">
      <c r="A867" s="173"/>
      <c r="B867" s="174"/>
      <c r="C867" s="175"/>
      <c r="D867" s="175"/>
    </row>
    <row r="868" spans="1:4" ht="27.75" customHeight="1" x14ac:dyDescent="0.25">
      <c r="A868" s="173"/>
      <c r="B868" s="174"/>
      <c r="C868" s="175"/>
      <c r="D868" s="175"/>
    </row>
    <row r="869" spans="1:4" ht="27.75" customHeight="1" x14ac:dyDescent="0.25">
      <c r="A869" s="173"/>
      <c r="B869" s="174"/>
      <c r="C869" s="175"/>
      <c r="D869" s="175"/>
    </row>
    <row r="870" spans="1:4" ht="27.75" customHeight="1" x14ac:dyDescent="0.25">
      <c r="A870" s="173"/>
      <c r="B870" s="174"/>
      <c r="C870" s="175"/>
      <c r="D870" s="175"/>
    </row>
    <row r="871" spans="1:4" ht="27.75" customHeight="1" x14ac:dyDescent="0.25">
      <c r="A871" s="173"/>
      <c r="B871" s="174"/>
      <c r="C871" s="175"/>
      <c r="D871" s="175"/>
    </row>
    <row r="872" spans="1:4" ht="27.75" customHeight="1" x14ac:dyDescent="0.25">
      <c r="A872" s="173"/>
      <c r="B872" s="174"/>
      <c r="C872" s="175"/>
      <c r="D872" s="175"/>
    </row>
    <row r="873" spans="1:4" ht="27.75" customHeight="1" x14ac:dyDescent="0.25">
      <c r="A873" s="173"/>
      <c r="B873" s="174"/>
      <c r="C873" s="175"/>
      <c r="D873" s="175"/>
    </row>
    <row r="874" spans="1:4" ht="27.75" customHeight="1" x14ac:dyDescent="0.25">
      <c r="A874" s="173"/>
      <c r="B874" s="174"/>
      <c r="C874" s="175"/>
      <c r="D874" s="175"/>
    </row>
    <row r="875" spans="1:4" ht="27.75" customHeight="1" x14ac:dyDescent="0.25">
      <c r="A875" s="173"/>
      <c r="B875" s="174"/>
      <c r="C875" s="175"/>
      <c r="D875" s="175"/>
    </row>
    <row r="876" spans="1:4" ht="27.75" customHeight="1" x14ac:dyDescent="0.25">
      <c r="A876" s="173"/>
      <c r="B876" s="174"/>
      <c r="C876" s="175"/>
      <c r="D876" s="175"/>
    </row>
    <row r="877" spans="1:4" ht="27.75" customHeight="1" x14ac:dyDescent="0.25">
      <c r="A877" s="173"/>
      <c r="B877" s="174"/>
      <c r="C877" s="175"/>
      <c r="D877" s="175"/>
    </row>
    <row r="878" spans="1:4" ht="27.75" customHeight="1" x14ac:dyDescent="0.25">
      <c r="A878" s="173"/>
      <c r="B878" s="174"/>
      <c r="C878" s="175"/>
      <c r="D878" s="175"/>
    </row>
    <row r="879" spans="1:4" ht="27.75" customHeight="1" x14ac:dyDescent="0.25">
      <c r="A879" s="173"/>
      <c r="B879" s="174"/>
      <c r="C879" s="175"/>
      <c r="D879" s="175"/>
    </row>
    <row r="880" spans="1:4" ht="27.75" customHeight="1" x14ac:dyDescent="0.25">
      <c r="A880" s="173"/>
      <c r="B880" s="174"/>
      <c r="C880" s="175"/>
      <c r="D880" s="175"/>
    </row>
    <row r="881" spans="1:4" ht="27.75" customHeight="1" x14ac:dyDescent="0.25">
      <c r="A881" s="173"/>
      <c r="B881" s="174"/>
      <c r="C881" s="175"/>
      <c r="D881" s="175"/>
    </row>
    <row r="882" spans="1:4" ht="27.75" customHeight="1" x14ac:dyDescent="0.25">
      <c r="A882" s="173"/>
      <c r="B882" s="174"/>
      <c r="C882" s="175"/>
      <c r="D882" s="175"/>
    </row>
    <row r="883" spans="1:4" ht="27.75" customHeight="1" x14ac:dyDescent="0.25">
      <c r="A883" s="173"/>
      <c r="B883" s="174"/>
      <c r="C883" s="175"/>
      <c r="D883" s="175"/>
    </row>
    <row r="884" spans="1:4" ht="27.75" customHeight="1" x14ac:dyDescent="0.25">
      <c r="A884" s="173"/>
      <c r="B884" s="174"/>
      <c r="C884" s="175"/>
      <c r="D884" s="175"/>
    </row>
    <row r="885" spans="1:4" ht="27.75" customHeight="1" x14ac:dyDescent="0.25">
      <c r="A885" s="173"/>
      <c r="B885" s="174"/>
      <c r="C885" s="175"/>
      <c r="D885" s="175"/>
    </row>
    <row r="886" spans="1:4" ht="27.75" customHeight="1" x14ac:dyDescent="0.25">
      <c r="A886" s="173"/>
      <c r="B886" s="174"/>
      <c r="C886" s="175"/>
      <c r="D886" s="175"/>
    </row>
    <row r="887" spans="1:4" ht="27.75" customHeight="1" x14ac:dyDescent="0.25">
      <c r="A887" s="173"/>
      <c r="B887" s="174"/>
      <c r="C887" s="175"/>
      <c r="D887" s="175"/>
    </row>
    <row r="888" spans="1:4" ht="27.75" customHeight="1" x14ac:dyDescent="0.25">
      <c r="A888" s="173"/>
      <c r="B888" s="174"/>
      <c r="C888" s="175"/>
      <c r="D888" s="175"/>
    </row>
    <row r="889" spans="1:4" ht="27.75" customHeight="1" x14ac:dyDescent="0.25">
      <c r="A889" s="173"/>
      <c r="B889" s="174"/>
      <c r="C889" s="175"/>
      <c r="D889" s="175"/>
    </row>
    <row r="890" spans="1:4" ht="27.75" customHeight="1" x14ac:dyDescent="0.25">
      <c r="A890" s="173"/>
      <c r="B890" s="174"/>
      <c r="C890" s="175"/>
      <c r="D890" s="175"/>
    </row>
    <row r="891" spans="1:4" ht="27.75" customHeight="1" x14ac:dyDescent="0.25">
      <c r="A891" s="173"/>
      <c r="B891" s="174"/>
      <c r="C891" s="175"/>
      <c r="D891" s="175"/>
    </row>
    <row r="892" spans="1:4" ht="27.75" customHeight="1" x14ac:dyDescent="0.25">
      <c r="A892" s="173"/>
      <c r="B892" s="174"/>
      <c r="C892" s="175"/>
      <c r="D892" s="175"/>
    </row>
    <row r="893" spans="1:4" ht="27.75" customHeight="1" x14ac:dyDescent="0.25">
      <c r="A893" s="173"/>
      <c r="B893" s="174"/>
      <c r="C893" s="175"/>
      <c r="D893" s="175"/>
    </row>
    <row r="894" spans="1:4" ht="27.75" customHeight="1" x14ac:dyDescent="0.25">
      <c r="A894" s="173"/>
      <c r="B894" s="174"/>
      <c r="C894" s="175"/>
      <c r="D894" s="175"/>
    </row>
    <row r="895" spans="1:4" ht="27.75" customHeight="1" x14ac:dyDescent="0.25">
      <c r="A895" s="173"/>
      <c r="B895" s="174"/>
      <c r="C895" s="175"/>
      <c r="D895" s="175"/>
    </row>
    <row r="896" spans="1:4" ht="27.75" customHeight="1" x14ac:dyDescent="0.25">
      <c r="A896" s="173"/>
      <c r="B896" s="174"/>
      <c r="C896" s="175"/>
      <c r="D896" s="175"/>
    </row>
    <row r="897" spans="1:4" ht="27.75" customHeight="1" x14ac:dyDescent="0.25">
      <c r="A897" s="173"/>
      <c r="B897" s="174"/>
      <c r="C897" s="175"/>
      <c r="D897" s="175"/>
    </row>
    <row r="898" spans="1:4" ht="27.75" customHeight="1" x14ac:dyDescent="0.25">
      <c r="A898" s="173"/>
      <c r="B898" s="174"/>
      <c r="C898" s="175"/>
      <c r="D898" s="175"/>
    </row>
    <row r="899" spans="1:4" ht="27.75" customHeight="1" x14ac:dyDescent="0.25">
      <c r="A899" s="173"/>
      <c r="B899" s="174"/>
      <c r="C899" s="175"/>
      <c r="D899" s="175"/>
    </row>
    <row r="900" spans="1:4" ht="27.75" customHeight="1" x14ac:dyDescent="0.25">
      <c r="A900" s="173"/>
      <c r="B900" s="174"/>
      <c r="C900" s="175"/>
      <c r="D900" s="175"/>
    </row>
    <row r="901" spans="1:4" ht="27.75" customHeight="1" x14ac:dyDescent="0.25">
      <c r="A901" s="173"/>
      <c r="B901" s="174"/>
      <c r="C901" s="175"/>
      <c r="D901" s="175"/>
    </row>
    <row r="902" spans="1:4" ht="27.75" customHeight="1" x14ac:dyDescent="0.25">
      <c r="A902" s="173"/>
      <c r="B902" s="174"/>
      <c r="C902" s="175"/>
      <c r="D902" s="175"/>
    </row>
    <row r="903" spans="1:4" ht="27.75" customHeight="1" x14ac:dyDescent="0.25">
      <c r="A903" s="173"/>
      <c r="B903" s="174"/>
      <c r="C903" s="175"/>
      <c r="D903" s="175"/>
    </row>
    <row r="904" spans="1:4" ht="27.75" customHeight="1" x14ac:dyDescent="0.25">
      <c r="A904" s="173"/>
      <c r="B904" s="174"/>
      <c r="C904" s="175"/>
      <c r="D904" s="175"/>
    </row>
    <row r="905" spans="1:4" ht="27.75" customHeight="1" x14ac:dyDescent="0.25">
      <c r="A905" s="173"/>
      <c r="B905" s="174"/>
      <c r="C905" s="175"/>
      <c r="D905" s="175"/>
    </row>
    <row r="906" spans="1:4" ht="27.75" customHeight="1" x14ac:dyDescent="0.25">
      <c r="A906" s="173"/>
      <c r="B906" s="174"/>
      <c r="C906" s="175"/>
      <c r="D906" s="175"/>
    </row>
    <row r="907" spans="1:4" ht="27.75" customHeight="1" x14ac:dyDescent="0.25">
      <c r="A907" s="173"/>
      <c r="B907" s="174"/>
      <c r="C907" s="175"/>
      <c r="D907" s="175"/>
    </row>
    <row r="908" spans="1:4" ht="27.75" customHeight="1" x14ac:dyDescent="0.25">
      <c r="A908" s="173"/>
      <c r="B908" s="174"/>
      <c r="C908" s="175"/>
      <c r="D908" s="175"/>
    </row>
    <row r="909" spans="1:4" ht="27.75" customHeight="1" x14ac:dyDescent="0.25">
      <c r="A909" s="173"/>
      <c r="B909" s="174"/>
      <c r="C909" s="175"/>
      <c r="D909" s="175"/>
    </row>
    <row r="910" spans="1:4" ht="27.75" customHeight="1" x14ac:dyDescent="0.25">
      <c r="A910" s="173"/>
      <c r="B910" s="174"/>
      <c r="C910" s="175"/>
      <c r="D910" s="175"/>
    </row>
    <row r="911" spans="1:4" ht="27.75" customHeight="1" x14ac:dyDescent="0.25">
      <c r="A911" s="173"/>
      <c r="B911" s="174"/>
      <c r="C911" s="175"/>
      <c r="D911" s="175"/>
    </row>
    <row r="912" spans="1:4" ht="27.75" customHeight="1" x14ac:dyDescent="0.25">
      <c r="A912" s="173"/>
      <c r="B912" s="174"/>
      <c r="C912" s="175"/>
      <c r="D912" s="175"/>
    </row>
    <row r="913" spans="1:4" ht="27.75" customHeight="1" x14ac:dyDescent="0.25">
      <c r="A913" s="173"/>
      <c r="B913" s="174"/>
      <c r="C913" s="175"/>
      <c r="D913" s="175"/>
    </row>
    <row r="914" spans="1:4" ht="27.75" customHeight="1" x14ac:dyDescent="0.25">
      <c r="A914" s="173"/>
      <c r="B914" s="174"/>
      <c r="C914" s="175"/>
      <c r="D914" s="175"/>
    </row>
    <row r="915" spans="1:4" ht="27.75" customHeight="1" x14ac:dyDescent="0.25">
      <c r="A915" s="173"/>
      <c r="B915" s="174"/>
      <c r="C915" s="175"/>
      <c r="D915" s="175"/>
    </row>
    <row r="916" spans="1:4" ht="27.75" customHeight="1" x14ac:dyDescent="0.25">
      <c r="A916" s="173"/>
      <c r="B916" s="174"/>
      <c r="C916" s="175"/>
      <c r="D916" s="175"/>
    </row>
    <row r="917" spans="1:4" ht="27.75" customHeight="1" x14ac:dyDescent="0.25">
      <c r="A917" s="173"/>
      <c r="B917" s="174"/>
      <c r="C917" s="175"/>
      <c r="D917" s="175"/>
    </row>
    <row r="918" spans="1:4" ht="27.75" customHeight="1" x14ac:dyDescent="0.25">
      <c r="A918" s="173"/>
      <c r="B918" s="174"/>
      <c r="C918" s="175"/>
      <c r="D918" s="175"/>
    </row>
    <row r="919" spans="1:4" ht="27.75" customHeight="1" x14ac:dyDescent="0.25">
      <c r="A919" s="173"/>
      <c r="B919" s="174"/>
      <c r="C919" s="175"/>
      <c r="D919" s="175"/>
    </row>
    <row r="920" spans="1:4" ht="27.75" customHeight="1" x14ac:dyDescent="0.25">
      <c r="A920" s="173"/>
      <c r="B920" s="174"/>
      <c r="C920" s="175"/>
      <c r="D920" s="175"/>
    </row>
    <row r="921" spans="1:4" ht="27.75" customHeight="1" x14ac:dyDescent="0.25">
      <c r="A921" s="173"/>
      <c r="B921" s="174"/>
      <c r="C921" s="175"/>
      <c r="D921" s="175"/>
    </row>
    <row r="922" spans="1:4" ht="27.75" customHeight="1" x14ac:dyDescent="0.25">
      <c r="A922" s="173"/>
      <c r="B922" s="174"/>
      <c r="C922" s="175"/>
      <c r="D922" s="175"/>
    </row>
    <row r="923" spans="1:4" ht="27.75" customHeight="1" x14ac:dyDescent="0.25">
      <c r="A923" s="173"/>
      <c r="B923" s="174"/>
      <c r="C923" s="175"/>
      <c r="D923" s="175"/>
    </row>
    <row r="924" spans="1:4" ht="27.75" customHeight="1" x14ac:dyDescent="0.25">
      <c r="A924" s="173"/>
      <c r="B924" s="174"/>
      <c r="C924" s="175"/>
      <c r="D924" s="175"/>
    </row>
    <row r="925" spans="1:4" ht="27.75" customHeight="1" x14ac:dyDescent="0.25">
      <c r="A925" s="173"/>
      <c r="B925" s="174"/>
      <c r="C925" s="175"/>
      <c r="D925" s="175"/>
    </row>
    <row r="926" spans="1:4" ht="27.75" customHeight="1" x14ac:dyDescent="0.25">
      <c r="A926" s="173"/>
      <c r="B926" s="174"/>
      <c r="C926" s="175"/>
      <c r="D926" s="175"/>
    </row>
    <row r="927" spans="1:4" ht="27.75" customHeight="1" x14ac:dyDescent="0.25">
      <c r="A927" s="173"/>
      <c r="B927" s="174"/>
      <c r="C927" s="175"/>
      <c r="D927" s="175"/>
    </row>
    <row r="928" spans="1:4" ht="27.75" customHeight="1" x14ac:dyDescent="0.25">
      <c r="A928" s="173"/>
      <c r="B928" s="174"/>
      <c r="C928" s="175"/>
      <c r="D928" s="175"/>
    </row>
    <row r="929" spans="1:4" ht="27.75" customHeight="1" x14ac:dyDescent="0.25">
      <c r="A929" s="173"/>
      <c r="B929" s="174"/>
      <c r="C929" s="175"/>
      <c r="D929" s="175"/>
    </row>
    <row r="930" spans="1:4" ht="27.75" customHeight="1" x14ac:dyDescent="0.25">
      <c r="A930" s="173"/>
      <c r="B930" s="174"/>
      <c r="C930" s="175"/>
      <c r="D930" s="175"/>
    </row>
    <row r="931" spans="1:4" ht="27.75" customHeight="1" x14ac:dyDescent="0.25">
      <c r="A931" s="173"/>
      <c r="B931" s="174"/>
      <c r="C931" s="175"/>
      <c r="D931" s="175"/>
    </row>
    <row r="932" spans="1:4" ht="27.75" customHeight="1" x14ac:dyDescent="0.25">
      <c r="A932" s="173"/>
      <c r="B932" s="174"/>
      <c r="C932" s="175"/>
      <c r="D932" s="175"/>
    </row>
    <row r="933" spans="1:4" ht="27.75" customHeight="1" x14ac:dyDescent="0.25">
      <c r="A933" s="173"/>
      <c r="B933" s="174"/>
      <c r="C933" s="175"/>
      <c r="D933" s="175"/>
    </row>
    <row r="934" spans="1:4" ht="27.75" customHeight="1" x14ac:dyDescent="0.25">
      <c r="A934" s="173"/>
      <c r="B934" s="174"/>
      <c r="C934" s="175"/>
      <c r="D934" s="175"/>
    </row>
    <row r="935" spans="1:4" ht="27.75" customHeight="1" x14ac:dyDescent="0.25">
      <c r="A935" s="173"/>
      <c r="B935" s="174"/>
      <c r="C935" s="175"/>
      <c r="D935" s="175"/>
    </row>
    <row r="936" spans="1:4" ht="27.75" customHeight="1" x14ac:dyDescent="0.25">
      <c r="A936" s="173"/>
      <c r="B936" s="174"/>
      <c r="C936" s="175"/>
      <c r="D936" s="175"/>
    </row>
    <row r="937" spans="1:4" ht="27.75" customHeight="1" x14ac:dyDescent="0.25">
      <c r="A937" s="173"/>
      <c r="B937" s="174"/>
      <c r="C937" s="175"/>
      <c r="D937" s="175"/>
    </row>
    <row r="938" spans="1:4" ht="27.75" customHeight="1" x14ac:dyDescent="0.25">
      <c r="A938" s="173"/>
      <c r="B938" s="174"/>
      <c r="C938" s="175"/>
      <c r="D938" s="175"/>
    </row>
    <row r="939" spans="1:4" ht="27.75" customHeight="1" x14ac:dyDescent="0.25">
      <c r="A939" s="173"/>
      <c r="B939" s="174"/>
      <c r="C939" s="175"/>
      <c r="D939" s="175"/>
    </row>
    <row r="940" spans="1:4" ht="27.75" customHeight="1" x14ac:dyDescent="0.25">
      <c r="A940" s="173"/>
      <c r="B940" s="174"/>
      <c r="C940" s="175"/>
      <c r="D940" s="175"/>
    </row>
    <row r="941" spans="1:4" ht="27.75" customHeight="1" x14ac:dyDescent="0.25">
      <c r="A941" s="173"/>
      <c r="B941" s="174"/>
      <c r="C941" s="175"/>
      <c r="D941" s="175"/>
    </row>
    <row r="942" spans="1:4" ht="27.75" customHeight="1" x14ac:dyDescent="0.25">
      <c r="A942" s="173"/>
      <c r="B942" s="174"/>
      <c r="C942" s="175"/>
      <c r="D942" s="175"/>
    </row>
    <row r="943" spans="1:4" ht="27.75" customHeight="1" x14ac:dyDescent="0.25">
      <c r="A943" s="173"/>
      <c r="B943" s="174"/>
      <c r="C943" s="175"/>
      <c r="D943" s="175"/>
    </row>
    <row r="944" spans="1:4" ht="27.75" customHeight="1" x14ac:dyDescent="0.25">
      <c r="A944" s="173"/>
      <c r="B944" s="174"/>
      <c r="C944" s="175"/>
      <c r="D944" s="175"/>
    </row>
    <row r="945" spans="1:4" ht="27.75" customHeight="1" x14ac:dyDescent="0.25">
      <c r="A945" s="173"/>
      <c r="B945" s="174"/>
      <c r="C945" s="175"/>
      <c r="D945" s="175"/>
    </row>
    <row r="946" spans="1:4" ht="27.75" customHeight="1" x14ac:dyDescent="0.25">
      <c r="A946" s="173"/>
      <c r="B946" s="174"/>
      <c r="C946" s="175"/>
      <c r="D946" s="175"/>
    </row>
    <row r="947" spans="1:4" ht="27.75" customHeight="1" x14ac:dyDescent="0.25">
      <c r="A947" s="173"/>
      <c r="B947" s="174"/>
      <c r="C947" s="175"/>
      <c r="D947" s="175"/>
    </row>
    <row r="948" spans="1:4" ht="27.75" customHeight="1" x14ac:dyDescent="0.25">
      <c r="A948" s="173"/>
      <c r="B948" s="174"/>
      <c r="C948" s="175"/>
      <c r="D948" s="175"/>
    </row>
    <row r="949" spans="1:4" ht="27.75" customHeight="1" x14ac:dyDescent="0.25">
      <c r="A949" s="173"/>
      <c r="B949" s="174"/>
      <c r="C949" s="175"/>
      <c r="D949" s="175"/>
    </row>
    <row r="950" spans="1:4" ht="27.75" customHeight="1" x14ac:dyDescent="0.25">
      <c r="A950" s="173"/>
      <c r="B950" s="174"/>
      <c r="C950" s="175"/>
      <c r="D950" s="175"/>
    </row>
    <row r="951" spans="1:4" ht="27.75" customHeight="1" x14ac:dyDescent="0.25">
      <c r="A951" s="173"/>
      <c r="B951" s="174"/>
      <c r="C951" s="175"/>
      <c r="D951" s="175"/>
    </row>
    <row r="952" spans="1:4" ht="27.75" customHeight="1" x14ac:dyDescent="0.25">
      <c r="A952" s="173"/>
      <c r="B952" s="174"/>
      <c r="C952" s="175"/>
      <c r="D952" s="175"/>
    </row>
    <row r="953" spans="1:4" ht="27.75" customHeight="1" x14ac:dyDescent="0.25">
      <c r="A953" s="173"/>
      <c r="B953" s="174"/>
      <c r="C953" s="175"/>
      <c r="D953" s="175"/>
    </row>
    <row r="954" spans="1:4" ht="27.75" customHeight="1" x14ac:dyDescent="0.25">
      <c r="A954" s="173"/>
      <c r="B954" s="174"/>
      <c r="C954" s="175"/>
      <c r="D954" s="175"/>
    </row>
    <row r="955" spans="1:4" ht="27.75" customHeight="1" x14ac:dyDescent="0.25">
      <c r="A955" s="173"/>
      <c r="B955" s="174"/>
      <c r="C955" s="175"/>
      <c r="D955" s="175"/>
    </row>
    <row r="956" spans="1:4" ht="27.75" customHeight="1" x14ac:dyDescent="0.25">
      <c r="A956" s="173"/>
      <c r="B956" s="174"/>
      <c r="C956" s="175"/>
      <c r="D956" s="175"/>
    </row>
    <row r="957" spans="1:4" ht="27.75" customHeight="1" x14ac:dyDescent="0.25">
      <c r="A957" s="173"/>
      <c r="B957" s="174"/>
      <c r="C957" s="175"/>
      <c r="D957" s="175"/>
    </row>
    <row r="958" spans="1:4" ht="27.75" customHeight="1" x14ac:dyDescent="0.25">
      <c r="A958" s="173"/>
      <c r="B958" s="174"/>
      <c r="C958" s="175"/>
      <c r="D958" s="175"/>
    </row>
    <row r="959" spans="1:4" ht="27.75" customHeight="1" x14ac:dyDescent="0.25">
      <c r="A959" s="173"/>
      <c r="B959" s="174"/>
      <c r="C959" s="175"/>
      <c r="D959" s="175"/>
    </row>
    <row r="960" spans="1:4" ht="27.75" customHeight="1" x14ac:dyDescent="0.25">
      <c r="A960" s="173"/>
      <c r="B960" s="174"/>
      <c r="C960" s="175"/>
      <c r="D960" s="175"/>
    </row>
    <row r="961" spans="1:4" ht="27.75" customHeight="1" x14ac:dyDescent="0.25">
      <c r="A961" s="173"/>
      <c r="B961" s="174"/>
      <c r="C961" s="175"/>
      <c r="D961" s="175"/>
    </row>
    <row r="962" spans="1:4" ht="27.75" customHeight="1" x14ac:dyDescent="0.25">
      <c r="A962" s="173"/>
      <c r="B962" s="174"/>
      <c r="C962" s="175"/>
      <c r="D962" s="175"/>
    </row>
    <row r="963" spans="1:4" ht="27.75" customHeight="1" x14ac:dyDescent="0.25">
      <c r="A963" s="173"/>
      <c r="B963" s="174"/>
      <c r="C963" s="175"/>
      <c r="D963" s="175"/>
    </row>
    <row r="964" spans="1:4" ht="27.75" customHeight="1" x14ac:dyDescent="0.25">
      <c r="A964" s="173"/>
      <c r="B964" s="174"/>
      <c r="C964" s="175"/>
      <c r="D964" s="175"/>
    </row>
    <row r="965" spans="1:4" ht="27.75" customHeight="1" x14ac:dyDescent="0.25">
      <c r="A965" s="173"/>
      <c r="B965" s="174"/>
      <c r="C965" s="175"/>
      <c r="D965" s="175"/>
    </row>
    <row r="966" spans="1:4" ht="27.75" customHeight="1" x14ac:dyDescent="0.25">
      <c r="A966" s="173"/>
      <c r="B966" s="174"/>
      <c r="C966" s="175"/>
      <c r="D966" s="175"/>
    </row>
    <row r="967" spans="1:4" ht="27.75" customHeight="1" x14ac:dyDescent="0.25">
      <c r="A967" s="173"/>
      <c r="B967" s="174"/>
      <c r="C967" s="175"/>
      <c r="D967" s="175"/>
    </row>
    <row r="968" spans="1:4" ht="27.75" customHeight="1" x14ac:dyDescent="0.25">
      <c r="A968" s="173"/>
      <c r="B968" s="174"/>
      <c r="C968" s="175"/>
      <c r="D968" s="175"/>
    </row>
    <row r="969" spans="1:4" ht="27.75" customHeight="1" x14ac:dyDescent="0.25">
      <c r="A969" s="173"/>
      <c r="B969" s="174"/>
      <c r="C969" s="175"/>
      <c r="D969" s="175"/>
    </row>
    <row r="970" spans="1:4" ht="27.75" customHeight="1" x14ac:dyDescent="0.25">
      <c r="A970" s="173"/>
      <c r="B970" s="174"/>
      <c r="C970" s="175"/>
      <c r="D970" s="175"/>
    </row>
    <row r="971" spans="1:4" ht="27.75" customHeight="1" x14ac:dyDescent="0.25">
      <c r="A971" s="173"/>
      <c r="B971" s="174"/>
      <c r="C971" s="175"/>
      <c r="D971" s="175"/>
    </row>
    <row r="972" spans="1:4" ht="27.75" customHeight="1" x14ac:dyDescent="0.25">
      <c r="A972" s="173"/>
      <c r="B972" s="174"/>
      <c r="C972" s="175"/>
      <c r="D972" s="175"/>
    </row>
    <row r="973" spans="1:4" ht="27.75" customHeight="1" x14ac:dyDescent="0.25">
      <c r="A973" s="173"/>
      <c r="B973" s="174"/>
      <c r="C973" s="175"/>
      <c r="D973" s="175"/>
    </row>
    <row r="974" spans="1:4" ht="27.75" customHeight="1" x14ac:dyDescent="0.25">
      <c r="A974" s="173"/>
      <c r="B974" s="174"/>
      <c r="C974" s="175"/>
      <c r="D974" s="175"/>
    </row>
    <row r="975" spans="1:4" ht="27.75" customHeight="1" x14ac:dyDescent="0.25">
      <c r="A975" s="173"/>
      <c r="B975" s="174"/>
      <c r="C975" s="175"/>
      <c r="D975" s="175"/>
    </row>
    <row r="976" spans="1:4" ht="27.75" customHeight="1" x14ac:dyDescent="0.25">
      <c r="A976" s="173"/>
      <c r="B976" s="174"/>
      <c r="C976" s="175"/>
      <c r="D976" s="175"/>
    </row>
    <row r="977" spans="1:4" ht="27.75" customHeight="1" x14ac:dyDescent="0.25">
      <c r="A977" s="173"/>
      <c r="B977" s="174"/>
      <c r="C977" s="175"/>
      <c r="D977" s="175"/>
    </row>
    <row r="978" spans="1:4" ht="27.75" customHeight="1" x14ac:dyDescent="0.25">
      <c r="A978" s="173"/>
      <c r="B978" s="174"/>
      <c r="C978" s="175"/>
      <c r="D978" s="175"/>
    </row>
    <row r="979" spans="1:4" ht="27.75" customHeight="1" x14ac:dyDescent="0.25">
      <c r="A979" s="173"/>
      <c r="B979" s="174"/>
      <c r="C979" s="175"/>
      <c r="D979" s="175"/>
    </row>
    <row r="980" spans="1:4" ht="27.75" customHeight="1" x14ac:dyDescent="0.25">
      <c r="A980" s="173"/>
      <c r="B980" s="174"/>
      <c r="C980" s="175"/>
      <c r="D980" s="175"/>
    </row>
    <row r="981" spans="1:4" ht="27.75" customHeight="1" x14ac:dyDescent="0.25">
      <c r="A981" s="173"/>
      <c r="B981" s="174"/>
      <c r="C981" s="175"/>
      <c r="D981" s="175"/>
    </row>
    <row r="982" spans="1:4" ht="27.75" customHeight="1" x14ac:dyDescent="0.25">
      <c r="A982" s="173"/>
      <c r="B982" s="174"/>
      <c r="C982" s="175"/>
      <c r="D982" s="175"/>
    </row>
    <row r="983" spans="1:4" ht="27.75" customHeight="1" x14ac:dyDescent="0.25">
      <c r="A983" s="173"/>
      <c r="B983" s="174"/>
      <c r="C983" s="175"/>
      <c r="D983" s="175"/>
    </row>
    <row r="984" spans="1:4" ht="27.75" customHeight="1" x14ac:dyDescent="0.25">
      <c r="A984" s="173"/>
      <c r="B984" s="174"/>
      <c r="C984" s="175"/>
      <c r="D984" s="175"/>
    </row>
    <row r="985" spans="1:4" ht="27.75" customHeight="1" x14ac:dyDescent="0.25">
      <c r="A985" s="173"/>
      <c r="B985" s="174"/>
      <c r="C985" s="175"/>
      <c r="D985" s="175"/>
    </row>
    <row r="986" spans="1:4" ht="27.75" customHeight="1" x14ac:dyDescent="0.25">
      <c r="A986" s="173"/>
      <c r="B986" s="174"/>
      <c r="C986" s="175"/>
      <c r="D986" s="175"/>
    </row>
    <row r="987" spans="1:4" ht="27.75" customHeight="1" x14ac:dyDescent="0.25">
      <c r="A987" s="173"/>
      <c r="B987" s="174"/>
      <c r="C987" s="175"/>
      <c r="D987" s="175"/>
    </row>
    <row r="988" spans="1:4" ht="27.75" customHeight="1" x14ac:dyDescent="0.25">
      <c r="A988" s="173"/>
      <c r="B988" s="174"/>
      <c r="C988" s="175"/>
      <c r="D988" s="175"/>
    </row>
    <row r="989" spans="1:4" ht="27.75" customHeight="1" x14ac:dyDescent="0.25">
      <c r="A989" s="173"/>
      <c r="B989" s="174"/>
      <c r="C989" s="175"/>
      <c r="D989" s="175"/>
    </row>
    <row r="990" spans="1:4" ht="27.75" customHeight="1" x14ac:dyDescent="0.25">
      <c r="A990" s="173"/>
      <c r="B990" s="174"/>
      <c r="C990" s="175"/>
      <c r="D990" s="175"/>
    </row>
    <row r="991" spans="1:4" ht="27.75" customHeight="1" x14ac:dyDescent="0.25">
      <c r="A991" s="173"/>
      <c r="B991" s="174"/>
      <c r="C991" s="175"/>
      <c r="D991" s="175"/>
    </row>
    <row r="992" spans="1:4" ht="27.75" customHeight="1" x14ac:dyDescent="0.25">
      <c r="A992" s="173"/>
      <c r="B992" s="174"/>
      <c r="C992" s="175"/>
      <c r="D992" s="175"/>
    </row>
    <row r="993" spans="1:4" ht="27.75" customHeight="1" x14ac:dyDescent="0.25">
      <c r="A993" s="173"/>
      <c r="B993" s="174"/>
      <c r="C993" s="175"/>
      <c r="D993" s="175"/>
    </row>
    <row r="994" spans="1:4" ht="27.75" customHeight="1" x14ac:dyDescent="0.25">
      <c r="A994" s="173"/>
      <c r="B994" s="174"/>
      <c r="C994" s="175"/>
      <c r="D994" s="175"/>
    </row>
    <row r="995" spans="1:4" ht="27.75" customHeight="1" x14ac:dyDescent="0.25">
      <c r="A995" s="173"/>
      <c r="B995" s="174"/>
      <c r="C995" s="175"/>
      <c r="D995" s="175"/>
    </row>
    <row r="996" spans="1:4" ht="27.75" customHeight="1" x14ac:dyDescent="0.25">
      <c r="A996" s="173"/>
      <c r="B996" s="174"/>
      <c r="C996" s="175"/>
      <c r="D996" s="175"/>
    </row>
    <row r="997" spans="1:4" ht="27.75" customHeight="1" x14ac:dyDescent="0.25">
      <c r="A997" s="173"/>
      <c r="B997" s="174"/>
      <c r="C997" s="175"/>
      <c r="D997" s="175"/>
    </row>
    <row r="998" spans="1:4" ht="27.75" customHeight="1" x14ac:dyDescent="0.25">
      <c r="A998" s="173"/>
      <c r="B998" s="174"/>
      <c r="C998" s="175"/>
      <c r="D998" s="175"/>
    </row>
    <row r="999" spans="1:4" ht="27.75" customHeight="1" x14ac:dyDescent="0.25">
      <c r="A999" s="173"/>
      <c r="B999" s="174"/>
      <c r="C999" s="175"/>
      <c r="D999" s="175"/>
    </row>
    <row r="1000" spans="1:4" ht="27.75" customHeight="1" x14ac:dyDescent="0.25">
      <c r="A1000" s="173"/>
      <c r="B1000" s="174"/>
      <c r="C1000" s="175"/>
      <c r="D1000" s="175"/>
    </row>
    <row r="1001" spans="1:4" ht="27.75" customHeight="1" x14ac:dyDescent="0.25">
      <c r="A1001" s="173"/>
      <c r="B1001" s="174"/>
      <c r="C1001" s="175"/>
      <c r="D1001" s="175"/>
    </row>
    <row r="1002" spans="1:4" ht="27.75" customHeight="1" x14ac:dyDescent="0.25">
      <c r="A1002" s="173"/>
      <c r="B1002" s="174"/>
      <c r="C1002" s="175"/>
      <c r="D1002" s="175"/>
    </row>
    <row r="1003" spans="1:4" ht="27.75" customHeight="1" x14ac:dyDescent="0.25">
      <c r="A1003" s="173"/>
      <c r="B1003" s="174"/>
      <c r="C1003" s="175"/>
      <c r="D1003" s="175"/>
    </row>
    <row r="1004" spans="1:4" ht="27.75" customHeight="1" x14ac:dyDescent="0.25">
      <c r="A1004" s="173"/>
      <c r="B1004" s="174"/>
      <c r="C1004" s="175"/>
      <c r="D1004" s="175"/>
    </row>
    <row r="1005" spans="1:4" ht="27.75" customHeight="1" x14ac:dyDescent="0.25">
      <c r="A1005" s="173"/>
      <c r="B1005" s="174"/>
      <c r="C1005" s="175"/>
      <c r="D1005" s="175"/>
    </row>
    <row r="1006" spans="1:4" ht="27.75" customHeight="1" x14ac:dyDescent="0.25">
      <c r="A1006" s="173"/>
      <c r="B1006" s="174"/>
      <c r="C1006" s="175"/>
      <c r="D1006" s="175"/>
    </row>
    <row r="1007" spans="1:4" ht="27.75" customHeight="1" x14ac:dyDescent="0.25">
      <c r="A1007" s="173"/>
      <c r="B1007" s="174"/>
      <c r="C1007" s="175"/>
      <c r="D1007" s="175"/>
    </row>
    <row r="1008" spans="1:4" ht="27.75" customHeight="1" x14ac:dyDescent="0.25">
      <c r="A1008" s="173"/>
      <c r="B1008" s="174"/>
      <c r="C1008" s="175"/>
      <c r="D1008" s="175"/>
    </row>
    <row r="1009" spans="1:4" ht="27.75" customHeight="1" x14ac:dyDescent="0.25">
      <c r="A1009" s="173"/>
      <c r="B1009" s="174"/>
      <c r="C1009" s="175"/>
      <c r="D1009" s="175"/>
    </row>
    <row r="1010" spans="1:4" ht="27.75" customHeight="1" x14ac:dyDescent="0.25">
      <c r="A1010" s="173"/>
      <c r="B1010" s="174"/>
      <c r="C1010" s="175"/>
      <c r="D1010" s="175"/>
    </row>
    <row r="1011" spans="1:4" ht="27.75" customHeight="1" x14ac:dyDescent="0.25">
      <c r="A1011" s="173"/>
      <c r="B1011" s="174"/>
      <c r="C1011" s="175"/>
      <c r="D1011" s="175"/>
    </row>
    <row r="1012" spans="1:4" ht="27.75" customHeight="1" x14ac:dyDescent="0.25">
      <c r="A1012" s="173"/>
      <c r="B1012" s="174"/>
      <c r="C1012" s="175"/>
      <c r="D1012" s="175"/>
    </row>
    <row r="1013" spans="1:4" ht="27.75" customHeight="1" x14ac:dyDescent="0.25">
      <c r="A1013" s="173"/>
      <c r="B1013" s="174"/>
      <c r="C1013" s="175"/>
      <c r="D1013" s="175"/>
    </row>
    <row r="1014" spans="1:4" ht="27.75" customHeight="1" x14ac:dyDescent="0.25">
      <c r="A1014" s="173"/>
      <c r="B1014" s="174"/>
      <c r="C1014" s="175"/>
      <c r="D1014" s="175"/>
    </row>
    <row r="1015" spans="1:4" ht="27.75" customHeight="1" x14ac:dyDescent="0.25">
      <c r="A1015" s="173"/>
      <c r="B1015" s="174"/>
      <c r="C1015" s="175"/>
      <c r="D1015" s="175"/>
    </row>
    <row r="1016" spans="1:4" ht="27.75" customHeight="1" x14ac:dyDescent="0.25">
      <c r="A1016" s="173"/>
      <c r="B1016" s="174"/>
      <c r="C1016" s="175"/>
      <c r="D1016" s="175"/>
    </row>
    <row r="1017" spans="1:4" ht="27.75" customHeight="1" x14ac:dyDescent="0.25">
      <c r="A1017" s="173"/>
      <c r="B1017" s="174"/>
      <c r="C1017" s="175"/>
      <c r="D1017" s="175"/>
    </row>
    <row r="1018" spans="1:4" ht="27.75" customHeight="1" x14ac:dyDescent="0.25">
      <c r="A1018" s="173"/>
      <c r="B1018" s="174"/>
      <c r="C1018" s="175"/>
      <c r="D1018" s="175"/>
    </row>
    <row r="1019" spans="1:4" ht="27.75" customHeight="1" x14ac:dyDescent="0.25">
      <c r="A1019" s="173"/>
      <c r="B1019" s="174"/>
      <c r="C1019" s="175"/>
      <c r="D1019" s="175"/>
    </row>
    <row r="1020" spans="1:4" ht="27.75" customHeight="1" x14ac:dyDescent="0.25">
      <c r="A1020" s="173"/>
      <c r="B1020" s="174"/>
      <c r="C1020" s="175"/>
      <c r="D1020" s="175"/>
    </row>
    <row r="1021" spans="1:4" ht="27.75" customHeight="1" x14ac:dyDescent="0.25">
      <c r="A1021" s="173"/>
      <c r="B1021" s="174"/>
      <c r="C1021" s="175"/>
      <c r="D1021" s="175"/>
    </row>
    <row r="1022" spans="1:4" ht="27.75" customHeight="1" x14ac:dyDescent="0.25">
      <c r="A1022" s="173"/>
      <c r="B1022" s="174"/>
      <c r="C1022" s="175"/>
      <c r="D1022" s="175"/>
    </row>
    <row r="1023" spans="1:4" ht="27.75" customHeight="1" x14ac:dyDescent="0.25">
      <c r="A1023" s="173"/>
      <c r="B1023" s="174"/>
      <c r="C1023" s="175"/>
      <c r="D1023" s="175"/>
    </row>
    <row r="1024" spans="1:4" ht="27.75" customHeight="1" x14ac:dyDescent="0.25">
      <c r="A1024" s="173"/>
      <c r="B1024" s="174"/>
      <c r="C1024" s="175"/>
      <c r="D1024" s="175"/>
    </row>
    <row r="1025" spans="1:4" ht="27.75" customHeight="1" x14ac:dyDescent="0.25">
      <c r="A1025" s="173"/>
      <c r="B1025" s="174"/>
      <c r="C1025" s="175"/>
      <c r="D1025" s="175"/>
    </row>
    <row r="1026" spans="1:4" ht="27.75" customHeight="1" x14ac:dyDescent="0.25">
      <c r="A1026" s="173"/>
      <c r="B1026" s="174"/>
      <c r="C1026" s="175"/>
      <c r="D1026" s="175"/>
    </row>
    <row r="1027" spans="1:4" ht="27.75" customHeight="1" x14ac:dyDescent="0.25">
      <c r="A1027" s="173"/>
      <c r="B1027" s="174"/>
      <c r="C1027" s="175"/>
      <c r="D1027" s="175"/>
    </row>
    <row r="1028" spans="1:4" ht="27.75" customHeight="1" x14ac:dyDescent="0.25">
      <c r="A1028" s="173"/>
      <c r="B1028" s="174"/>
      <c r="C1028" s="175"/>
      <c r="D1028" s="175"/>
    </row>
    <row r="1029" spans="1:4" ht="27.75" customHeight="1" x14ac:dyDescent="0.25">
      <c r="A1029" s="173"/>
      <c r="B1029" s="174"/>
      <c r="C1029" s="175"/>
      <c r="D1029" s="175"/>
    </row>
    <row r="1030" spans="1:4" ht="27.75" customHeight="1" x14ac:dyDescent="0.25">
      <c r="A1030" s="173"/>
      <c r="B1030" s="174"/>
      <c r="C1030" s="175"/>
      <c r="D1030" s="175"/>
    </row>
    <row r="1031" spans="1:4" ht="27.75" customHeight="1" x14ac:dyDescent="0.25">
      <c r="A1031" s="173"/>
      <c r="B1031" s="174"/>
      <c r="C1031" s="175"/>
      <c r="D1031" s="175"/>
    </row>
    <row r="1032" spans="1:4" ht="27.75" customHeight="1" x14ac:dyDescent="0.25">
      <c r="A1032" s="173"/>
      <c r="B1032" s="174"/>
      <c r="C1032" s="175"/>
      <c r="D1032" s="175"/>
    </row>
    <row r="1033" spans="1:4" ht="27.75" customHeight="1" x14ac:dyDescent="0.25">
      <c r="A1033" s="173"/>
      <c r="B1033" s="174"/>
      <c r="C1033" s="175"/>
      <c r="D1033" s="175"/>
    </row>
    <row r="1034" spans="1:4" ht="27.75" customHeight="1" x14ac:dyDescent="0.25">
      <c r="A1034" s="173"/>
      <c r="B1034" s="174"/>
      <c r="C1034" s="175"/>
      <c r="D1034" s="175"/>
    </row>
    <row r="1035" spans="1:4" ht="27.75" customHeight="1" x14ac:dyDescent="0.25">
      <c r="A1035" s="173"/>
      <c r="B1035" s="174"/>
      <c r="C1035" s="175"/>
      <c r="D1035" s="175"/>
    </row>
    <row r="1036" spans="1:4" ht="27.75" customHeight="1" x14ac:dyDescent="0.25">
      <c r="A1036" s="173"/>
      <c r="B1036" s="174"/>
      <c r="C1036" s="175"/>
      <c r="D1036" s="175"/>
    </row>
    <row r="1037" spans="1:4" ht="27.75" customHeight="1" x14ac:dyDescent="0.25">
      <c r="A1037" s="173"/>
      <c r="B1037" s="174"/>
      <c r="C1037" s="175"/>
      <c r="D1037" s="175"/>
    </row>
    <row r="1038" spans="1:4" ht="27.75" customHeight="1" x14ac:dyDescent="0.25">
      <c r="A1038" s="173"/>
      <c r="B1038" s="174"/>
      <c r="C1038" s="175"/>
      <c r="D1038" s="175"/>
    </row>
    <row r="1039" spans="1:4" ht="27.75" customHeight="1" x14ac:dyDescent="0.25">
      <c r="A1039" s="173"/>
      <c r="B1039" s="174"/>
      <c r="C1039" s="175"/>
      <c r="D1039" s="175"/>
    </row>
    <row r="1040" spans="1:4" ht="27.75" customHeight="1" x14ac:dyDescent="0.25">
      <c r="A1040" s="173"/>
      <c r="B1040" s="174"/>
      <c r="C1040" s="175"/>
      <c r="D1040" s="175"/>
    </row>
    <row r="1041" spans="1:4" ht="27.75" customHeight="1" x14ac:dyDescent="0.25">
      <c r="A1041" s="173"/>
      <c r="B1041" s="174"/>
      <c r="C1041" s="175"/>
      <c r="D1041" s="175"/>
    </row>
    <row r="1042" spans="1:4" ht="27.75" customHeight="1" x14ac:dyDescent="0.25">
      <c r="A1042" s="173"/>
      <c r="B1042" s="174"/>
      <c r="C1042" s="175"/>
      <c r="D1042" s="175"/>
    </row>
    <row r="1043" spans="1:4" ht="27.75" customHeight="1" x14ac:dyDescent="0.25">
      <c r="A1043" s="173"/>
      <c r="B1043" s="174"/>
      <c r="C1043" s="175"/>
      <c r="D1043" s="175"/>
    </row>
    <row r="1044" spans="1:4" ht="27.75" customHeight="1" x14ac:dyDescent="0.25">
      <c r="A1044" s="173"/>
      <c r="B1044" s="174"/>
      <c r="C1044" s="175"/>
      <c r="D1044" s="175"/>
    </row>
    <row r="1045" spans="1:4" ht="27.75" customHeight="1" x14ac:dyDescent="0.25">
      <c r="A1045" s="173"/>
      <c r="B1045" s="174"/>
      <c r="C1045" s="175"/>
      <c r="D1045" s="175"/>
    </row>
    <row r="1046" spans="1:4" ht="27.75" customHeight="1" x14ac:dyDescent="0.25">
      <c r="A1046" s="173"/>
      <c r="B1046" s="174"/>
      <c r="C1046" s="175"/>
      <c r="D1046" s="175"/>
    </row>
    <row r="1047" spans="1:4" ht="27.75" customHeight="1" x14ac:dyDescent="0.25">
      <c r="A1047" s="173"/>
      <c r="B1047" s="174"/>
      <c r="C1047" s="175"/>
      <c r="D1047" s="175"/>
    </row>
    <row r="1048" spans="1:4" ht="27.75" customHeight="1" x14ac:dyDescent="0.25">
      <c r="A1048" s="173"/>
      <c r="B1048" s="174"/>
      <c r="C1048" s="175"/>
      <c r="D1048" s="175"/>
    </row>
    <row r="1049" spans="1:4" ht="27.75" customHeight="1" x14ac:dyDescent="0.25">
      <c r="A1049" s="173"/>
      <c r="B1049" s="174"/>
      <c r="C1049" s="175"/>
      <c r="D1049" s="175"/>
    </row>
    <row r="1050" spans="1:4" ht="27.75" customHeight="1" x14ac:dyDescent="0.25">
      <c r="A1050" s="173"/>
      <c r="B1050" s="174"/>
      <c r="C1050" s="175"/>
      <c r="D1050" s="175"/>
    </row>
    <row r="1051" spans="1:4" ht="27.75" customHeight="1" x14ac:dyDescent="0.25">
      <c r="A1051" s="173"/>
      <c r="B1051" s="174"/>
      <c r="C1051" s="175"/>
      <c r="D1051" s="175"/>
    </row>
    <row r="1052" spans="1:4" ht="27.75" customHeight="1" x14ac:dyDescent="0.25">
      <c r="A1052" s="173"/>
      <c r="B1052" s="174"/>
      <c r="C1052" s="175"/>
      <c r="D1052" s="175"/>
    </row>
    <row r="1053" spans="1:4" ht="27.75" customHeight="1" x14ac:dyDescent="0.25">
      <c r="A1053" s="173"/>
      <c r="B1053" s="174"/>
      <c r="C1053" s="175"/>
      <c r="D1053" s="175"/>
    </row>
    <row r="1054" spans="1:4" ht="27.75" customHeight="1" x14ac:dyDescent="0.25">
      <c r="A1054" s="173"/>
      <c r="B1054" s="174"/>
      <c r="C1054" s="175"/>
      <c r="D1054" s="175"/>
    </row>
    <row r="1055" spans="1:4" ht="27.75" customHeight="1" x14ac:dyDescent="0.25">
      <c r="A1055" s="173"/>
      <c r="B1055" s="174"/>
      <c r="C1055" s="175"/>
      <c r="D1055" s="175"/>
    </row>
    <row r="1056" spans="1:4" ht="27.75" customHeight="1" x14ac:dyDescent="0.25">
      <c r="A1056" s="173"/>
      <c r="B1056" s="174"/>
      <c r="C1056" s="175"/>
      <c r="D1056" s="175"/>
    </row>
    <row r="1057" spans="1:4" ht="27.75" customHeight="1" x14ac:dyDescent="0.25">
      <c r="A1057" s="173"/>
      <c r="B1057" s="174"/>
      <c r="C1057" s="175"/>
      <c r="D1057" s="175"/>
    </row>
    <row r="1058" spans="1:4" ht="27.75" customHeight="1" x14ac:dyDescent="0.25">
      <c r="A1058" s="173"/>
      <c r="B1058" s="174"/>
      <c r="C1058" s="175"/>
      <c r="D1058" s="175"/>
    </row>
    <row r="1059" spans="1:4" ht="27.75" customHeight="1" x14ac:dyDescent="0.25">
      <c r="A1059" s="173"/>
      <c r="B1059" s="174"/>
      <c r="C1059" s="175"/>
      <c r="D1059" s="175"/>
    </row>
    <row r="1060" spans="1:4" ht="27.75" customHeight="1" x14ac:dyDescent="0.25">
      <c r="A1060" s="173"/>
      <c r="B1060" s="174"/>
      <c r="C1060" s="175"/>
      <c r="D1060" s="175"/>
    </row>
    <row r="1061" spans="1:4" ht="27.75" customHeight="1" x14ac:dyDescent="0.25">
      <c r="A1061" s="173"/>
      <c r="B1061" s="174"/>
      <c r="C1061" s="175"/>
      <c r="D1061" s="175"/>
    </row>
    <row r="1062" spans="1:4" ht="27.75" customHeight="1" x14ac:dyDescent="0.25">
      <c r="A1062" s="173"/>
      <c r="B1062" s="174"/>
      <c r="C1062" s="175"/>
      <c r="D1062" s="175"/>
    </row>
    <row r="1063" spans="1:4" ht="27.75" customHeight="1" x14ac:dyDescent="0.25">
      <c r="A1063" s="173"/>
      <c r="B1063" s="174"/>
      <c r="C1063" s="175"/>
      <c r="D1063" s="175"/>
    </row>
    <row r="1064" spans="1:4" ht="27.75" customHeight="1" x14ac:dyDescent="0.25">
      <c r="A1064" s="173"/>
      <c r="B1064" s="174"/>
      <c r="C1064" s="175"/>
      <c r="D1064" s="175"/>
    </row>
    <row r="1065" spans="1:4" ht="27.75" customHeight="1" x14ac:dyDescent="0.25">
      <c r="A1065" s="173"/>
      <c r="B1065" s="174"/>
      <c r="C1065" s="175"/>
      <c r="D1065" s="175"/>
    </row>
    <row r="1066" spans="1:4" ht="27.75" customHeight="1" x14ac:dyDescent="0.25">
      <c r="A1066" s="173"/>
      <c r="B1066" s="174"/>
      <c r="C1066" s="175"/>
      <c r="D1066" s="175"/>
    </row>
    <row r="1067" spans="1:4" ht="27.75" customHeight="1" x14ac:dyDescent="0.25">
      <c r="A1067" s="173"/>
      <c r="B1067" s="174"/>
      <c r="C1067" s="175"/>
      <c r="D1067" s="175"/>
    </row>
    <row r="1068" spans="1:4" ht="27.75" customHeight="1" x14ac:dyDescent="0.25">
      <c r="A1068" s="173"/>
      <c r="B1068" s="174"/>
      <c r="C1068" s="175"/>
      <c r="D1068" s="175"/>
    </row>
    <row r="1069" spans="1:4" ht="27.75" customHeight="1" x14ac:dyDescent="0.25">
      <c r="A1069" s="173"/>
      <c r="B1069" s="174"/>
      <c r="C1069" s="175"/>
      <c r="D1069" s="175"/>
    </row>
    <row r="1070" spans="1:4" ht="27.75" customHeight="1" x14ac:dyDescent="0.25">
      <c r="A1070" s="173"/>
      <c r="B1070" s="174"/>
      <c r="C1070" s="175"/>
      <c r="D1070" s="175"/>
    </row>
    <row r="1071" spans="1:4" ht="27.75" customHeight="1" x14ac:dyDescent="0.25">
      <c r="A1071" s="173"/>
      <c r="B1071" s="174"/>
      <c r="C1071" s="175"/>
      <c r="D1071" s="175"/>
    </row>
    <row r="1072" spans="1:4" ht="27.75" customHeight="1" x14ac:dyDescent="0.25">
      <c r="A1072" s="173"/>
      <c r="B1072" s="174"/>
      <c r="C1072" s="175"/>
      <c r="D1072" s="175"/>
    </row>
    <row r="1073" spans="1:4" ht="27.75" customHeight="1" x14ac:dyDescent="0.25">
      <c r="A1073" s="173"/>
      <c r="B1073" s="174"/>
      <c r="C1073" s="175"/>
      <c r="D1073" s="175"/>
    </row>
    <row r="1074" spans="1:4" ht="27.75" customHeight="1" x14ac:dyDescent="0.25">
      <c r="A1074" s="173"/>
      <c r="B1074" s="174"/>
      <c r="C1074" s="175"/>
      <c r="D1074" s="175"/>
    </row>
    <row r="1075" spans="1:4" ht="27.75" customHeight="1" x14ac:dyDescent="0.25">
      <c r="A1075" s="173"/>
      <c r="B1075" s="174"/>
      <c r="C1075" s="175"/>
      <c r="D1075" s="175"/>
    </row>
    <row r="1076" spans="1:4" ht="27.75" customHeight="1" x14ac:dyDescent="0.25">
      <c r="A1076" s="173"/>
      <c r="B1076" s="174"/>
      <c r="C1076" s="175"/>
      <c r="D1076" s="175"/>
    </row>
    <row r="1077" spans="1:4" ht="27.75" customHeight="1" x14ac:dyDescent="0.25">
      <c r="A1077" s="173"/>
      <c r="B1077" s="174"/>
      <c r="C1077" s="175"/>
      <c r="D1077" s="175"/>
    </row>
    <row r="1078" spans="1:4" ht="27.75" customHeight="1" x14ac:dyDescent="0.25">
      <c r="A1078" s="173"/>
      <c r="B1078" s="174"/>
      <c r="C1078" s="175"/>
      <c r="D1078" s="175"/>
    </row>
    <row r="1079" spans="1:4" ht="27.75" customHeight="1" x14ac:dyDescent="0.25">
      <c r="A1079" s="173"/>
      <c r="B1079" s="174"/>
      <c r="C1079" s="175"/>
      <c r="D1079" s="175"/>
    </row>
    <row r="1080" spans="1:4" ht="27.75" customHeight="1" x14ac:dyDescent="0.25">
      <c r="A1080" s="173"/>
      <c r="B1080" s="174"/>
      <c r="C1080" s="175"/>
      <c r="D1080" s="175"/>
    </row>
    <row r="1081" spans="1:4" ht="27.75" customHeight="1" x14ac:dyDescent="0.25">
      <c r="A1081" s="173"/>
      <c r="B1081" s="174"/>
      <c r="C1081" s="175"/>
      <c r="D1081" s="175"/>
    </row>
    <row r="1082" spans="1:4" ht="27.75" customHeight="1" x14ac:dyDescent="0.25">
      <c r="A1082" s="173"/>
      <c r="B1082" s="174"/>
      <c r="C1082" s="175"/>
      <c r="D1082" s="175"/>
    </row>
    <row r="1083" spans="1:4" ht="27.75" customHeight="1" x14ac:dyDescent="0.25">
      <c r="A1083" s="173"/>
      <c r="B1083" s="174"/>
      <c r="C1083" s="175"/>
      <c r="D1083" s="175"/>
    </row>
    <row r="1084" spans="1:4" ht="27.75" customHeight="1" x14ac:dyDescent="0.25">
      <c r="A1084" s="173"/>
      <c r="B1084" s="174"/>
      <c r="C1084" s="175"/>
      <c r="D1084" s="175"/>
    </row>
    <row r="1085" spans="1:4" ht="27.75" customHeight="1" x14ac:dyDescent="0.25">
      <c r="A1085" s="173"/>
      <c r="B1085" s="174"/>
      <c r="C1085" s="175"/>
      <c r="D1085" s="175"/>
    </row>
    <row r="1086" spans="1:4" ht="27.75" customHeight="1" x14ac:dyDescent="0.25">
      <c r="A1086" s="173"/>
      <c r="B1086" s="174"/>
      <c r="C1086" s="175"/>
      <c r="D1086" s="175"/>
    </row>
    <row r="1087" spans="1:4" ht="27.75" customHeight="1" x14ac:dyDescent="0.25">
      <c r="A1087" s="173"/>
      <c r="B1087" s="174"/>
      <c r="C1087" s="175"/>
      <c r="D1087" s="175"/>
    </row>
    <row r="1088" spans="1:4" ht="27.75" customHeight="1" x14ac:dyDescent="0.25">
      <c r="A1088" s="173"/>
      <c r="B1088" s="174"/>
      <c r="C1088" s="175"/>
      <c r="D1088" s="175"/>
    </row>
    <row r="1089" spans="1:4" ht="27.75" customHeight="1" x14ac:dyDescent="0.25">
      <c r="A1089" s="173"/>
      <c r="B1089" s="174"/>
      <c r="C1089" s="175"/>
      <c r="D1089" s="175"/>
    </row>
    <row r="1090" spans="1:4" ht="27.75" customHeight="1" x14ac:dyDescent="0.25">
      <c r="A1090" s="173"/>
      <c r="B1090" s="174"/>
      <c r="C1090" s="175"/>
      <c r="D1090" s="175"/>
    </row>
    <row r="1091" spans="1:4" ht="27.75" customHeight="1" x14ac:dyDescent="0.25">
      <c r="A1091" s="173"/>
      <c r="B1091" s="174"/>
      <c r="C1091" s="175"/>
      <c r="D1091" s="175"/>
    </row>
    <row r="1092" spans="1:4" ht="27.75" customHeight="1" x14ac:dyDescent="0.25">
      <c r="A1092" s="173"/>
      <c r="B1092" s="174"/>
      <c r="C1092" s="175"/>
      <c r="D1092" s="175"/>
    </row>
    <row r="1093" spans="1:4" ht="27.75" customHeight="1" x14ac:dyDescent="0.25">
      <c r="A1093" s="173"/>
      <c r="B1093" s="174"/>
      <c r="C1093" s="175"/>
      <c r="D1093" s="175"/>
    </row>
    <row r="1094" spans="1:4" ht="27.75" customHeight="1" x14ac:dyDescent="0.25">
      <c r="A1094" s="173"/>
      <c r="B1094" s="174"/>
      <c r="C1094" s="175"/>
      <c r="D1094" s="175"/>
    </row>
    <row r="1095" spans="1:4" ht="27.75" customHeight="1" x14ac:dyDescent="0.25">
      <c r="A1095" s="173"/>
      <c r="B1095" s="174"/>
      <c r="C1095" s="175"/>
      <c r="D1095" s="175"/>
    </row>
    <row r="1096" spans="1:4" ht="27.75" customHeight="1" x14ac:dyDescent="0.25">
      <c r="A1096" s="173"/>
      <c r="B1096" s="174"/>
      <c r="C1096" s="175"/>
      <c r="D1096" s="175"/>
    </row>
    <row r="1097" spans="1:4" ht="27.75" customHeight="1" x14ac:dyDescent="0.25">
      <c r="A1097" s="173"/>
      <c r="B1097" s="174"/>
      <c r="C1097" s="175"/>
      <c r="D1097" s="175"/>
    </row>
    <row r="1098" spans="1:4" ht="27.75" customHeight="1" x14ac:dyDescent="0.25">
      <c r="A1098" s="173"/>
      <c r="B1098" s="174"/>
      <c r="C1098" s="175"/>
      <c r="D1098" s="175"/>
    </row>
    <row r="1099" spans="1:4" ht="27.75" customHeight="1" x14ac:dyDescent="0.25">
      <c r="A1099" s="173"/>
      <c r="B1099" s="174"/>
      <c r="C1099" s="175"/>
      <c r="D1099" s="175"/>
    </row>
    <row r="1100" spans="1:4" ht="27.75" customHeight="1" x14ac:dyDescent="0.25">
      <c r="A1100" s="173"/>
      <c r="B1100" s="174"/>
      <c r="C1100" s="175"/>
      <c r="D1100" s="175"/>
    </row>
    <row r="1101" spans="1:4" ht="27.75" customHeight="1" x14ac:dyDescent="0.25">
      <c r="A1101" s="173"/>
      <c r="B1101" s="174"/>
      <c r="C1101" s="175"/>
      <c r="D1101" s="175"/>
    </row>
    <row r="1102" spans="1:4" ht="27.75" customHeight="1" x14ac:dyDescent="0.25">
      <c r="A1102" s="173"/>
      <c r="B1102" s="174"/>
      <c r="C1102" s="175"/>
      <c r="D1102" s="175"/>
    </row>
    <row r="1103" spans="1:4" ht="27.75" customHeight="1" x14ac:dyDescent="0.25">
      <c r="A1103" s="173"/>
      <c r="B1103" s="174"/>
      <c r="C1103" s="175"/>
      <c r="D1103" s="175"/>
    </row>
    <row r="1104" spans="1:4" ht="27.75" customHeight="1" x14ac:dyDescent="0.25">
      <c r="A1104" s="173"/>
      <c r="B1104" s="174"/>
      <c r="C1104" s="175"/>
      <c r="D1104" s="175"/>
    </row>
    <row r="1105" spans="1:4" ht="27.75" customHeight="1" x14ac:dyDescent="0.25">
      <c r="A1105" s="173"/>
      <c r="B1105" s="174"/>
      <c r="C1105" s="175"/>
      <c r="D1105" s="175"/>
    </row>
    <row r="1106" spans="1:4" ht="27.75" customHeight="1" x14ac:dyDescent="0.25">
      <c r="A1106" s="173"/>
      <c r="B1106" s="174"/>
      <c r="C1106" s="175"/>
      <c r="D1106" s="175"/>
    </row>
    <row r="1107" spans="1:4" ht="27.75" customHeight="1" x14ac:dyDescent="0.25">
      <c r="A1107" s="173"/>
      <c r="B1107" s="174"/>
      <c r="C1107" s="175"/>
      <c r="D1107" s="175"/>
    </row>
    <row r="1108" spans="1:4" ht="27.75" customHeight="1" x14ac:dyDescent="0.25">
      <c r="A1108" s="173"/>
      <c r="B1108" s="174"/>
      <c r="C1108" s="175"/>
      <c r="D1108" s="175"/>
    </row>
    <row r="1109" spans="1:4" ht="27.75" customHeight="1" x14ac:dyDescent="0.25">
      <c r="A1109" s="173"/>
      <c r="B1109" s="174"/>
      <c r="C1109" s="175"/>
      <c r="D1109" s="175"/>
    </row>
    <row r="1110" spans="1:4" ht="27.75" customHeight="1" x14ac:dyDescent="0.25">
      <c r="A1110" s="173"/>
      <c r="B1110" s="174"/>
      <c r="C1110" s="175"/>
      <c r="D1110" s="175"/>
    </row>
    <row r="1111" spans="1:4" ht="27.75" customHeight="1" x14ac:dyDescent="0.25">
      <c r="A1111" s="173"/>
      <c r="B1111" s="174"/>
      <c r="C1111" s="175"/>
      <c r="D1111" s="175"/>
    </row>
    <row r="1112" spans="1:4" ht="27.75" customHeight="1" x14ac:dyDescent="0.25">
      <c r="A1112" s="173"/>
      <c r="B1112" s="174"/>
      <c r="C1112" s="175"/>
      <c r="D1112" s="175"/>
    </row>
    <row r="1113" spans="1:4" ht="27.75" customHeight="1" x14ac:dyDescent="0.25">
      <c r="A1113" s="173"/>
      <c r="B1113" s="174"/>
      <c r="C1113" s="175"/>
      <c r="D1113" s="175"/>
    </row>
    <row r="1114" spans="1:4" ht="27.75" customHeight="1" x14ac:dyDescent="0.25">
      <c r="A1114" s="173"/>
      <c r="B1114" s="174"/>
      <c r="C1114" s="175"/>
      <c r="D1114" s="175"/>
    </row>
    <row r="1115" spans="1:4" ht="27.75" customHeight="1" x14ac:dyDescent="0.25">
      <c r="A1115" s="173"/>
      <c r="B1115" s="174"/>
      <c r="C1115" s="175"/>
      <c r="D1115" s="175"/>
    </row>
    <row r="1116" spans="1:4" ht="27.75" customHeight="1" x14ac:dyDescent="0.25">
      <c r="A1116" s="173"/>
      <c r="B1116" s="174"/>
      <c r="C1116" s="175"/>
      <c r="D1116" s="175"/>
    </row>
    <row r="1117" spans="1:4" ht="27.75" customHeight="1" x14ac:dyDescent="0.25">
      <c r="A1117" s="173"/>
      <c r="B1117" s="174"/>
      <c r="C1117" s="175"/>
      <c r="D1117" s="175"/>
    </row>
    <row r="1118" spans="1:4" ht="27.75" customHeight="1" x14ac:dyDescent="0.25">
      <c r="A1118" s="173"/>
      <c r="B1118" s="174"/>
      <c r="C1118" s="175"/>
      <c r="D1118" s="175"/>
    </row>
    <row r="1119" spans="1:4" ht="27.75" customHeight="1" x14ac:dyDescent="0.25">
      <c r="A1119" s="173"/>
      <c r="B1119" s="174"/>
      <c r="C1119" s="175"/>
      <c r="D1119" s="175"/>
    </row>
    <row r="1120" spans="1:4" ht="27.75" customHeight="1" x14ac:dyDescent="0.25">
      <c r="A1120" s="173"/>
      <c r="B1120" s="174"/>
      <c r="C1120" s="175"/>
      <c r="D1120" s="175"/>
    </row>
    <row r="1121" spans="1:4" ht="27.75" customHeight="1" x14ac:dyDescent="0.25">
      <c r="A1121" s="173"/>
      <c r="B1121" s="174"/>
      <c r="C1121" s="175"/>
      <c r="D1121" s="175"/>
    </row>
    <row r="1122" spans="1:4" ht="27.75" customHeight="1" x14ac:dyDescent="0.25">
      <c r="A1122" s="173"/>
      <c r="B1122" s="174"/>
      <c r="C1122" s="175"/>
      <c r="D1122" s="175"/>
    </row>
    <row r="1123" spans="1:4" ht="27.75" customHeight="1" x14ac:dyDescent="0.25">
      <c r="A1123" s="173"/>
      <c r="B1123" s="174"/>
      <c r="C1123" s="175"/>
      <c r="D1123" s="175"/>
    </row>
    <row r="1124" spans="1:4" ht="27.75" customHeight="1" x14ac:dyDescent="0.25">
      <c r="A1124" s="173"/>
      <c r="B1124" s="174"/>
      <c r="C1124" s="175"/>
      <c r="D1124" s="175"/>
    </row>
    <row r="1125" spans="1:4" ht="27.75" customHeight="1" x14ac:dyDescent="0.25">
      <c r="A1125" s="173"/>
      <c r="B1125" s="174"/>
      <c r="C1125" s="175"/>
      <c r="D1125" s="175"/>
    </row>
    <row r="1126" spans="1:4" ht="27.75" customHeight="1" x14ac:dyDescent="0.25">
      <c r="A1126" s="173"/>
      <c r="B1126" s="174"/>
      <c r="C1126" s="175"/>
      <c r="D1126" s="175"/>
    </row>
    <row r="1127" spans="1:4" ht="27.75" customHeight="1" x14ac:dyDescent="0.25">
      <c r="A1127" s="173"/>
      <c r="B1127" s="174"/>
      <c r="C1127" s="175"/>
      <c r="D1127" s="175"/>
    </row>
    <row r="1128" spans="1:4" ht="27.75" customHeight="1" x14ac:dyDescent="0.25">
      <c r="A1128" s="173"/>
      <c r="B1128" s="174"/>
      <c r="C1128" s="175"/>
      <c r="D1128" s="175"/>
    </row>
    <row r="1129" spans="1:4" ht="27.75" customHeight="1" x14ac:dyDescent="0.25">
      <c r="A1129" s="173"/>
      <c r="B1129" s="174"/>
      <c r="C1129" s="175"/>
      <c r="D1129" s="175"/>
    </row>
    <row r="1130" spans="1:4" ht="27.75" customHeight="1" x14ac:dyDescent="0.25">
      <c r="A1130" s="173"/>
      <c r="B1130" s="174"/>
      <c r="C1130" s="175"/>
      <c r="D1130" s="175"/>
    </row>
    <row r="1131" spans="1:4" ht="27.75" customHeight="1" x14ac:dyDescent="0.25">
      <c r="A1131" s="173"/>
      <c r="B1131" s="174"/>
      <c r="C1131" s="175"/>
      <c r="D1131" s="175"/>
    </row>
    <row r="1132" spans="1:4" ht="27.75" customHeight="1" x14ac:dyDescent="0.25">
      <c r="A1132" s="173"/>
      <c r="B1132" s="174"/>
      <c r="C1132" s="175"/>
      <c r="D1132" s="175"/>
    </row>
    <row r="1133" spans="1:4" ht="27.75" customHeight="1" x14ac:dyDescent="0.25">
      <c r="A1133" s="173"/>
      <c r="B1133" s="174"/>
      <c r="C1133" s="175"/>
      <c r="D1133" s="175"/>
    </row>
    <row r="1134" spans="1:4" ht="27.75" customHeight="1" x14ac:dyDescent="0.25">
      <c r="A1134" s="173"/>
      <c r="B1134" s="174"/>
      <c r="C1134" s="175"/>
      <c r="D1134" s="175"/>
    </row>
    <row r="1135" spans="1:4" ht="27.75" customHeight="1" x14ac:dyDescent="0.25">
      <c r="A1135" s="173"/>
      <c r="B1135" s="174"/>
      <c r="C1135" s="175"/>
      <c r="D1135" s="175"/>
    </row>
    <row r="1136" spans="1:4" ht="27.75" customHeight="1" x14ac:dyDescent="0.25">
      <c r="A1136" s="173"/>
      <c r="B1136" s="174"/>
      <c r="C1136" s="175"/>
      <c r="D1136" s="175"/>
    </row>
    <row r="1137" spans="1:4" ht="27.75" customHeight="1" x14ac:dyDescent="0.25">
      <c r="A1137" s="173"/>
      <c r="B1137" s="174"/>
      <c r="C1137" s="175"/>
      <c r="D1137" s="175"/>
    </row>
    <row r="1138" spans="1:4" ht="27.75" customHeight="1" x14ac:dyDescent="0.25">
      <c r="A1138" s="173"/>
      <c r="B1138" s="174"/>
      <c r="C1138" s="175"/>
      <c r="D1138" s="175"/>
    </row>
    <row r="1139" spans="1:4" ht="27.75" customHeight="1" x14ac:dyDescent="0.25">
      <c r="A1139" s="173"/>
      <c r="B1139" s="174"/>
      <c r="C1139" s="175"/>
      <c r="D1139" s="175"/>
    </row>
    <row r="1140" spans="1:4" ht="27.75" customHeight="1" x14ac:dyDescent="0.25">
      <c r="A1140" s="173"/>
      <c r="B1140" s="174"/>
      <c r="C1140" s="175"/>
      <c r="D1140" s="175"/>
    </row>
    <row r="1141" spans="1:4" ht="27.75" customHeight="1" x14ac:dyDescent="0.25">
      <c r="A1141" s="173"/>
      <c r="B1141" s="174"/>
      <c r="C1141" s="175"/>
      <c r="D1141" s="175"/>
    </row>
    <row r="1142" spans="1:4" ht="27.75" customHeight="1" x14ac:dyDescent="0.25">
      <c r="A1142" s="173"/>
      <c r="B1142" s="174"/>
      <c r="C1142" s="175"/>
      <c r="D1142" s="175"/>
    </row>
    <row r="1143" spans="1:4" ht="27.75" customHeight="1" x14ac:dyDescent="0.25">
      <c r="A1143" s="173"/>
      <c r="B1143" s="174"/>
      <c r="C1143" s="175"/>
      <c r="D1143" s="175"/>
    </row>
    <row r="1144" spans="1:4" ht="27.75" customHeight="1" x14ac:dyDescent="0.25">
      <c r="A1144" s="173"/>
      <c r="B1144" s="174"/>
      <c r="C1144" s="175"/>
      <c r="D1144" s="175"/>
    </row>
    <row r="1145" spans="1:4" ht="27.75" customHeight="1" x14ac:dyDescent="0.25">
      <c r="A1145" s="173"/>
      <c r="B1145" s="174"/>
      <c r="C1145" s="175"/>
      <c r="D1145" s="175"/>
    </row>
    <row r="1146" spans="1:4" ht="27.75" customHeight="1" x14ac:dyDescent="0.25">
      <c r="A1146" s="173"/>
      <c r="B1146" s="174"/>
      <c r="C1146" s="175"/>
      <c r="D1146" s="175"/>
    </row>
    <row r="1147" spans="1:4" ht="27.75" customHeight="1" x14ac:dyDescent="0.25">
      <c r="A1147" s="173"/>
      <c r="B1147" s="174"/>
      <c r="C1147" s="175"/>
      <c r="D1147" s="175"/>
    </row>
    <row r="1148" spans="1:4" ht="27.75" customHeight="1" x14ac:dyDescent="0.25">
      <c r="A1148" s="173"/>
      <c r="B1148" s="174"/>
      <c r="C1148" s="175"/>
      <c r="D1148" s="175"/>
    </row>
    <row r="1149" spans="1:4" ht="27.75" customHeight="1" x14ac:dyDescent="0.25">
      <c r="A1149" s="173"/>
      <c r="B1149" s="174"/>
      <c r="C1149" s="175"/>
      <c r="D1149" s="175"/>
    </row>
    <row r="1150" spans="1:4" ht="27.75" customHeight="1" x14ac:dyDescent="0.25">
      <c r="A1150" s="173"/>
      <c r="B1150" s="174"/>
      <c r="C1150" s="175"/>
      <c r="D1150" s="175"/>
    </row>
    <row r="1151" spans="1:4" ht="27.75" customHeight="1" x14ac:dyDescent="0.25">
      <c r="A1151" s="173"/>
      <c r="B1151" s="174"/>
      <c r="C1151" s="175"/>
      <c r="D1151" s="175"/>
    </row>
    <row r="1152" spans="1:4" ht="27.75" customHeight="1" x14ac:dyDescent="0.25">
      <c r="A1152" s="173"/>
      <c r="B1152" s="174"/>
      <c r="C1152" s="175"/>
      <c r="D1152" s="175"/>
    </row>
    <row r="1153" spans="1:4" ht="27.75" customHeight="1" x14ac:dyDescent="0.25">
      <c r="A1153" s="173"/>
      <c r="B1153" s="174"/>
      <c r="C1153" s="175"/>
      <c r="D1153" s="175"/>
    </row>
    <row r="1154" spans="1:4" ht="27.75" customHeight="1" x14ac:dyDescent="0.25">
      <c r="A1154" s="173"/>
      <c r="B1154" s="174"/>
      <c r="C1154" s="175"/>
      <c r="D1154" s="175"/>
    </row>
    <row r="1155" spans="1:4" ht="27.75" customHeight="1" x14ac:dyDescent="0.25">
      <c r="A1155" s="173"/>
      <c r="B1155" s="174"/>
      <c r="C1155" s="175"/>
      <c r="D1155" s="175"/>
    </row>
    <row r="1156" spans="1:4" ht="27.75" customHeight="1" x14ac:dyDescent="0.25">
      <c r="A1156" s="173"/>
      <c r="B1156" s="174"/>
      <c r="C1156" s="175"/>
      <c r="D1156" s="175"/>
    </row>
    <row r="1157" spans="1:4" ht="27.75" customHeight="1" x14ac:dyDescent="0.25">
      <c r="A1157" s="173"/>
      <c r="B1157" s="174"/>
      <c r="C1157" s="175"/>
      <c r="D1157" s="175"/>
    </row>
    <row r="1158" spans="1:4" ht="27.75" customHeight="1" x14ac:dyDescent="0.25">
      <c r="A1158" s="173"/>
      <c r="B1158" s="174"/>
      <c r="C1158" s="175"/>
      <c r="D1158" s="175"/>
    </row>
    <row r="1159" spans="1:4" ht="27.75" customHeight="1" x14ac:dyDescent="0.25">
      <c r="A1159" s="173"/>
      <c r="B1159" s="174"/>
      <c r="C1159" s="175"/>
      <c r="D1159" s="175"/>
    </row>
    <row r="1160" spans="1:4" ht="27.75" customHeight="1" x14ac:dyDescent="0.25">
      <c r="A1160" s="173"/>
      <c r="B1160" s="174"/>
      <c r="C1160" s="175"/>
      <c r="D1160" s="175"/>
    </row>
    <row r="1161" spans="1:4" ht="27.75" customHeight="1" x14ac:dyDescent="0.25">
      <c r="A1161" s="173"/>
      <c r="B1161" s="174"/>
      <c r="C1161" s="175"/>
      <c r="D1161" s="175"/>
    </row>
    <row r="1162" spans="1:4" ht="27.75" customHeight="1" x14ac:dyDescent="0.25">
      <c r="A1162" s="173"/>
      <c r="B1162" s="174"/>
      <c r="C1162" s="175"/>
      <c r="D1162" s="175"/>
    </row>
    <row r="1163" spans="1:4" ht="27.75" customHeight="1" x14ac:dyDescent="0.25">
      <c r="A1163" s="173"/>
      <c r="B1163" s="174"/>
      <c r="C1163" s="175"/>
      <c r="D1163" s="175"/>
    </row>
    <row r="1164" spans="1:4" ht="27.75" customHeight="1" x14ac:dyDescent="0.25">
      <c r="A1164" s="173"/>
      <c r="B1164" s="174"/>
      <c r="C1164" s="175"/>
      <c r="D1164" s="175"/>
    </row>
    <row r="1165" spans="1:4" ht="27.75" customHeight="1" x14ac:dyDescent="0.25">
      <c r="A1165" s="173"/>
      <c r="B1165" s="174"/>
      <c r="C1165" s="175"/>
      <c r="D1165" s="175"/>
    </row>
    <row r="1166" spans="1:4" ht="27.75" customHeight="1" x14ac:dyDescent="0.25">
      <c r="A1166" s="173"/>
      <c r="B1166" s="174"/>
      <c r="C1166" s="175"/>
      <c r="D1166" s="175"/>
    </row>
    <row r="1167" spans="1:4" ht="27.75" customHeight="1" x14ac:dyDescent="0.25">
      <c r="A1167" s="173"/>
      <c r="B1167" s="174"/>
      <c r="C1167" s="175"/>
      <c r="D1167" s="175"/>
    </row>
    <row r="1168" spans="1:4" ht="27.75" customHeight="1" x14ac:dyDescent="0.25">
      <c r="A1168" s="173"/>
      <c r="B1168" s="174"/>
      <c r="C1168" s="175"/>
      <c r="D1168" s="175"/>
    </row>
    <row r="1169" spans="1:4" ht="27.75" customHeight="1" x14ac:dyDescent="0.25">
      <c r="A1169" s="173"/>
      <c r="B1169" s="174"/>
      <c r="C1169" s="175"/>
      <c r="D1169" s="175"/>
    </row>
    <row r="1170" spans="1:4" ht="27.75" customHeight="1" x14ac:dyDescent="0.25">
      <c r="A1170" s="173"/>
      <c r="B1170" s="174"/>
      <c r="C1170" s="175"/>
      <c r="D1170" s="175"/>
    </row>
    <row r="1171" spans="1:4" ht="27.75" customHeight="1" x14ac:dyDescent="0.25">
      <c r="A1171" s="173"/>
      <c r="B1171" s="174"/>
      <c r="C1171" s="175"/>
      <c r="D1171" s="175"/>
    </row>
    <row r="1172" spans="1:4" ht="27.75" customHeight="1" x14ac:dyDescent="0.25">
      <c r="A1172" s="173"/>
      <c r="B1172" s="174"/>
      <c r="C1172" s="175"/>
      <c r="D1172" s="175"/>
    </row>
    <row r="1173" spans="1:4" ht="27.75" customHeight="1" x14ac:dyDescent="0.25">
      <c r="A1173" s="173"/>
      <c r="B1173" s="174"/>
      <c r="C1173" s="175"/>
      <c r="D1173" s="175"/>
    </row>
    <row r="1174" spans="1:4" ht="27.75" customHeight="1" x14ac:dyDescent="0.25">
      <c r="A1174" s="173"/>
      <c r="B1174" s="174"/>
      <c r="C1174" s="175"/>
      <c r="D1174" s="175"/>
    </row>
    <row r="1175" spans="1:4" ht="27.75" customHeight="1" x14ac:dyDescent="0.25">
      <c r="A1175" s="173"/>
      <c r="B1175" s="174"/>
      <c r="C1175" s="175"/>
      <c r="D1175" s="175"/>
    </row>
    <row r="1176" spans="1:4" ht="27.75" customHeight="1" x14ac:dyDescent="0.25">
      <c r="A1176" s="173"/>
      <c r="B1176" s="174"/>
      <c r="C1176" s="175"/>
      <c r="D1176" s="175"/>
    </row>
    <row r="1177" spans="1:4" ht="27.75" customHeight="1" x14ac:dyDescent="0.25">
      <c r="A1177" s="173"/>
      <c r="B1177" s="174"/>
      <c r="C1177" s="175"/>
      <c r="D1177" s="175"/>
    </row>
    <row r="1178" spans="1:4" ht="27.75" customHeight="1" x14ac:dyDescent="0.25">
      <c r="A1178" s="173"/>
      <c r="B1178" s="174"/>
      <c r="C1178" s="175"/>
      <c r="D1178" s="175"/>
    </row>
    <row r="1179" spans="1:4" ht="27.75" customHeight="1" x14ac:dyDescent="0.25">
      <c r="A1179" s="173"/>
      <c r="B1179" s="174"/>
      <c r="C1179" s="175"/>
      <c r="D1179" s="175"/>
    </row>
    <row r="1180" spans="1:4" ht="27.75" customHeight="1" x14ac:dyDescent="0.25">
      <c r="A1180" s="173"/>
      <c r="B1180" s="174"/>
      <c r="C1180" s="175"/>
      <c r="D1180" s="175"/>
    </row>
    <row r="1181" spans="1:4" ht="27.75" customHeight="1" x14ac:dyDescent="0.25">
      <c r="A1181" s="173"/>
      <c r="B1181" s="174"/>
      <c r="C1181" s="175"/>
      <c r="D1181" s="175"/>
    </row>
    <row r="1182" spans="1:4" ht="27.75" customHeight="1" x14ac:dyDescent="0.25">
      <c r="A1182" s="173"/>
      <c r="B1182" s="174"/>
      <c r="C1182" s="175"/>
      <c r="D1182" s="175"/>
    </row>
    <row r="1183" spans="1:4" ht="27.75" customHeight="1" x14ac:dyDescent="0.25">
      <c r="A1183" s="173"/>
      <c r="B1183" s="174"/>
      <c r="C1183" s="175"/>
      <c r="D1183" s="175"/>
    </row>
    <row r="1184" spans="1:4" ht="27.75" customHeight="1" x14ac:dyDescent="0.25">
      <c r="A1184" s="173"/>
      <c r="B1184" s="174"/>
      <c r="C1184" s="175"/>
      <c r="D1184" s="175"/>
    </row>
    <row r="1185" spans="1:4" ht="27.75" customHeight="1" x14ac:dyDescent="0.25">
      <c r="A1185" s="173"/>
      <c r="B1185" s="174"/>
      <c r="C1185" s="175"/>
      <c r="D1185" s="175"/>
    </row>
    <row r="1186" spans="1:4" ht="27.75" customHeight="1" x14ac:dyDescent="0.25">
      <c r="A1186" s="173"/>
      <c r="B1186" s="174"/>
      <c r="C1186" s="175"/>
      <c r="D1186" s="175"/>
    </row>
    <row r="1187" spans="1:4" ht="27.75" customHeight="1" x14ac:dyDescent="0.25">
      <c r="A1187" s="173"/>
      <c r="B1187" s="174"/>
      <c r="C1187" s="175"/>
      <c r="D1187" s="175"/>
    </row>
    <row r="1188" spans="1:4" ht="27.75" customHeight="1" x14ac:dyDescent="0.25">
      <c r="A1188" s="173"/>
      <c r="B1188" s="174"/>
      <c r="C1188" s="175"/>
      <c r="D1188" s="175"/>
    </row>
    <row r="1189" spans="1:4" ht="27.75" customHeight="1" x14ac:dyDescent="0.25">
      <c r="A1189" s="173"/>
      <c r="B1189" s="174"/>
      <c r="C1189" s="175"/>
      <c r="D1189" s="175"/>
    </row>
    <row r="1190" spans="1:4" ht="27.75" customHeight="1" x14ac:dyDescent="0.25">
      <c r="A1190" s="173"/>
      <c r="B1190" s="174"/>
      <c r="C1190" s="175"/>
      <c r="D1190" s="175"/>
    </row>
    <row r="1191" spans="1:4" ht="27.75" customHeight="1" x14ac:dyDescent="0.25">
      <c r="A1191" s="173"/>
      <c r="B1191" s="174"/>
      <c r="C1191" s="175"/>
      <c r="D1191" s="175"/>
    </row>
    <row r="1192" spans="1:4" ht="27.75" customHeight="1" x14ac:dyDescent="0.25">
      <c r="A1192" s="173"/>
      <c r="B1192" s="174"/>
      <c r="C1192" s="175"/>
      <c r="D1192" s="175"/>
    </row>
    <row r="1193" spans="1:4" ht="27.75" customHeight="1" x14ac:dyDescent="0.25">
      <c r="A1193" s="173"/>
      <c r="B1193" s="174"/>
      <c r="C1193" s="175"/>
      <c r="D1193" s="175"/>
    </row>
    <row r="1194" spans="1:4" ht="27.75" customHeight="1" x14ac:dyDescent="0.25">
      <c r="A1194" s="173"/>
      <c r="B1194" s="174"/>
      <c r="C1194" s="175"/>
      <c r="D1194" s="175"/>
    </row>
    <row r="1195" spans="1:4" ht="27.75" customHeight="1" x14ac:dyDescent="0.25">
      <c r="A1195" s="173"/>
      <c r="B1195" s="174"/>
      <c r="C1195" s="175"/>
      <c r="D1195" s="175"/>
    </row>
    <row r="1196" spans="1:4" ht="27.75" customHeight="1" x14ac:dyDescent="0.25">
      <c r="A1196" s="173"/>
      <c r="B1196" s="174"/>
      <c r="C1196" s="175"/>
      <c r="D1196" s="175"/>
    </row>
    <row r="1197" spans="1:4" ht="27.75" customHeight="1" x14ac:dyDescent="0.25">
      <c r="A1197" s="173"/>
      <c r="B1197" s="174"/>
      <c r="C1197" s="175"/>
      <c r="D1197" s="175"/>
    </row>
    <row r="1198" spans="1:4" ht="27.75" customHeight="1" x14ac:dyDescent="0.25">
      <c r="A1198" s="173"/>
      <c r="B1198" s="174"/>
      <c r="C1198" s="175"/>
      <c r="D1198" s="175"/>
    </row>
    <row r="1199" spans="1:4" ht="27.75" customHeight="1" x14ac:dyDescent="0.25">
      <c r="A1199" s="173"/>
      <c r="B1199" s="174"/>
      <c r="C1199" s="175"/>
      <c r="D1199" s="175"/>
    </row>
    <row r="1200" spans="1:4" ht="27.75" customHeight="1" x14ac:dyDescent="0.25">
      <c r="A1200" s="173"/>
      <c r="B1200" s="174"/>
      <c r="C1200" s="175"/>
      <c r="D1200" s="175"/>
    </row>
    <row r="1201" spans="1:4" ht="27.75" customHeight="1" x14ac:dyDescent="0.25">
      <c r="A1201" s="173"/>
      <c r="B1201" s="174"/>
      <c r="C1201" s="175"/>
      <c r="D1201" s="175"/>
    </row>
    <row r="1202" spans="1:4" ht="27.75" customHeight="1" x14ac:dyDescent="0.25">
      <c r="A1202" s="173"/>
      <c r="B1202" s="174"/>
      <c r="C1202" s="175"/>
      <c r="D1202" s="175"/>
    </row>
    <row r="1203" spans="1:4" ht="27.75" customHeight="1" x14ac:dyDescent="0.25">
      <c r="A1203" s="173"/>
      <c r="B1203" s="174"/>
      <c r="C1203" s="175"/>
      <c r="D1203" s="175"/>
    </row>
    <row r="1204" spans="1:4" ht="27.75" customHeight="1" x14ac:dyDescent="0.25">
      <c r="A1204" s="173"/>
      <c r="B1204" s="174"/>
      <c r="C1204" s="175"/>
      <c r="D1204" s="175"/>
    </row>
    <row r="1205" spans="1:4" ht="27.75" customHeight="1" x14ac:dyDescent="0.25">
      <c r="A1205" s="173"/>
      <c r="B1205" s="174"/>
      <c r="C1205" s="175"/>
      <c r="D1205" s="175"/>
    </row>
    <row r="1206" spans="1:4" ht="27.75" customHeight="1" x14ac:dyDescent="0.25">
      <c r="A1206" s="173"/>
      <c r="B1206" s="174"/>
      <c r="C1206" s="175"/>
      <c r="D1206" s="175"/>
    </row>
    <row r="1207" spans="1:4" ht="27.75" customHeight="1" x14ac:dyDescent="0.25">
      <c r="A1207" s="173"/>
      <c r="B1207" s="174"/>
      <c r="C1207" s="175"/>
      <c r="D1207" s="175"/>
    </row>
    <row r="1208" spans="1:4" ht="27.75" customHeight="1" x14ac:dyDescent="0.25">
      <c r="A1208" s="173"/>
      <c r="B1208" s="174"/>
      <c r="C1208" s="175"/>
      <c r="D1208" s="175"/>
    </row>
    <row r="1209" spans="1:4" ht="27.75" customHeight="1" x14ac:dyDescent="0.25">
      <c r="A1209" s="173"/>
      <c r="B1209" s="174"/>
      <c r="C1209" s="175"/>
      <c r="D1209" s="175"/>
    </row>
    <row r="1210" spans="1:4" ht="27.75" customHeight="1" x14ac:dyDescent="0.25">
      <c r="A1210" s="173"/>
      <c r="B1210" s="174"/>
      <c r="C1210" s="175"/>
      <c r="D1210" s="175"/>
    </row>
    <row r="1211" spans="1:4" ht="27.75" customHeight="1" x14ac:dyDescent="0.25">
      <c r="A1211" s="173"/>
      <c r="B1211" s="174"/>
      <c r="C1211" s="175"/>
      <c r="D1211" s="175"/>
    </row>
    <row r="1212" spans="1:4" ht="27.75" customHeight="1" x14ac:dyDescent="0.25">
      <c r="A1212" s="173"/>
      <c r="B1212" s="174"/>
      <c r="C1212" s="175"/>
      <c r="D1212" s="175"/>
    </row>
    <row r="1213" spans="1:4" ht="27.75" customHeight="1" x14ac:dyDescent="0.25">
      <c r="A1213" s="173"/>
      <c r="B1213" s="174"/>
      <c r="C1213" s="175"/>
      <c r="D1213" s="175"/>
    </row>
    <row r="1214" spans="1:4" ht="27.75" customHeight="1" x14ac:dyDescent="0.25">
      <c r="A1214" s="173"/>
      <c r="B1214" s="174"/>
      <c r="C1214" s="175"/>
      <c r="D1214" s="175"/>
    </row>
    <row r="1215" spans="1:4" ht="27.75" customHeight="1" x14ac:dyDescent="0.25">
      <c r="A1215" s="173"/>
      <c r="B1215" s="174"/>
      <c r="C1215" s="175"/>
      <c r="D1215" s="175"/>
    </row>
    <row r="1216" spans="1:4" ht="27.75" customHeight="1" x14ac:dyDescent="0.25">
      <c r="A1216" s="173"/>
      <c r="B1216" s="174"/>
      <c r="C1216" s="175"/>
      <c r="D1216" s="175"/>
    </row>
    <row r="1217" spans="1:4" ht="27.75" customHeight="1" x14ac:dyDescent="0.25">
      <c r="A1217" s="173"/>
      <c r="B1217" s="174"/>
      <c r="C1217" s="175"/>
      <c r="D1217" s="175"/>
    </row>
    <row r="1218" spans="1:4" ht="27.75" customHeight="1" x14ac:dyDescent="0.25">
      <c r="A1218" s="173"/>
      <c r="B1218" s="174"/>
      <c r="C1218" s="175"/>
      <c r="D1218" s="175"/>
    </row>
    <row r="1219" spans="1:4" ht="27.75" customHeight="1" x14ac:dyDescent="0.25">
      <c r="A1219" s="173"/>
      <c r="B1219" s="174"/>
      <c r="C1219" s="175"/>
      <c r="D1219" s="175"/>
    </row>
    <row r="1220" spans="1:4" ht="27.75" customHeight="1" x14ac:dyDescent="0.25">
      <c r="A1220" s="173"/>
      <c r="B1220" s="174"/>
      <c r="C1220" s="175"/>
      <c r="D1220" s="175"/>
    </row>
    <row r="1221" spans="1:4" ht="27.75" customHeight="1" x14ac:dyDescent="0.25">
      <c r="A1221" s="173"/>
      <c r="B1221" s="174"/>
      <c r="C1221" s="175"/>
      <c r="D1221" s="175"/>
    </row>
    <row r="1222" spans="1:4" ht="27.75" customHeight="1" x14ac:dyDescent="0.25">
      <c r="A1222" s="173"/>
      <c r="B1222" s="174"/>
      <c r="C1222" s="175"/>
      <c r="D1222" s="175"/>
    </row>
    <row r="1223" spans="1:4" ht="27.75" customHeight="1" x14ac:dyDescent="0.25">
      <c r="A1223" s="173"/>
      <c r="B1223" s="174"/>
      <c r="C1223" s="175"/>
      <c r="D1223" s="175"/>
    </row>
    <row r="1224" spans="1:4" ht="27.75" customHeight="1" x14ac:dyDescent="0.25">
      <c r="A1224" s="173"/>
      <c r="B1224" s="174"/>
      <c r="C1224" s="175"/>
      <c r="D1224" s="175"/>
    </row>
    <row r="1225" spans="1:4" ht="27.75" customHeight="1" x14ac:dyDescent="0.25">
      <c r="A1225" s="173"/>
      <c r="B1225" s="174"/>
      <c r="C1225" s="175"/>
      <c r="D1225" s="175"/>
    </row>
    <row r="1226" spans="1:4" ht="27.75" customHeight="1" x14ac:dyDescent="0.25">
      <c r="A1226" s="173"/>
      <c r="B1226" s="174"/>
      <c r="C1226" s="175"/>
      <c r="D1226" s="175"/>
    </row>
    <row r="1227" spans="1:4" ht="27.75" customHeight="1" x14ac:dyDescent="0.25">
      <c r="A1227" s="173"/>
      <c r="B1227" s="174"/>
      <c r="C1227" s="175"/>
      <c r="D1227" s="175"/>
    </row>
    <row r="1228" spans="1:4" ht="27.75" customHeight="1" x14ac:dyDescent="0.25">
      <c r="A1228" s="173"/>
      <c r="B1228" s="174"/>
      <c r="C1228" s="175"/>
      <c r="D1228" s="175"/>
    </row>
    <row r="1229" spans="1:4" ht="27.75" customHeight="1" x14ac:dyDescent="0.25">
      <c r="A1229" s="173"/>
      <c r="B1229" s="174"/>
      <c r="C1229" s="175"/>
      <c r="D1229" s="175"/>
    </row>
    <row r="1230" spans="1:4" ht="27.75" customHeight="1" x14ac:dyDescent="0.25">
      <c r="A1230" s="173"/>
      <c r="B1230" s="174"/>
      <c r="C1230" s="175"/>
      <c r="D1230" s="175"/>
    </row>
    <row r="1231" spans="1:4" ht="27.75" customHeight="1" x14ac:dyDescent="0.25">
      <c r="A1231" s="173"/>
      <c r="B1231" s="174"/>
      <c r="C1231" s="175"/>
      <c r="D1231" s="175"/>
    </row>
    <row r="1232" spans="1:4" ht="27.75" customHeight="1" x14ac:dyDescent="0.25">
      <c r="A1232" s="173"/>
      <c r="B1232" s="174"/>
      <c r="C1232" s="175"/>
      <c r="D1232" s="175"/>
    </row>
    <row r="1233" spans="1:4" ht="27.75" customHeight="1" x14ac:dyDescent="0.25">
      <c r="A1233" s="173"/>
      <c r="B1233" s="174"/>
      <c r="C1233" s="175"/>
      <c r="D1233" s="175"/>
    </row>
    <row r="1234" spans="1:4" ht="27.75" customHeight="1" x14ac:dyDescent="0.25">
      <c r="A1234" s="173"/>
      <c r="B1234" s="174"/>
      <c r="C1234" s="175"/>
      <c r="D1234" s="175"/>
    </row>
    <row r="1235" spans="1:4" ht="27.75" customHeight="1" x14ac:dyDescent="0.25">
      <c r="A1235" s="173"/>
      <c r="B1235" s="174"/>
      <c r="C1235" s="175"/>
      <c r="D1235" s="175"/>
    </row>
    <row r="1236" spans="1:4" ht="27.75" customHeight="1" x14ac:dyDescent="0.25">
      <c r="A1236" s="173"/>
      <c r="B1236" s="174"/>
      <c r="C1236" s="175"/>
      <c r="D1236" s="175"/>
    </row>
    <row r="1237" spans="1:4" ht="27.75" customHeight="1" x14ac:dyDescent="0.25">
      <c r="A1237" s="173"/>
      <c r="B1237" s="174"/>
      <c r="C1237" s="175"/>
      <c r="D1237" s="175"/>
    </row>
    <row r="1238" spans="1:4" ht="27.75" customHeight="1" x14ac:dyDescent="0.25">
      <c r="A1238" s="173"/>
      <c r="B1238" s="174"/>
      <c r="C1238" s="175"/>
      <c r="D1238" s="175"/>
    </row>
    <row r="1239" spans="1:4" ht="27.75" customHeight="1" x14ac:dyDescent="0.25">
      <c r="A1239" s="173"/>
      <c r="B1239" s="174"/>
      <c r="C1239" s="175"/>
      <c r="D1239" s="175"/>
    </row>
    <row r="1240" spans="1:4" ht="27.75" customHeight="1" x14ac:dyDescent="0.25">
      <c r="A1240" s="173"/>
      <c r="B1240" s="174"/>
      <c r="C1240" s="175"/>
      <c r="D1240" s="175"/>
    </row>
    <row r="1241" spans="1:4" ht="27.75" customHeight="1" x14ac:dyDescent="0.25">
      <c r="A1241" s="173"/>
      <c r="B1241" s="174"/>
      <c r="C1241" s="175"/>
      <c r="D1241" s="175"/>
    </row>
    <row r="1242" spans="1:4" ht="27.75" customHeight="1" x14ac:dyDescent="0.25">
      <c r="A1242" s="173"/>
      <c r="B1242" s="174"/>
      <c r="C1242" s="175"/>
      <c r="D1242" s="175"/>
    </row>
    <row r="1243" spans="1:4" ht="27.75" customHeight="1" x14ac:dyDescent="0.25">
      <c r="A1243" s="173"/>
      <c r="B1243" s="174"/>
      <c r="C1243" s="175"/>
      <c r="D1243" s="175"/>
    </row>
    <row r="1244" spans="1:4" ht="27.75" customHeight="1" x14ac:dyDescent="0.25">
      <c r="A1244" s="173"/>
      <c r="B1244" s="174"/>
      <c r="C1244" s="175"/>
      <c r="D1244" s="175"/>
    </row>
    <row r="1245" spans="1:4" ht="27.75" customHeight="1" x14ac:dyDescent="0.25">
      <c r="A1245" s="173"/>
      <c r="B1245" s="174"/>
      <c r="C1245" s="175"/>
      <c r="D1245" s="175"/>
    </row>
    <row r="1246" spans="1:4" ht="27.75" customHeight="1" x14ac:dyDescent="0.25">
      <c r="A1246" s="173"/>
      <c r="B1246" s="174"/>
      <c r="C1246" s="175"/>
      <c r="D1246" s="175"/>
    </row>
    <row r="1247" spans="1:4" ht="27.75" customHeight="1" x14ac:dyDescent="0.25">
      <c r="A1247" s="173"/>
      <c r="B1247" s="174"/>
      <c r="C1247" s="175"/>
      <c r="D1247" s="175"/>
    </row>
    <row r="1248" spans="1:4" ht="27.75" customHeight="1" x14ac:dyDescent="0.25">
      <c r="A1248" s="173"/>
      <c r="B1248" s="174"/>
      <c r="C1248" s="175"/>
      <c r="D1248" s="175"/>
    </row>
    <row r="1249" spans="1:4" ht="27.75" customHeight="1" x14ac:dyDescent="0.25">
      <c r="A1249" s="173"/>
      <c r="B1249" s="174"/>
      <c r="C1249" s="175"/>
      <c r="D1249" s="175"/>
    </row>
    <row r="1250" spans="1:4" ht="27.75" customHeight="1" x14ac:dyDescent="0.25">
      <c r="A1250" s="173"/>
      <c r="B1250" s="174"/>
      <c r="C1250" s="175"/>
      <c r="D1250" s="175"/>
    </row>
    <row r="1251" spans="1:4" ht="27.75" customHeight="1" x14ac:dyDescent="0.25">
      <c r="A1251" s="173"/>
      <c r="B1251" s="174"/>
      <c r="C1251" s="175"/>
      <c r="D1251" s="175"/>
    </row>
    <row r="1252" spans="1:4" ht="27.75" customHeight="1" x14ac:dyDescent="0.25">
      <c r="A1252" s="173"/>
      <c r="B1252" s="174"/>
      <c r="C1252" s="175"/>
      <c r="D1252" s="175"/>
    </row>
    <row r="1253" spans="1:4" ht="27.75" customHeight="1" x14ac:dyDescent="0.25">
      <c r="A1253" s="173"/>
      <c r="B1253" s="174"/>
      <c r="C1253" s="175"/>
      <c r="D1253" s="175"/>
    </row>
    <row r="1254" spans="1:4" ht="27.75" customHeight="1" x14ac:dyDescent="0.25">
      <c r="A1254" s="173"/>
      <c r="B1254" s="174"/>
      <c r="C1254" s="175"/>
      <c r="D1254" s="175"/>
    </row>
    <row r="1255" spans="1:4" ht="27.75" customHeight="1" x14ac:dyDescent="0.25">
      <c r="A1255" s="173"/>
      <c r="B1255" s="174"/>
      <c r="C1255" s="175"/>
      <c r="D1255" s="175"/>
    </row>
    <row r="1256" spans="1:4" ht="27.75" customHeight="1" x14ac:dyDescent="0.25">
      <c r="A1256" s="173"/>
      <c r="B1256" s="174"/>
      <c r="C1256" s="175"/>
      <c r="D1256" s="175"/>
    </row>
    <row r="1257" spans="1:4" ht="27.75" customHeight="1" x14ac:dyDescent="0.25">
      <c r="A1257" s="173"/>
      <c r="B1257" s="174"/>
      <c r="C1257" s="175"/>
      <c r="D1257" s="175"/>
    </row>
    <row r="1258" spans="1:4" ht="27.75" customHeight="1" x14ac:dyDescent="0.25">
      <c r="A1258" s="173"/>
      <c r="B1258" s="174"/>
      <c r="C1258" s="175"/>
      <c r="D1258" s="175"/>
    </row>
    <row r="1259" spans="1:4" ht="27.75" customHeight="1" x14ac:dyDescent="0.25">
      <c r="A1259" s="173"/>
      <c r="B1259" s="174"/>
      <c r="C1259" s="175"/>
      <c r="D1259" s="175"/>
    </row>
    <row r="1260" spans="1:4" ht="27.75" customHeight="1" x14ac:dyDescent="0.25">
      <c r="A1260" s="173"/>
      <c r="B1260" s="174"/>
      <c r="C1260" s="175"/>
      <c r="D1260" s="175"/>
    </row>
    <row r="1261" spans="1:4" ht="27.75" customHeight="1" x14ac:dyDescent="0.25">
      <c r="A1261" s="173"/>
      <c r="B1261" s="174"/>
      <c r="C1261" s="175"/>
      <c r="D1261" s="175"/>
    </row>
    <row r="1262" spans="1:4" ht="27.75" customHeight="1" x14ac:dyDescent="0.25">
      <c r="A1262" s="173"/>
      <c r="B1262" s="174"/>
      <c r="C1262" s="175"/>
      <c r="D1262" s="175"/>
    </row>
    <row r="1263" spans="1:4" ht="27.75" customHeight="1" x14ac:dyDescent="0.25">
      <c r="A1263" s="173"/>
      <c r="B1263" s="174"/>
      <c r="C1263" s="175"/>
      <c r="D1263" s="175"/>
    </row>
    <row r="1264" spans="1:4" ht="27.75" customHeight="1" x14ac:dyDescent="0.25">
      <c r="A1264" s="173"/>
      <c r="B1264" s="174"/>
      <c r="C1264" s="175"/>
      <c r="D1264" s="175"/>
    </row>
    <row r="1265" spans="1:4" ht="27.75" customHeight="1" x14ac:dyDescent="0.25">
      <c r="A1265" s="173"/>
      <c r="B1265" s="174"/>
      <c r="C1265" s="175"/>
      <c r="D1265" s="175"/>
    </row>
    <row r="1266" spans="1:4" ht="27.75" customHeight="1" x14ac:dyDescent="0.25">
      <c r="A1266" s="173"/>
      <c r="B1266" s="174"/>
      <c r="C1266" s="175"/>
      <c r="D1266" s="175"/>
    </row>
    <row r="1267" spans="1:4" ht="27.75" customHeight="1" x14ac:dyDescent="0.25">
      <c r="A1267" s="173"/>
      <c r="B1267" s="174"/>
      <c r="C1267" s="175"/>
      <c r="D1267" s="175"/>
    </row>
    <row r="1268" spans="1:4" ht="27.75" customHeight="1" x14ac:dyDescent="0.25">
      <c r="A1268" s="173"/>
      <c r="B1268" s="174"/>
      <c r="C1268" s="175"/>
      <c r="D1268" s="175"/>
    </row>
    <row r="1269" spans="1:4" ht="27.75" customHeight="1" x14ac:dyDescent="0.25">
      <c r="A1269" s="173"/>
      <c r="B1269" s="174"/>
      <c r="C1269" s="175"/>
      <c r="D1269" s="175"/>
    </row>
    <row r="1270" spans="1:4" ht="27.75" customHeight="1" x14ac:dyDescent="0.25">
      <c r="A1270" s="173"/>
      <c r="B1270" s="174"/>
      <c r="C1270" s="175"/>
      <c r="D1270" s="175"/>
    </row>
    <row r="1271" spans="1:4" ht="27.75" customHeight="1" x14ac:dyDescent="0.25">
      <c r="A1271" s="173"/>
      <c r="B1271" s="174"/>
      <c r="C1271" s="175"/>
      <c r="D1271" s="175"/>
    </row>
    <row r="1272" spans="1:4" ht="27.75" customHeight="1" x14ac:dyDescent="0.25">
      <c r="A1272" s="173"/>
      <c r="B1272" s="174"/>
      <c r="C1272" s="175"/>
      <c r="D1272" s="175"/>
    </row>
    <row r="1273" spans="1:4" ht="27.75" customHeight="1" x14ac:dyDescent="0.25">
      <c r="A1273" s="173"/>
      <c r="B1273" s="174"/>
      <c r="C1273" s="175"/>
      <c r="D1273" s="175"/>
    </row>
    <row r="1274" spans="1:4" ht="27.75" customHeight="1" x14ac:dyDescent="0.25">
      <c r="A1274" s="173"/>
      <c r="B1274" s="174"/>
      <c r="C1274" s="175"/>
      <c r="D1274" s="175"/>
    </row>
    <row r="1275" spans="1:4" ht="27.75" customHeight="1" x14ac:dyDescent="0.25">
      <c r="A1275" s="173"/>
      <c r="B1275" s="174"/>
      <c r="C1275" s="175"/>
      <c r="D1275" s="175"/>
    </row>
    <row r="1276" spans="1:4" ht="27.75" customHeight="1" x14ac:dyDescent="0.25">
      <c r="A1276" s="173"/>
      <c r="B1276" s="174"/>
      <c r="C1276" s="175"/>
      <c r="D1276" s="175"/>
    </row>
    <row r="1277" spans="1:4" ht="27.75" customHeight="1" x14ac:dyDescent="0.25">
      <c r="A1277" s="173"/>
      <c r="B1277" s="174"/>
      <c r="C1277" s="175"/>
      <c r="D1277" s="175"/>
    </row>
    <row r="1278" spans="1:4" ht="27.75" customHeight="1" x14ac:dyDescent="0.25">
      <c r="A1278" s="173"/>
      <c r="B1278" s="174"/>
      <c r="C1278" s="175"/>
      <c r="D1278" s="175"/>
    </row>
    <row r="1279" spans="1:4" ht="27.75" customHeight="1" x14ac:dyDescent="0.25">
      <c r="A1279" s="173"/>
      <c r="B1279" s="174"/>
      <c r="C1279" s="175"/>
      <c r="D1279" s="175"/>
    </row>
    <row r="1280" spans="1:4" ht="27.75" customHeight="1" x14ac:dyDescent="0.25">
      <c r="A1280" s="173"/>
      <c r="B1280" s="174"/>
      <c r="C1280" s="175"/>
      <c r="D1280" s="175"/>
    </row>
    <row r="1281" spans="1:4" ht="27.75" customHeight="1" x14ac:dyDescent="0.25">
      <c r="A1281" s="173"/>
      <c r="B1281" s="174"/>
      <c r="C1281" s="175"/>
      <c r="D1281" s="175"/>
    </row>
    <row r="1282" spans="1:4" ht="27.75" customHeight="1" x14ac:dyDescent="0.25">
      <c r="A1282" s="173"/>
      <c r="B1282" s="174"/>
      <c r="C1282" s="175"/>
      <c r="D1282" s="175"/>
    </row>
    <row r="1283" spans="1:4" ht="27.75" customHeight="1" x14ac:dyDescent="0.25">
      <c r="A1283" s="173"/>
      <c r="B1283" s="174"/>
      <c r="C1283" s="175"/>
      <c r="D1283" s="175"/>
    </row>
    <row r="1284" spans="1:4" ht="27.75" customHeight="1" x14ac:dyDescent="0.25">
      <c r="A1284" s="173"/>
      <c r="B1284" s="174"/>
      <c r="C1284" s="175"/>
      <c r="D1284" s="175"/>
    </row>
    <row r="1285" spans="1:4" ht="27.75" customHeight="1" x14ac:dyDescent="0.25">
      <c r="A1285" s="173"/>
      <c r="B1285" s="174"/>
      <c r="C1285" s="175"/>
      <c r="D1285" s="175"/>
    </row>
    <row r="1286" spans="1:4" ht="27.75" customHeight="1" x14ac:dyDescent="0.25">
      <c r="A1286" s="173"/>
      <c r="B1286" s="174"/>
      <c r="C1286" s="175"/>
      <c r="D1286" s="175"/>
    </row>
    <row r="1287" spans="1:4" ht="27.75" customHeight="1" x14ac:dyDescent="0.25">
      <c r="A1287" s="173"/>
      <c r="B1287" s="174"/>
      <c r="C1287" s="175"/>
      <c r="D1287" s="175"/>
    </row>
    <row r="1288" spans="1:4" ht="27.75" customHeight="1" x14ac:dyDescent="0.25">
      <c r="A1288" s="173"/>
      <c r="B1288" s="174"/>
      <c r="C1288" s="175"/>
      <c r="D1288" s="175"/>
    </row>
    <row r="1289" spans="1:4" ht="27.75" customHeight="1" x14ac:dyDescent="0.25">
      <c r="A1289" s="173"/>
      <c r="B1289" s="174"/>
      <c r="C1289" s="175"/>
      <c r="D1289" s="175"/>
    </row>
    <row r="1290" spans="1:4" ht="27.75" customHeight="1" x14ac:dyDescent="0.25">
      <c r="A1290" s="173"/>
      <c r="B1290" s="174"/>
      <c r="C1290" s="175"/>
      <c r="D1290" s="175"/>
    </row>
    <row r="1291" spans="1:4" ht="27.75" customHeight="1" x14ac:dyDescent="0.25">
      <c r="A1291" s="173"/>
      <c r="B1291" s="174"/>
      <c r="C1291" s="175"/>
      <c r="D1291" s="175"/>
    </row>
    <row r="1292" spans="1:4" ht="27.75" customHeight="1" x14ac:dyDescent="0.25">
      <c r="A1292" s="173"/>
      <c r="B1292" s="174"/>
      <c r="C1292" s="175"/>
      <c r="D1292" s="175"/>
    </row>
    <row r="1293" spans="1:4" ht="27.75" customHeight="1" x14ac:dyDescent="0.25">
      <c r="A1293" s="173"/>
      <c r="B1293" s="174"/>
      <c r="C1293" s="175"/>
      <c r="D1293" s="175"/>
    </row>
    <row r="1294" spans="1:4" ht="27.75" customHeight="1" x14ac:dyDescent="0.25">
      <c r="A1294" s="173"/>
      <c r="B1294" s="174"/>
      <c r="C1294" s="175"/>
      <c r="D1294" s="175"/>
    </row>
    <row r="1295" spans="1:4" ht="27.75" customHeight="1" x14ac:dyDescent="0.25">
      <c r="A1295" s="173"/>
      <c r="B1295" s="174"/>
      <c r="C1295" s="175"/>
      <c r="D1295" s="175"/>
    </row>
    <row r="1296" spans="1:4" ht="27.75" customHeight="1" x14ac:dyDescent="0.25">
      <c r="A1296" s="173"/>
      <c r="B1296" s="174"/>
      <c r="C1296" s="175"/>
      <c r="D1296" s="175"/>
    </row>
    <row r="1297" spans="1:4" ht="27.75" customHeight="1" x14ac:dyDescent="0.25">
      <c r="A1297" s="173"/>
      <c r="B1297" s="174"/>
      <c r="C1297" s="175"/>
      <c r="D1297" s="175"/>
    </row>
    <row r="1298" spans="1:4" ht="27.75" customHeight="1" x14ac:dyDescent="0.25">
      <c r="A1298" s="173"/>
      <c r="B1298" s="174"/>
      <c r="C1298" s="175"/>
      <c r="D1298" s="175"/>
    </row>
    <row r="1299" spans="1:4" ht="27.75" customHeight="1" x14ac:dyDescent="0.25">
      <c r="A1299" s="173"/>
      <c r="B1299" s="174"/>
      <c r="C1299" s="175"/>
      <c r="D1299" s="175"/>
    </row>
    <row r="1300" spans="1:4" ht="27.75" customHeight="1" x14ac:dyDescent="0.25">
      <c r="A1300" s="173"/>
      <c r="B1300" s="174"/>
      <c r="C1300" s="175"/>
      <c r="D1300" s="175"/>
    </row>
    <row r="1301" spans="1:4" ht="27.75" customHeight="1" x14ac:dyDescent="0.25">
      <c r="A1301" s="173"/>
      <c r="B1301" s="174"/>
      <c r="C1301" s="175"/>
      <c r="D1301" s="175"/>
    </row>
    <row r="1302" spans="1:4" ht="27.75" customHeight="1" x14ac:dyDescent="0.25">
      <c r="A1302" s="173"/>
      <c r="B1302" s="174"/>
      <c r="C1302" s="175"/>
      <c r="D1302" s="175"/>
    </row>
    <row r="1303" spans="1:4" ht="27.75" customHeight="1" x14ac:dyDescent="0.25">
      <c r="A1303" s="173"/>
      <c r="B1303" s="174"/>
      <c r="C1303" s="175"/>
      <c r="D1303" s="175"/>
    </row>
    <row r="1304" spans="1:4" ht="27.75" customHeight="1" x14ac:dyDescent="0.25">
      <c r="A1304" s="173"/>
      <c r="B1304" s="174"/>
      <c r="C1304" s="175"/>
      <c r="D1304" s="175"/>
    </row>
    <row r="1305" spans="1:4" ht="27.75" customHeight="1" x14ac:dyDescent="0.25">
      <c r="A1305" s="173"/>
      <c r="B1305" s="174"/>
      <c r="C1305" s="175"/>
      <c r="D1305" s="175"/>
    </row>
    <row r="1306" spans="1:4" ht="27.75" customHeight="1" x14ac:dyDescent="0.25">
      <c r="A1306" s="173"/>
      <c r="B1306" s="174"/>
      <c r="C1306" s="175"/>
      <c r="D1306" s="175"/>
    </row>
    <row r="1307" spans="1:4" ht="27.75" customHeight="1" x14ac:dyDescent="0.25">
      <c r="A1307" s="173"/>
      <c r="B1307" s="174"/>
      <c r="C1307" s="175"/>
      <c r="D1307" s="175"/>
    </row>
    <row r="1308" spans="1:4" ht="27.75" customHeight="1" x14ac:dyDescent="0.25">
      <c r="A1308" s="173"/>
      <c r="B1308" s="174"/>
      <c r="C1308" s="175"/>
      <c r="D1308" s="175"/>
    </row>
    <row r="1309" spans="1:4" ht="27.75" customHeight="1" x14ac:dyDescent="0.25">
      <c r="A1309" s="173"/>
      <c r="B1309" s="174"/>
      <c r="C1309" s="175"/>
      <c r="D1309" s="175"/>
    </row>
    <row r="1310" spans="1:4" ht="27.75" customHeight="1" x14ac:dyDescent="0.25">
      <c r="A1310" s="173"/>
      <c r="B1310" s="174"/>
      <c r="C1310" s="175"/>
      <c r="D1310" s="175"/>
    </row>
    <row r="1311" spans="1:4" ht="27.75" customHeight="1" x14ac:dyDescent="0.25">
      <c r="A1311" s="173"/>
      <c r="B1311" s="174"/>
      <c r="C1311" s="175"/>
      <c r="D1311" s="175"/>
    </row>
    <row r="1312" spans="1:4" ht="27.75" customHeight="1" x14ac:dyDescent="0.25">
      <c r="A1312" s="173"/>
      <c r="B1312" s="174"/>
      <c r="C1312" s="175"/>
      <c r="D1312" s="175"/>
    </row>
    <row r="1313" spans="1:4" ht="27.75" customHeight="1" x14ac:dyDescent="0.25">
      <c r="A1313" s="173"/>
      <c r="B1313" s="174"/>
      <c r="C1313" s="175"/>
      <c r="D1313" s="175"/>
    </row>
    <row r="1314" spans="1:4" ht="27.75" customHeight="1" x14ac:dyDescent="0.25">
      <c r="A1314" s="173"/>
      <c r="B1314" s="174"/>
      <c r="C1314" s="175"/>
      <c r="D1314" s="175"/>
    </row>
    <row r="1315" spans="1:4" ht="27.75" customHeight="1" x14ac:dyDescent="0.25">
      <c r="A1315" s="173"/>
      <c r="B1315" s="174"/>
      <c r="C1315" s="175"/>
      <c r="D1315" s="175"/>
    </row>
    <row r="1316" spans="1:4" ht="27.75" customHeight="1" x14ac:dyDescent="0.25">
      <c r="A1316" s="173"/>
      <c r="B1316" s="174"/>
      <c r="C1316" s="175"/>
      <c r="D1316" s="175"/>
    </row>
    <row r="1317" spans="1:4" ht="27.75" customHeight="1" x14ac:dyDescent="0.25">
      <c r="A1317" s="173"/>
      <c r="B1317" s="174"/>
      <c r="C1317" s="175"/>
      <c r="D1317" s="175"/>
    </row>
    <row r="1318" spans="1:4" ht="27.75" customHeight="1" x14ac:dyDescent="0.25">
      <c r="A1318" s="173"/>
      <c r="B1318" s="174"/>
      <c r="C1318" s="175"/>
      <c r="D1318" s="175"/>
    </row>
    <row r="1319" spans="1:4" ht="27.75" customHeight="1" x14ac:dyDescent="0.25">
      <c r="A1319" s="173"/>
      <c r="B1319" s="174"/>
      <c r="C1319" s="175"/>
      <c r="D1319" s="175"/>
    </row>
    <row r="1320" spans="1:4" ht="27.75" customHeight="1" x14ac:dyDescent="0.25">
      <c r="A1320" s="173"/>
      <c r="B1320" s="174"/>
      <c r="C1320" s="175"/>
      <c r="D1320" s="175"/>
    </row>
    <row r="1321" spans="1:4" ht="27.75" customHeight="1" x14ac:dyDescent="0.25">
      <c r="A1321" s="173"/>
      <c r="B1321" s="174"/>
      <c r="C1321" s="175"/>
      <c r="D1321" s="175"/>
    </row>
    <row r="1322" spans="1:4" ht="27.75" customHeight="1" x14ac:dyDescent="0.25">
      <c r="A1322" s="173"/>
      <c r="B1322" s="174"/>
      <c r="C1322" s="175"/>
      <c r="D1322" s="175"/>
    </row>
    <row r="1323" spans="1:4" ht="27.75" customHeight="1" x14ac:dyDescent="0.25">
      <c r="A1323" s="173"/>
      <c r="B1323" s="174"/>
      <c r="C1323" s="175"/>
      <c r="D1323" s="175"/>
    </row>
    <row r="1324" spans="1:4" ht="27.75" customHeight="1" x14ac:dyDescent="0.25">
      <c r="A1324" s="173"/>
      <c r="B1324" s="174"/>
      <c r="C1324" s="175"/>
      <c r="D1324" s="175"/>
    </row>
    <row r="1325" spans="1:4" ht="27.75" customHeight="1" x14ac:dyDescent="0.25">
      <c r="A1325" s="173"/>
      <c r="B1325" s="174"/>
      <c r="C1325" s="175"/>
      <c r="D1325" s="175"/>
    </row>
    <row r="1326" spans="1:4" ht="27.75" customHeight="1" x14ac:dyDescent="0.25">
      <c r="A1326" s="173"/>
      <c r="B1326" s="174"/>
      <c r="C1326" s="175"/>
      <c r="D1326" s="175"/>
    </row>
    <row r="1327" spans="1:4" ht="27.75" customHeight="1" x14ac:dyDescent="0.25">
      <c r="A1327" s="173"/>
      <c r="B1327" s="174"/>
      <c r="C1327" s="175"/>
      <c r="D1327" s="175"/>
    </row>
    <row r="1328" spans="1:4" ht="27.75" customHeight="1" x14ac:dyDescent="0.25">
      <c r="A1328" s="173"/>
      <c r="B1328" s="174"/>
      <c r="C1328" s="175"/>
      <c r="D1328" s="175"/>
    </row>
    <row r="1329" spans="1:4" ht="27.75" customHeight="1" x14ac:dyDescent="0.25">
      <c r="A1329" s="173"/>
      <c r="B1329" s="174"/>
      <c r="C1329" s="175"/>
      <c r="D1329" s="175"/>
    </row>
    <row r="1330" spans="1:4" ht="27.75" customHeight="1" x14ac:dyDescent="0.25">
      <c r="A1330" s="173"/>
      <c r="B1330" s="174"/>
      <c r="C1330" s="175"/>
      <c r="D1330" s="175"/>
    </row>
    <row r="1331" spans="1:4" ht="27.75" customHeight="1" x14ac:dyDescent="0.25">
      <c r="A1331" s="173"/>
      <c r="B1331" s="174"/>
      <c r="C1331" s="175"/>
      <c r="D1331" s="175"/>
    </row>
    <row r="1332" spans="1:4" ht="27.75" customHeight="1" x14ac:dyDescent="0.25">
      <c r="A1332" s="173"/>
      <c r="B1332" s="174"/>
      <c r="C1332" s="175"/>
      <c r="D1332" s="175"/>
    </row>
    <row r="1333" spans="1:4" ht="27.75" customHeight="1" x14ac:dyDescent="0.25">
      <c r="A1333" s="173"/>
      <c r="B1333" s="174"/>
      <c r="C1333" s="175"/>
      <c r="D1333" s="175"/>
    </row>
    <row r="1334" spans="1:4" ht="27.75" customHeight="1" x14ac:dyDescent="0.25">
      <c r="A1334" s="173"/>
      <c r="B1334" s="174"/>
      <c r="C1334" s="175"/>
      <c r="D1334" s="175"/>
    </row>
    <row r="1335" spans="1:4" ht="27.75" customHeight="1" x14ac:dyDescent="0.25">
      <c r="A1335" s="173"/>
      <c r="B1335" s="174"/>
      <c r="C1335" s="175"/>
      <c r="D1335" s="175"/>
    </row>
    <row r="1336" spans="1:4" ht="27.75" customHeight="1" x14ac:dyDescent="0.25">
      <c r="A1336" s="173"/>
      <c r="B1336" s="174"/>
      <c r="C1336" s="175"/>
      <c r="D1336" s="175"/>
    </row>
    <row r="1337" spans="1:4" ht="27.75" customHeight="1" x14ac:dyDescent="0.25">
      <c r="A1337" s="173"/>
      <c r="B1337" s="174"/>
      <c r="C1337" s="175"/>
      <c r="D1337" s="175"/>
    </row>
    <row r="1338" spans="1:4" ht="27.75" customHeight="1" x14ac:dyDescent="0.25">
      <c r="A1338" s="173"/>
      <c r="B1338" s="174"/>
      <c r="C1338" s="175"/>
      <c r="D1338" s="175"/>
    </row>
    <row r="1339" spans="1:4" ht="27.75" customHeight="1" x14ac:dyDescent="0.25">
      <c r="A1339" s="173"/>
      <c r="B1339" s="174"/>
      <c r="C1339" s="175"/>
      <c r="D1339" s="175"/>
    </row>
    <row r="1340" spans="1:4" ht="27.75" customHeight="1" x14ac:dyDescent="0.25">
      <c r="A1340" s="173"/>
      <c r="B1340" s="174"/>
      <c r="C1340" s="175"/>
      <c r="D1340" s="175"/>
    </row>
    <row r="1341" spans="1:4" ht="27.75" customHeight="1" x14ac:dyDescent="0.25">
      <c r="A1341" s="173"/>
      <c r="B1341" s="174"/>
      <c r="C1341" s="175"/>
      <c r="D1341" s="175"/>
    </row>
    <row r="1342" spans="1:4" ht="27.75" customHeight="1" x14ac:dyDescent="0.25">
      <c r="A1342" s="173"/>
      <c r="B1342" s="174"/>
      <c r="C1342" s="175"/>
      <c r="D1342" s="175"/>
    </row>
    <row r="1343" spans="1:4" ht="27.75" customHeight="1" x14ac:dyDescent="0.25">
      <c r="A1343" s="173"/>
      <c r="B1343" s="174"/>
      <c r="C1343" s="175"/>
      <c r="D1343" s="175"/>
    </row>
    <row r="1344" spans="1:4" ht="27.75" customHeight="1" x14ac:dyDescent="0.25">
      <c r="A1344" s="173"/>
      <c r="B1344" s="174"/>
      <c r="C1344" s="175"/>
      <c r="D1344" s="175"/>
    </row>
    <row r="1345" spans="1:4" ht="27.75" customHeight="1" x14ac:dyDescent="0.25">
      <c r="A1345" s="173"/>
      <c r="B1345" s="174"/>
      <c r="C1345" s="175"/>
      <c r="D1345" s="175"/>
    </row>
    <row r="1346" spans="1:4" ht="27.75" customHeight="1" x14ac:dyDescent="0.25">
      <c r="A1346" s="173"/>
      <c r="B1346" s="174"/>
      <c r="C1346" s="175"/>
      <c r="D1346" s="175"/>
    </row>
    <row r="1347" spans="1:4" ht="27.75" customHeight="1" x14ac:dyDescent="0.25">
      <c r="A1347" s="173"/>
      <c r="B1347" s="174"/>
      <c r="C1347" s="175"/>
      <c r="D1347" s="175"/>
    </row>
    <row r="1348" spans="1:4" ht="27.75" customHeight="1" x14ac:dyDescent="0.25">
      <c r="A1348" s="173"/>
      <c r="B1348" s="174"/>
      <c r="C1348" s="175"/>
      <c r="D1348" s="175"/>
    </row>
    <row r="1349" spans="1:4" ht="27.75" customHeight="1" x14ac:dyDescent="0.25">
      <c r="A1349" s="173"/>
      <c r="B1349" s="174"/>
      <c r="C1349" s="175"/>
      <c r="D1349" s="175"/>
    </row>
    <row r="1350" spans="1:4" ht="27.75" customHeight="1" x14ac:dyDescent="0.25">
      <c r="A1350" s="173"/>
      <c r="B1350" s="174"/>
      <c r="C1350" s="175"/>
      <c r="D1350" s="175"/>
    </row>
    <row r="1351" spans="1:4" ht="27.75" customHeight="1" x14ac:dyDescent="0.25">
      <c r="A1351" s="173"/>
      <c r="B1351" s="174"/>
      <c r="C1351" s="175"/>
      <c r="D1351" s="175"/>
    </row>
    <row r="1352" spans="1:4" ht="27.75" customHeight="1" x14ac:dyDescent="0.25">
      <c r="A1352" s="173"/>
      <c r="B1352" s="174"/>
      <c r="C1352" s="175"/>
      <c r="D1352" s="175"/>
    </row>
    <row r="1353" spans="1:4" ht="27.75" customHeight="1" x14ac:dyDescent="0.25">
      <c r="A1353" s="173"/>
      <c r="B1353" s="174"/>
      <c r="C1353" s="175"/>
      <c r="D1353" s="175"/>
    </row>
    <row r="1354" spans="1:4" ht="27.75" customHeight="1" x14ac:dyDescent="0.25">
      <c r="A1354" s="173"/>
      <c r="B1354" s="174"/>
      <c r="C1354" s="175"/>
      <c r="D1354" s="175"/>
    </row>
    <row r="1355" spans="1:4" ht="27.75" customHeight="1" x14ac:dyDescent="0.25">
      <c r="A1355" s="173"/>
      <c r="B1355" s="174"/>
      <c r="C1355" s="175"/>
      <c r="D1355" s="175"/>
    </row>
    <row r="1356" spans="1:4" ht="27.75" customHeight="1" x14ac:dyDescent="0.25">
      <c r="A1356" s="173"/>
      <c r="B1356" s="174"/>
      <c r="C1356" s="175"/>
      <c r="D1356" s="175"/>
    </row>
    <row r="1357" spans="1:4" ht="27.75" customHeight="1" x14ac:dyDescent="0.25">
      <c r="A1357" s="173"/>
      <c r="B1357" s="174"/>
      <c r="C1357" s="175"/>
      <c r="D1357" s="175"/>
    </row>
    <row r="1358" spans="1:4" ht="27.75" customHeight="1" x14ac:dyDescent="0.25">
      <c r="A1358" s="173"/>
      <c r="B1358" s="174"/>
      <c r="C1358" s="175"/>
      <c r="D1358" s="175"/>
    </row>
    <row r="1359" spans="1:4" ht="27.75" customHeight="1" x14ac:dyDescent="0.25">
      <c r="A1359" s="173"/>
      <c r="B1359" s="174"/>
      <c r="C1359" s="175"/>
      <c r="D1359" s="175"/>
    </row>
    <row r="1360" spans="1:4" ht="27.75" customHeight="1" x14ac:dyDescent="0.25">
      <c r="A1360" s="173"/>
      <c r="B1360" s="174"/>
      <c r="C1360" s="175"/>
      <c r="D1360" s="175"/>
    </row>
    <row r="1361" spans="1:4" ht="27.75" customHeight="1" x14ac:dyDescent="0.25">
      <c r="A1361" s="173"/>
      <c r="B1361" s="174"/>
      <c r="C1361" s="175"/>
      <c r="D1361" s="175"/>
    </row>
    <row r="1362" spans="1:4" ht="27.75" customHeight="1" x14ac:dyDescent="0.25">
      <c r="A1362" s="173"/>
      <c r="B1362" s="174"/>
      <c r="C1362" s="175"/>
      <c r="D1362" s="175"/>
    </row>
    <row r="1363" spans="1:4" ht="27.75" customHeight="1" x14ac:dyDescent="0.25">
      <c r="A1363" s="173"/>
      <c r="B1363" s="174"/>
      <c r="C1363" s="175"/>
      <c r="D1363" s="175"/>
    </row>
    <row r="1364" spans="1:4" ht="27.75" customHeight="1" x14ac:dyDescent="0.25">
      <c r="A1364" s="173"/>
      <c r="B1364" s="174"/>
      <c r="C1364" s="175"/>
      <c r="D1364" s="175"/>
    </row>
    <row r="1365" spans="1:4" ht="27.75" customHeight="1" x14ac:dyDescent="0.25">
      <c r="A1365" s="173"/>
      <c r="B1365" s="174"/>
      <c r="C1365" s="175"/>
      <c r="D1365" s="175"/>
    </row>
    <row r="1366" spans="1:4" ht="27.75" customHeight="1" x14ac:dyDescent="0.25">
      <c r="A1366" s="173"/>
      <c r="B1366" s="174"/>
      <c r="C1366" s="175"/>
      <c r="D1366" s="175"/>
    </row>
    <row r="1367" spans="1:4" ht="27.75" customHeight="1" x14ac:dyDescent="0.25">
      <c r="A1367" s="173"/>
      <c r="B1367" s="174"/>
      <c r="C1367" s="175"/>
      <c r="D1367" s="175"/>
    </row>
    <row r="1368" spans="1:4" ht="27.75" customHeight="1" x14ac:dyDescent="0.25">
      <c r="A1368" s="173"/>
      <c r="B1368" s="174"/>
      <c r="C1368" s="175"/>
      <c r="D1368" s="175"/>
    </row>
    <row r="1369" spans="1:4" ht="27.75" customHeight="1" x14ac:dyDescent="0.25">
      <c r="A1369" s="173"/>
      <c r="B1369" s="174"/>
      <c r="C1369" s="175"/>
      <c r="D1369" s="175"/>
    </row>
    <row r="1370" spans="1:4" ht="27.75" customHeight="1" x14ac:dyDescent="0.25">
      <c r="A1370" s="173"/>
      <c r="B1370" s="174"/>
      <c r="C1370" s="175"/>
      <c r="D1370" s="175"/>
    </row>
    <row r="1371" spans="1:4" ht="27.75" customHeight="1" x14ac:dyDescent="0.25">
      <c r="A1371" s="173"/>
      <c r="B1371" s="174"/>
      <c r="C1371" s="175"/>
      <c r="D1371" s="175"/>
    </row>
    <row r="1372" spans="1:4" ht="27.75" customHeight="1" x14ac:dyDescent="0.25">
      <c r="A1372" s="173"/>
      <c r="B1372" s="174"/>
      <c r="C1372" s="175"/>
      <c r="D1372" s="175"/>
    </row>
    <row r="1373" spans="1:4" ht="27.75" customHeight="1" x14ac:dyDescent="0.25">
      <c r="A1373" s="173"/>
      <c r="B1373" s="174"/>
      <c r="C1373" s="175"/>
      <c r="D1373" s="175"/>
    </row>
    <row r="1374" spans="1:4" ht="27.75" customHeight="1" x14ac:dyDescent="0.25">
      <c r="A1374" s="173"/>
      <c r="B1374" s="174"/>
      <c r="C1374" s="175"/>
      <c r="D1374" s="175"/>
    </row>
    <row r="1375" spans="1:4" ht="27.75" customHeight="1" x14ac:dyDescent="0.25">
      <c r="A1375" s="173"/>
      <c r="B1375" s="174"/>
      <c r="C1375" s="175"/>
      <c r="D1375" s="175"/>
    </row>
    <row r="1376" spans="1:4" ht="27.75" customHeight="1" x14ac:dyDescent="0.25">
      <c r="A1376" s="173"/>
      <c r="B1376" s="174"/>
      <c r="C1376" s="175"/>
      <c r="D1376" s="175"/>
    </row>
    <row r="1377" spans="1:4" ht="27.75" customHeight="1" x14ac:dyDescent="0.25">
      <c r="A1377" s="173"/>
      <c r="B1377" s="174"/>
      <c r="C1377" s="175"/>
      <c r="D1377" s="175"/>
    </row>
    <row r="1378" spans="1:4" ht="27.75" customHeight="1" x14ac:dyDescent="0.25">
      <c r="A1378" s="173"/>
      <c r="B1378" s="174"/>
      <c r="C1378" s="175"/>
      <c r="D1378" s="175"/>
    </row>
    <row r="1379" spans="1:4" ht="27.75" customHeight="1" x14ac:dyDescent="0.25">
      <c r="A1379" s="173"/>
      <c r="B1379" s="174"/>
      <c r="C1379" s="175"/>
      <c r="D1379" s="175"/>
    </row>
    <row r="1380" spans="1:4" ht="27.75" customHeight="1" x14ac:dyDescent="0.25">
      <c r="A1380" s="173"/>
      <c r="B1380" s="174"/>
      <c r="C1380" s="175"/>
      <c r="D1380" s="175"/>
    </row>
    <row r="1381" spans="1:4" ht="27.75" customHeight="1" x14ac:dyDescent="0.25">
      <c r="A1381" s="173"/>
      <c r="B1381" s="174"/>
      <c r="C1381" s="175"/>
      <c r="D1381" s="175"/>
    </row>
    <row r="1382" spans="1:4" ht="27.75" customHeight="1" x14ac:dyDescent="0.25">
      <c r="A1382" s="173"/>
      <c r="B1382" s="174"/>
      <c r="C1382" s="175"/>
      <c r="D1382" s="175"/>
    </row>
    <row r="1383" spans="1:4" ht="27.75" customHeight="1" x14ac:dyDescent="0.25">
      <c r="A1383" s="173"/>
      <c r="B1383" s="174"/>
      <c r="C1383" s="175"/>
      <c r="D1383" s="175"/>
    </row>
    <row r="1384" spans="1:4" ht="27.75" customHeight="1" x14ac:dyDescent="0.25">
      <c r="A1384" s="173"/>
      <c r="B1384" s="174"/>
      <c r="C1384" s="175"/>
      <c r="D1384" s="175"/>
    </row>
    <row r="1385" spans="1:4" ht="27.75" customHeight="1" x14ac:dyDescent="0.25">
      <c r="A1385" s="173"/>
      <c r="B1385" s="174"/>
      <c r="C1385" s="175"/>
      <c r="D1385" s="175"/>
    </row>
    <row r="1386" spans="1:4" ht="27.75" customHeight="1" x14ac:dyDescent="0.25">
      <c r="A1386" s="173"/>
      <c r="B1386" s="174"/>
      <c r="C1386" s="175"/>
      <c r="D1386" s="175"/>
    </row>
    <row r="1387" spans="1:4" ht="27.75" customHeight="1" x14ac:dyDescent="0.25">
      <c r="A1387" s="173"/>
      <c r="B1387" s="174"/>
      <c r="C1387" s="175"/>
      <c r="D1387" s="175"/>
    </row>
    <row r="1388" spans="1:4" ht="27.75" customHeight="1" x14ac:dyDescent="0.25">
      <c r="A1388" s="173"/>
      <c r="B1388" s="174"/>
      <c r="C1388" s="175"/>
      <c r="D1388" s="175"/>
    </row>
    <row r="1389" spans="1:4" ht="27.75" customHeight="1" x14ac:dyDescent="0.25">
      <c r="A1389" s="173"/>
      <c r="B1389" s="174"/>
      <c r="C1389" s="175"/>
      <c r="D1389" s="175"/>
    </row>
    <row r="1390" spans="1:4" ht="27.75" customHeight="1" x14ac:dyDescent="0.25">
      <c r="A1390" s="173"/>
      <c r="B1390" s="174"/>
      <c r="C1390" s="175"/>
      <c r="D1390" s="175"/>
    </row>
    <row r="1391" spans="1:4" ht="27.75" customHeight="1" x14ac:dyDescent="0.25">
      <c r="A1391" s="173"/>
      <c r="B1391" s="174"/>
      <c r="C1391" s="175"/>
      <c r="D1391" s="175"/>
    </row>
    <row r="1392" spans="1:4" ht="27.75" customHeight="1" x14ac:dyDescent="0.25">
      <c r="A1392" s="173"/>
      <c r="B1392" s="174"/>
      <c r="C1392" s="175"/>
      <c r="D1392" s="175"/>
    </row>
    <row r="1393" spans="1:4" ht="27.75" customHeight="1" x14ac:dyDescent="0.25">
      <c r="A1393" s="173"/>
      <c r="B1393" s="174"/>
      <c r="C1393" s="175"/>
      <c r="D1393" s="175"/>
    </row>
    <row r="1394" spans="1:4" ht="27.75" customHeight="1" x14ac:dyDescent="0.25">
      <c r="A1394" s="173"/>
      <c r="B1394" s="174"/>
      <c r="C1394" s="175"/>
      <c r="D1394" s="175"/>
    </row>
    <row r="1395" spans="1:4" ht="27.75" customHeight="1" x14ac:dyDescent="0.25">
      <c r="A1395" s="173"/>
      <c r="B1395" s="174"/>
      <c r="C1395" s="175"/>
      <c r="D1395" s="175"/>
    </row>
    <row r="1396" spans="1:4" ht="27.75" customHeight="1" x14ac:dyDescent="0.25">
      <c r="A1396" s="173"/>
      <c r="B1396" s="174"/>
      <c r="C1396" s="175"/>
      <c r="D1396" s="175"/>
    </row>
    <row r="1397" spans="1:4" ht="27.75" customHeight="1" x14ac:dyDescent="0.25">
      <c r="A1397" s="173"/>
      <c r="B1397" s="174"/>
      <c r="C1397" s="175"/>
      <c r="D1397" s="175"/>
    </row>
    <row r="1398" spans="1:4" ht="27.75" customHeight="1" x14ac:dyDescent="0.25">
      <c r="A1398" s="173"/>
      <c r="B1398" s="174"/>
      <c r="C1398" s="175"/>
      <c r="D1398" s="175"/>
    </row>
    <row r="1399" spans="1:4" ht="27.75" customHeight="1" x14ac:dyDescent="0.25">
      <c r="A1399" s="173"/>
      <c r="B1399" s="174"/>
      <c r="C1399" s="175"/>
      <c r="D1399" s="175"/>
    </row>
    <row r="1400" spans="1:4" ht="27.75" customHeight="1" x14ac:dyDescent="0.25">
      <c r="A1400" s="173"/>
      <c r="B1400" s="174"/>
      <c r="C1400" s="175"/>
      <c r="D1400" s="175"/>
    </row>
    <row r="1401" spans="1:4" ht="27.75" customHeight="1" x14ac:dyDescent="0.25">
      <c r="A1401" s="173"/>
      <c r="B1401" s="174"/>
      <c r="C1401" s="175"/>
      <c r="D1401" s="175"/>
    </row>
    <row r="1402" spans="1:4" ht="27.75" customHeight="1" x14ac:dyDescent="0.25">
      <c r="A1402" s="173"/>
      <c r="B1402" s="174"/>
      <c r="C1402" s="175"/>
      <c r="D1402" s="175"/>
    </row>
    <row r="1403" spans="1:4" ht="27.75" customHeight="1" x14ac:dyDescent="0.25">
      <c r="A1403" s="173"/>
      <c r="B1403" s="174"/>
      <c r="C1403" s="175"/>
      <c r="D1403" s="175"/>
    </row>
    <row r="1404" spans="1:4" ht="27.75" customHeight="1" x14ac:dyDescent="0.25">
      <c r="A1404" s="173"/>
      <c r="B1404" s="174"/>
      <c r="C1404" s="175"/>
      <c r="D1404" s="175"/>
    </row>
    <row r="1405" spans="1:4" ht="27.75" customHeight="1" x14ac:dyDescent="0.25">
      <c r="A1405" s="173"/>
      <c r="B1405" s="174"/>
      <c r="C1405" s="175"/>
      <c r="D1405" s="175"/>
    </row>
    <row r="1406" spans="1:4" ht="27.75" customHeight="1" x14ac:dyDescent="0.25">
      <c r="A1406" s="173"/>
      <c r="B1406" s="174"/>
      <c r="C1406" s="175"/>
      <c r="D1406" s="175"/>
    </row>
    <row r="1407" spans="1:4" ht="27.75" customHeight="1" x14ac:dyDescent="0.25">
      <c r="A1407" s="173"/>
      <c r="B1407" s="174"/>
      <c r="C1407" s="175"/>
      <c r="D1407" s="175"/>
    </row>
    <row r="1408" spans="1:4" ht="27.75" customHeight="1" x14ac:dyDescent="0.25">
      <c r="A1408" s="173"/>
      <c r="B1408" s="174"/>
      <c r="C1408" s="175"/>
      <c r="D1408" s="175"/>
    </row>
    <row r="1409" spans="1:4" ht="27.75" customHeight="1" x14ac:dyDescent="0.25">
      <c r="A1409" s="173"/>
      <c r="B1409" s="174"/>
      <c r="C1409" s="175"/>
      <c r="D1409" s="175"/>
    </row>
    <row r="1410" spans="1:4" ht="27.75" customHeight="1" x14ac:dyDescent="0.25">
      <c r="A1410" s="173"/>
      <c r="B1410" s="174"/>
      <c r="C1410" s="175"/>
      <c r="D1410" s="175"/>
    </row>
    <row r="1411" spans="1:4" ht="27.75" customHeight="1" x14ac:dyDescent="0.25">
      <c r="A1411" s="173"/>
      <c r="B1411" s="174"/>
      <c r="C1411" s="175"/>
      <c r="D1411" s="175"/>
    </row>
    <row r="1412" spans="1:4" ht="27.75" customHeight="1" x14ac:dyDescent="0.25">
      <c r="A1412" s="173"/>
      <c r="B1412" s="174"/>
      <c r="C1412" s="175"/>
      <c r="D1412" s="175"/>
    </row>
    <row r="1413" spans="1:4" ht="27.75" customHeight="1" x14ac:dyDescent="0.25">
      <c r="A1413" s="173"/>
      <c r="B1413" s="174"/>
      <c r="C1413" s="175"/>
      <c r="D1413" s="175"/>
    </row>
    <row r="1414" spans="1:4" ht="27.75" customHeight="1" x14ac:dyDescent="0.25">
      <c r="A1414" s="173"/>
      <c r="B1414" s="174"/>
      <c r="C1414" s="175"/>
      <c r="D1414" s="175"/>
    </row>
    <row r="1415" spans="1:4" ht="27.75" customHeight="1" x14ac:dyDescent="0.25">
      <c r="A1415" s="173"/>
      <c r="B1415" s="174"/>
      <c r="C1415" s="175"/>
      <c r="D1415" s="175"/>
    </row>
    <row r="1416" spans="1:4" ht="27.75" customHeight="1" x14ac:dyDescent="0.25">
      <c r="A1416" s="173"/>
      <c r="B1416" s="174"/>
      <c r="C1416" s="175"/>
      <c r="D1416" s="175"/>
    </row>
    <row r="1417" spans="1:4" ht="27.75" customHeight="1" x14ac:dyDescent="0.25">
      <c r="A1417" s="173"/>
      <c r="B1417" s="174"/>
      <c r="C1417" s="175"/>
      <c r="D1417" s="175"/>
    </row>
    <row r="1418" spans="1:4" ht="27.75" customHeight="1" x14ac:dyDescent="0.25">
      <c r="A1418" s="173"/>
      <c r="B1418" s="174"/>
      <c r="C1418" s="175"/>
      <c r="D1418" s="175"/>
    </row>
    <row r="1419" spans="1:4" ht="27.75" customHeight="1" x14ac:dyDescent="0.25">
      <c r="A1419" s="173"/>
      <c r="B1419" s="174"/>
      <c r="C1419" s="175"/>
      <c r="D1419" s="175"/>
    </row>
    <row r="1420" spans="1:4" ht="27.75" customHeight="1" x14ac:dyDescent="0.25">
      <c r="A1420" s="173"/>
      <c r="B1420" s="174"/>
      <c r="C1420" s="175"/>
      <c r="D1420" s="175"/>
    </row>
    <row r="1421" spans="1:4" ht="27.75" customHeight="1" x14ac:dyDescent="0.25">
      <c r="A1421" s="173"/>
      <c r="B1421" s="174"/>
      <c r="C1421" s="175"/>
      <c r="D1421" s="175"/>
    </row>
    <row r="1422" spans="1:4" ht="27.75" customHeight="1" x14ac:dyDescent="0.25">
      <c r="A1422" s="173"/>
      <c r="B1422" s="174"/>
      <c r="C1422" s="175"/>
      <c r="D1422" s="175"/>
    </row>
    <row r="1423" spans="1:4" ht="27.75" customHeight="1" x14ac:dyDescent="0.25">
      <c r="A1423" s="173"/>
      <c r="B1423" s="174"/>
      <c r="C1423" s="175"/>
      <c r="D1423" s="175"/>
    </row>
    <row r="1424" spans="1:4" ht="27.75" customHeight="1" x14ac:dyDescent="0.25">
      <c r="A1424" s="173"/>
      <c r="B1424" s="174"/>
      <c r="C1424" s="175"/>
      <c r="D1424" s="175"/>
    </row>
    <row r="1425" spans="1:4" ht="27.75" customHeight="1" x14ac:dyDescent="0.25">
      <c r="A1425" s="173"/>
      <c r="B1425" s="174"/>
      <c r="C1425" s="175"/>
      <c r="D1425" s="175"/>
    </row>
    <row r="1426" spans="1:4" ht="27.75" customHeight="1" x14ac:dyDescent="0.25">
      <c r="A1426" s="173"/>
      <c r="B1426" s="174"/>
      <c r="C1426" s="175"/>
      <c r="D1426" s="175"/>
    </row>
    <row r="1427" spans="1:4" ht="27.75" customHeight="1" x14ac:dyDescent="0.25">
      <c r="A1427" s="173"/>
      <c r="B1427" s="174"/>
      <c r="C1427" s="175"/>
      <c r="D1427" s="175"/>
    </row>
    <row r="1428" spans="1:4" ht="27.75" customHeight="1" x14ac:dyDescent="0.25">
      <c r="A1428" s="173"/>
      <c r="B1428" s="174"/>
      <c r="C1428" s="175"/>
      <c r="D1428" s="175"/>
    </row>
    <row r="1429" spans="1:4" ht="27.75" customHeight="1" x14ac:dyDescent="0.25">
      <c r="A1429" s="173"/>
      <c r="B1429" s="174"/>
      <c r="C1429" s="175"/>
      <c r="D1429" s="175"/>
    </row>
    <row r="1430" spans="1:4" ht="27.75" customHeight="1" x14ac:dyDescent="0.25">
      <c r="A1430" s="173"/>
      <c r="B1430" s="174"/>
      <c r="C1430" s="175"/>
      <c r="D1430" s="175"/>
    </row>
    <row r="1431" spans="1:4" ht="27.75" customHeight="1" x14ac:dyDescent="0.25">
      <c r="A1431" s="173"/>
      <c r="B1431" s="174"/>
      <c r="C1431" s="175"/>
      <c r="D1431" s="175"/>
    </row>
    <row r="1432" spans="1:4" ht="27.75" customHeight="1" x14ac:dyDescent="0.25">
      <c r="A1432" s="173"/>
      <c r="B1432" s="174"/>
      <c r="C1432" s="175"/>
      <c r="D1432" s="175"/>
    </row>
    <row r="1433" spans="1:4" ht="27.75" customHeight="1" x14ac:dyDescent="0.25">
      <c r="A1433" s="173"/>
      <c r="B1433" s="174"/>
      <c r="C1433" s="175"/>
      <c r="D1433" s="175"/>
    </row>
    <row r="1434" spans="1:4" ht="27.75" customHeight="1" x14ac:dyDescent="0.25">
      <c r="A1434" s="173"/>
      <c r="B1434" s="174"/>
      <c r="C1434" s="175"/>
      <c r="D1434" s="175"/>
    </row>
    <row r="1435" spans="1:4" ht="27.75" customHeight="1" x14ac:dyDescent="0.25">
      <c r="A1435" s="173"/>
      <c r="B1435" s="174"/>
      <c r="C1435" s="175"/>
      <c r="D1435" s="175"/>
    </row>
    <row r="1436" spans="1:4" ht="27.75" customHeight="1" x14ac:dyDescent="0.25">
      <c r="A1436" s="173"/>
      <c r="B1436" s="174"/>
      <c r="C1436" s="175"/>
      <c r="D1436" s="175"/>
    </row>
    <row r="1437" spans="1:4" ht="27.75" customHeight="1" x14ac:dyDescent="0.25">
      <c r="A1437" s="173"/>
      <c r="B1437" s="174"/>
      <c r="C1437" s="175"/>
      <c r="D1437" s="175"/>
    </row>
    <row r="1438" spans="1:4" ht="27.75" customHeight="1" x14ac:dyDescent="0.25">
      <c r="A1438" s="173"/>
      <c r="B1438" s="174"/>
      <c r="C1438" s="175"/>
      <c r="D1438" s="175"/>
    </row>
    <row r="1439" spans="1:4" ht="27.75" customHeight="1" x14ac:dyDescent="0.25">
      <c r="A1439" s="173"/>
      <c r="B1439" s="174"/>
      <c r="C1439" s="175"/>
      <c r="D1439" s="175"/>
    </row>
    <row r="1440" spans="1:4" ht="27.75" customHeight="1" x14ac:dyDescent="0.25">
      <c r="A1440" s="173"/>
      <c r="B1440" s="174"/>
      <c r="C1440" s="175"/>
      <c r="D1440" s="175"/>
    </row>
    <row r="1441" spans="1:4" ht="27.75" customHeight="1" x14ac:dyDescent="0.25">
      <c r="A1441" s="173"/>
      <c r="B1441" s="174"/>
      <c r="C1441" s="175"/>
      <c r="D1441" s="175"/>
    </row>
    <row r="1442" spans="1:4" ht="27.75" customHeight="1" x14ac:dyDescent="0.25">
      <c r="A1442" s="173"/>
      <c r="B1442" s="174"/>
      <c r="C1442" s="175"/>
      <c r="D1442" s="175"/>
    </row>
    <row r="1443" spans="1:4" ht="27.75" customHeight="1" x14ac:dyDescent="0.25">
      <c r="A1443" s="173"/>
      <c r="B1443" s="174"/>
      <c r="C1443" s="175"/>
      <c r="D1443" s="175"/>
    </row>
    <row r="1444" spans="1:4" ht="27.75" customHeight="1" x14ac:dyDescent="0.25">
      <c r="A1444" s="173"/>
      <c r="B1444" s="174"/>
      <c r="C1444" s="175"/>
      <c r="D1444" s="175"/>
    </row>
    <row r="1445" spans="1:4" ht="27.75" customHeight="1" x14ac:dyDescent="0.25">
      <c r="A1445" s="173"/>
      <c r="B1445" s="174"/>
      <c r="C1445" s="175"/>
      <c r="D1445" s="175"/>
    </row>
    <row r="1446" spans="1:4" ht="27.75" customHeight="1" x14ac:dyDescent="0.25">
      <c r="A1446" s="173"/>
      <c r="B1446" s="174"/>
      <c r="C1446" s="175"/>
      <c r="D1446" s="175"/>
    </row>
    <row r="1447" spans="1:4" ht="27.75" customHeight="1" x14ac:dyDescent="0.25">
      <c r="A1447" s="173"/>
      <c r="B1447" s="174"/>
      <c r="C1447" s="175"/>
      <c r="D1447" s="175"/>
    </row>
    <row r="1448" spans="1:4" ht="27.75" customHeight="1" x14ac:dyDescent="0.25">
      <c r="A1448" s="173"/>
      <c r="B1448" s="174"/>
      <c r="C1448" s="175"/>
      <c r="D1448" s="175"/>
    </row>
    <row r="1449" spans="1:4" ht="27.75" customHeight="1" x14ac:dyDescent="0.25">
      <c r="A1449" s="173"/>
      <c r="B1449" s="174"/>
      <c r="C1449" s="175"/>
      <c r="D1449" s="175"/>
    </row>
    <row r="1450" spans="1:4" ht="27.75" customHeight="1" x14ac:dyDescent="0.25">
      <c r="A1450" s="173"/>
      <c r="B1450" s="174"/>
      <c r="C1450" s="175"/>
      <c r="D1450" s="175"/>
    </row>
    <row r="1451" spans="1:4" ht="27.75" customHeight="1" x14ac:dyDescent="0.25">
      <c r="A1451" s="173"/>
      <c r="B1451" s="174"/>
      <c r="C1451" s="175"/>
      <c r="D1451" s="175"/>
    </row>
    <row r="1452" spans="1:4" ht="27.75" customHeight="1" x14ac:dyDescent="0.25">
      <c r="A1452" s="173"/>
      <c r="B1452" s="174"/>
      <c r="C1452" s="175"/>
      <c r="D1452" s="175"/>
    </row>
    <row r="1453" spans="1:4" ht="27.75" customHeight="1" x14ac:dyDescent="0.25">
      <c r="A1453" s="173"/>
      <c r="B1453" s="174"/>
      <c r="C1453" s="175"/>
      <c r="D1453" s="175"/>
    </row>
    <row r="1454" spans="1:4" ht="27.75" customHeight="1" x14ac:dyDescent="0.25">
      <c r="A1454" s="173"/>
      <c r="B1454" s="174"/>
      <c r="C1454" s="175"/>
      <c r="D1454" s="175"/>
    </row>
    <row r="1455" spans="1:4" ht="27.75" customHeight="1" x14ac:dyDescent="0.25">
      <c r="A1455" s="173"/>
      <c r="B1455" s="174"/>
      <c r="C1455" s="175"/>
      <c r="D1455" s="175"/>
    </row>
    <row r="1456" spans="1:4" ht="27.75" customHeight="1" x14ac:dyDescent="0.25">
      <c r="A1456" s="173"/>
      <c r="B1456" s="174"/>
      <c r="C1456" s="175"/>
      <c r="D1456" s="175"/>
    </row>
    <row r="1457" spans="1:4" ht="27.75" customHeight="1" x14ac:dyDescent="0.25">
      <c r="A1457" s="173"/>
      <c r="B1457" s="174"/>
      <c r="C1457" s="175"/>
      <c r="D1457" s="175"/>
    </row>
    <row r="1458" spans="1:4" ht="27.75" customHeight="1" x14ac:dyDescent="0.25">
      <c r="A1458" s="173"/>
      <c r="B1458" s="174"/>
      <c r="C1458" s="175"/>
      <c r="D1458" s="175"/>
    </row>
    <row r="1459" spans="1:4" ht="27.75" customHeight="1" x14ac:dyDescent="0.25">
      <c r="A1459" s="173"/>
      <c r="B1459" s="174"/>
      <c r="C1459" s="175"/>
      <c r="D1459" s="175"/>
    </row>
    <row r="1460" spans="1:4" ht="27.75" customHeight="1" x14ac:dyDescent="0.25">
      <c r="A1460" s="173"/>
      <c r="B1460" s="174"/>
      <c r="C1460" s="175"/>
      <c r="D1460" s="175"/>
    </row>
    <row r="1461" spans="1:4" ht="27.75" customHeight="1" x14ac:dyDescent="0.25">
      <c r="A1461" s="173"/>
      <c r="B1461" s="174"/>
      <c r="C1461" s="175"/>
      <c r="D1461" s="175"/>
    </row>
    <row r="1462" spans="1:4" ht="27.75" customHeight="1" x14ac:dyDescent="0.25">
      <c r="A1462" s="173"/>
      <c r="B1462" s="174"/>
      <c r="C1462" s="175"/>
      <c r="D1462" s="175"/>
    </row>
    <row r="1463" spans="1:4" ht="27.75" customHeight="1" x14ac:dyDescent="0.25">
      <c r="A1463" s="173"/>
      <c r="B1463" s="174"/>
      <c r="C1463" s="175"/>
      <c r="D1463" s="175"/>
    </row>
    <row r="1464" spans="1:4" ht="27.75" customHeight="1" x14ac:dyDescent="0.25">
      <c r="A1464" s="173"/>
      <c r="B1464" s="174"/>
      <c r="C1464" s="175"/>
      <c r="D1464" s="175"/>
    </row>
    <row r="1465" spans="1:4" ht="27.75" customHeight="1" x14ac:dyDescent="0.25">
      <c r="A1465" s="173"/>
      <c r="B1465" s="174"/>
      <c r="C1465" s="175"/>
      <c r="D1465" s="175"/>
    </row>
    <row r="1466" spans="1:4" ht="27.75" customHeight="1" x14ac:dyDescent="0.25">
      <c r="A1466" s="173"/>
      <c r="B1466" s="174"/>
      <c r="C1466" s="175"/>
      <c r="D1466" s="175"/>
    </row>
    <row r="1467" spans="1:4" ht="27.75" customHeight="1" x14ac:dyDescent="0.25">
      <c r="A1467" s="173"/>
      <c r="B1467" s="174"/>
      <c r="C1467" s="175"/>
      <c r="D1467" s="175"/>
    </row>
    <row r="1468" spans="1:4" ht="27.75" customHeight="1" x14ac:dyDescent="0.25">
      <c r="A1468" s="173"/>
      <c r="B1468" s="174"/>
      <c r="C1468" s="175"/>
      <c r="D1468" s="175"/>
    </row>
    <row r="1469" spans="1:4" ht="27.75" customHeight="1" x14ac:dyDescent="0.25">
      <c r="A1469" s="173"/>
      <c r="B1469" s="174"/>
      <c r="C1469" s="175"/>
      <c r="D1469" s="175"/>
    </row>
    <row r="1470" spans="1:4" ht="27.75" customHeight="1" x14ac:dyDescent="0.25">
      <c r="A1470" s="173"/>
      <c r="B1470" s="174"/>
      <c r="C1470" s="175"/>
      <c r="D1470" s="175"/>
    </row>
    <row r="1471" spans="1:4" ht="27.75" customHeight="1" x14ac:dyDescent="0.25">
      <c r="A1471" s="173"/>
      <c r="B1471" s="174"/>
      <c r="C1471" s="175"/>
      <c r="D1471" s="175"/>
    </row>
    <row r="1472" spans="1:4" ht="27.75" customHeight="1" x14ac:dyDescent="0.25">
      <c r="A1472" s="173"/>
      <c r="B1472" s="174"/>
      <c r="C1472" s="175"/>
      <c r="D1472" s="175"/>
    </row>
    <row r="1473" spans="1:4" ht="27.75" customHeight="1" x14ac:dyDescent="0.25">
      <c r="A1473" s="173"/>
      <c r="B1473" s="174"/>
      <c r="C1473" s="175"/>
      <c r="D1473" s="175"/>
    </row>
    <row r="1474" spans="1:4" ht="27.75" customHeight="1" x14ac:dyDescent="0.25">
      <c r="A1474" s="173"/>
      <c r="B1474" s="174"/>
      <c r="C1474" s="175"/>
      <c r="D1474" s="175"/>
    </row>
    <row r="1475" spans="1:4" ht="27.75" customHeight="1" x14ac:dyDescent="0.25">
      <c r="A1475" s="173"/>
      <c r="B1475" s="174"/>
      <c r="C1475" s="175"/>
      <c r="D1475" s="175"/>
    </row>
    <row r="1476" spans="1:4" ht="27.75" customHeight="1" x14ac:dyDescent="0.25">
      <c r="A1476" s="173"/>
      <c r="B1476" s="174"/>
      <c r="C1476" s="175"/>
      <c r="D1476" s="175"/>
    </row>
    <row r="1477" spans="1:4" ht="27.75" customHeight="1" x14ac:dyDescent="0.25">
      <c r="A1477" s="173"/>
      <c r="B1477" s="174"/>
      <c r="C1477" s="175"/>
      <c r="D1477" s="175"/>
    </row>
    <row r="1478" spans="1:4" ht="27.75" customHeight="1" x14ac:dyDescent="0.25">
      <c r="A1478" s="173"/>
      <c r="B1478" s="174"/>
      <c r="C1478" s="175"/>
      <c r="D1478" s="175"/>
    </row>
    <row r="1479" spans="1:4" ht="27.75" customHeight="1" x14ac:dyDescent="0.25">
      <c r="A1479" s="173"/>
      <c r="B1479" s="174"/>
      <c r="C1479" s="175"/>
      <c r="D1479" s="175"/>
    </row>
    <row r="1480" spans="1:4" ht="27.75" customHeight="1" x14ac:dyDescent="0.25">
      <c r="A1480" s="173"/>
      <c r="B1480" s="174"/>
      <c r="C1480" s="175"/>
      <c r="D1480" s="175"/>
    </row>
    <row r="1481" spans="1:4" ht="27.75" customHeight="1" x14ac:dyDescent="0.25">
      <c r="A1481" s="173"/>
      <c r="B1481" s="174"/>
      <c r="C1481" s="175"/>
      <c r="D1481" s="175"/>
    </row>
    <row r="1482" spans="1:4" ht="27.75" customHeight="1" x14ac:dyDescent="0.25">
      <c r="A1482" s="173"/>
      <c r="B1482" s="174"/>
      <c r="C1482" s="175"/>
      <c r="D1482" s="175"/>
    </row>
    <row r="1483" spans="1:4" ht="27.75" customHeight="1" x14ac:dyDescent="0.25">
      <c r="A1483" s="173"/>
      <c r="B1483" s="174"/>
      <c r="C1483" s="175"/>
      <c r="D1483" s="175"/>
    </row>
    <row r="1484" spans="1:4" ht="27.75" customHeight="1" x14ac:dyDescent="0.25">
      <c r="A1484" s="173"/>
      <c r="B1484" s="174"/>
      <c r="C1484" s="175"/>
      <c r="D1484" s="175"/>
    </row>
    <row r="1485" spans="1:4" ht="27.75" customHeight="1" x14ac:dyDescent="0.25">
      <c r="A1485" s="173"/>
      <c r="B1485" s="174"/>
      <c r="C1485" s="175"/>
      <c r="D1485" s="175"/>
    </row>
    <row r="1486" spans="1:4" ht="27.75" customHeight="1" x14ac:dyDescent="0.25">
      <c r="A1486" s="173"/>
      <c r="B1486" s="174"/>
      <c r="C1486" s="175"/>
      <c r="D1486" s="175"/>
    </row>
    <row r="1487" spans="1:4" ht="27.75" customHeight="1" x14ac:dyDescent="0.25">
      <c r="A1487" s="173"/>
      <c r="B1487" s="174"/>
      <c r="C1487" s="175"/>
      <c r="D1487" s="175"/>
    </row>
    <row r="1488" spans="1:4" ht="27.75" customHeight="1" x14ac:dyDescent="0.25">
      <c r="A1488" s="173"/>
      <c r="B1488" s="174"/>
      <c r="C1488" s="175"/>
      <c r="D1488" s="175"/>
    </row>
    <row r="1489" spans="1:4" ht="27.75" customHeight="1" x14ac:dyDescent="0.25">
      <c r="A1489" s="173"/>
      <c r="B1489" s="174"/>
      <c r="C1489" s="175"/>
      <c r="D1489" s="175"/>
    </row>
    <row r="1490" spans="1:4" ht="27.75" customHeight="1" x14ac:dyDescent="0.25">
      <c r="A1490" s="173"/>
      <c r="B1490" s="174"/>
      <c r="C1490" s="175"/>
      <c r="D1490" s="175"/>
    </row>
    <row r="1491" spans="1:4" ht="27.75" customHeight="1" x14ac:dyDescent="0.25">
      <c r="A1491" s="173"/>
      <c r="B1491" s="174"/>
      <c r="C1491" s="175"/>
      <c r="D1491" s="175"/>
    </row>
    <row r="1492" spans="1:4" ht="27.75" customHeight="1" x14ac:dyDescent="0.25">
      <c r="A1492" s="173"/>
      <c r="B1492" s="174"/>
      <c r="C1492" s="175"/>
      <c r="D1492" s="175"/>
    </row>
    <row r="1493" spans="1:4" ht="27.75" customHeight="1" x14ac:dyDescent="0.25">
      <c r="A1493" s="173"/>
      <c r="B1493" s="174"/>
      <c r="C1493" s="175"/>
      <c r="D1493" s="175"/>
    </row>
    <row r="1494" spans="1:4" ht="27.75" customHeight="1" x14ac:dyDescent="0.25">
      <c r="A1494" s="173"/>
      <c r="B1494" s="174"/>
      <c r="C1494" s="175"/>
      <c r="D1494" s="175"/>
    </row>
    <row r="1495" spans="1:4" ht="27.75" customHeight="1" x14ac:dyDescent="0.25">
      <c r="A1495" s="173"/>
      <c r="B1495" s="174"/>
      <c r="C1495" s="175"/>
      <c r="D1495" s="175"/>
    </row>
    <row r="1496" spans="1:4" ht="27.75" customHeight="1" x14ac:dyDescent="0.25">
      <c r="A1496" s="173"/>
      <c r="B1496" s="174"/>
      <c r="C1496" s="175"/>
      <c r="D1496" s="175"/>
    </row>
    <row r="1497" spans="1:4" ht="27.75" customHeight="1" x14ac:dyDescent="0.25">
      <c r="A1497" s="173"/>
      <c r="B1497" s="174"/>
      <c r="C1497" s="175"/>
      <c r="D1497" s="175"/>
    </row>
    <row r="1498" spans="1:4" ht="27.75" customHeight="1" x14ac:dyDescent="0.25">
      <c r="A1498" s="173"/>
      <c r="B1498" s="174"/>
      <c r="C1498" s="175"/>
      <c r="D1498" s="175"/>
    </row>
    <row r="1499" spans="1:4" ht="27.75" customHeight="1" x14ac:dyDescent="0.25">
      <c r="A1499" s="173"/>
      <c r="B1499" s="174"/>
      <c r="C1499" s="175"/>
      <c r="D1499" s="175"/>
    </row>
    <row r="1500" spans="1:4" ht="27.75" customHeight="1" x14ac:dyDescent="0.25">
      <c r="A1500" s="173"/>
      <c r="B1500" s="174"/>
      <c r="C1500" s="175"/>
      <c r="D1500" s="175"/>
    </row>
    <row r="1501" spans="1:4" ht="27.75" customHeight="1" x14ac:dyDescent="0.25">
      <c r="A1501" s="173"/>
      <c r="B1501" s="174"/>
      <c r="C1501" s="175"/>
      <c r="D1501" s="175"/>
    </row>
    <row r="1502" spans="1:4" ht="27.75" customHeight="1" x14ac:dyDescent="0.25">
      <c r="A1502" s="173"/>
      <c r="B1502" s="174"/>
      <c r="C1502" s="175"/>
      <c r="D1502" s="175"/>
    </row>
    <row r="1503" spans="1:4" ht="27.75" customHeight="1" x14ac:dyDescent="0.25">
      <c r="A1503" s="173"/>
      <c r="B1503" s="174"/>
      <c r="C1503" s="175"/>
      <c r="D1503" s="175"/>
    </row>
    <row r="1504" spans="1:4" ht="27.75" customHeight="1" x14ac:dyDescent="0.25">
      <c r="A1504" s="173"/>
      <c r="B1504" s="174"/>
      <c r="C1504" s="175"/>
      <c r="D1504" s="175"/>
    </row>
    <row r="1505" spans="1:4" ht="27.75" customHeight="1" x14ac:dyDescent="0.25">
      <c r="A1505" s="173"/>
      <c r="B1505" s="174"/>
      <c r="C1505" s="175"/>
      <c r="D1505" s="175"/>
    </row>
    <row r="1506" spans="1:4" ht="27.75" customHeight="1" x14ac:dyDescent="0.25">
      <c r="A1506" s="173"/>
      <c r="B1506" s="174"/>
      <c r="C1506" s="175"/>
      <c r="D1506" s="175"/>
    </row>
    <row r="1507" spans="1:4" ht="27.75" customHeight="1" x14ac:dyDescent="0.25">
      <c r="A1507" s="173"/>
      <c r="B1507" s="174"/>
      <c r="C1507" s="175"/>
      <c r="D1507" s="175"/>
    </row>
    <row r="1508" spans="1:4" ht="27.75" customHeight="1" x14ac:dyDescent="0.25">
      <c r="A1508" s="173"/>
      <c r="B1508" s="174"/>
      <c r="C1508" s="175"/>
      <c r="D1508" s="175"/>
    </row>
    <row r="1509" spans="1:4" ht="27.75" customHeight="1" x14ac:dyDescent="0.25">
      <c r="A1509" s="173"/>
      <c r="B1509" s="174"/>
      <c r="C1509" s="175"/>
      <c r="D1509" s="175"/>
    </row>
    <row r="1510" spans="1:4" ht="27.75" customHeight="1" x14ac:dyDescent="0.25">
      <c r="A1510" s="173"/>
      <c r="B1510" s="174"/>
      <c r="C1510" s="175"/>
      <c r="D1510" s="175"/>
    </row>
    <row r="1511" spans="1:4" ht="27.75" customHeight="1" x14ac:dyDescent="0.25">
      <c r="A1511" s="173"/>
      <c r="B1511" s="174"/>
      <c r="C1511" s="175"/>
      <c r="D1511" s="175"/>
    </row>
    <row r="1512" spans="1:4" ht="27.75" customHeight="1" x14ac:dyDescent="0.25">
      <c r="A1512" s="173"/>
      <c r="B1512" s="174"/>
      <c r="C1512" s="175"/>
      <c r="D1512" s="175"/>
    </row>
    <row r="1513" spans="1:4" ht="27.75" customHeight="1" x14ac:dyDescent="0.25">
      <c r="A1513" s="173"/>
      <c r="B1513" s="174"/>
      <c r="C1513" s="175"/>
      <c r="D1513" s="175"/>
    </row>
    <row r="1514" spans="1:4" ht="27.75" customHeight="1" x14ac:dyDescent="0.25">
      <c r="A1514" s="173"/>
      <c r="B1514" s="174"/>
      <c r="C1514" s="175"/>
      <c r="D1514" s="175"/>
    </row>
    <row r="1515" spans="1:4" ht="27.75" customHeight="1" x14ac:dyDescent="0.25">
      <c r="A1515" s="173"/>
      <c r="B1515" s="174"/>
      <c r="C1515" s="175"/>
      <c r="D1515" s="175"/>
    </row>
    <row r="1516" spans="1:4" ht="27.75" customHeight="1" x14ac:dyDescent="0.25">
      <c r="A1516" s="173"/>
      <c r="B1516" s="174"/>
      <c r="C1516" s="175"/>
      <c r="D1516" s="175"/>
    </row>
    <row r="1517" spans="1:4" ht="27.75" customHeight="1" x14ac:dyDescent="0.25">
      <c r="A1517" s="173"/>
      <c r="B1517" s="174"/>
      <c r="C1517" s="175"/>
      <c r="D1517" s="175"/>
    </row>
    <row r="1518" spans="1:4" ht="27.75" customHeight="1" x14ac:dyDescent="0.25">
      <c r="A1518" s="173"/>
      <c r="B1518" s="174"/>
      <c r="C1518" s="175"/>
      <c r="D1518" s="175"/>
    </row>
    <row r="1519" spans="1:4" ht="27.75" customHeight="1" x14ac:dyDescent="0.25">
      <c r="A1519" s="173"/>
      <c r="B1519" s="174"/>
      <c r="C1519" s="175"/>
      <c r="D1519" s="175"/>
    </row>
    <row r="1520" spans="1:4" ht="27.75" customHeight="1" x14ac:dyDescent="0.25">
      <c r="A1520" s="173"/>
      <c r="B1520" s="174"/>
      <c r="C1520" s="175"/>
      <c r="D1520" s="175"/>
    </row>
    <row r="1521" spans="1:4" ht="27.75" customHeight="1" x14ac:dyDescent="0.25">
      <c r="A1521" s="173"/>
      <c r="B1521" s="174"/>
      <c r="C1521" s="175"/>
      <c r="D1521" s="175"/>
    </row>
    <row r="1522" spans="1:4" ht="27.75" customHeight="1" x14ac:dyDescent="0.25">
      <c r="A1522" s="173"/>
      <c r="B1522" s="174"/>
      <c r="C1522" s="175"/>
      <c r="D1522" s="175"/>
    </row>
    <row r="1523" spans="1:4" ht="27.75" customHeight="1" x14ac:dyDescent="0.25">
      <c r="A1523" s="173"/>
      <c r="B1523" s="174"/>
      <c r="C1523" s="175"/>
      <c r="D1523" s="175"/>
    </row>
    <row r="1524" spans="1:4" ht="27.75" customHeight="1" x14ac:dyDescent="0.25">
      <c r="A1524" s="173"/>
      <c r="B1524" s="174"/>
      <c r="C1524" s="175"/>
      <c r="D1524" s="175"/>
    </row>
    <row r="1525" spans="1:4" ht="27.75" customHeight="1" x14ac:dyDescent="0.25">
      <c r="A1525" s="173"/>
      <c r="B1525" s="174"/>
      <c r="C1525" s="175"/>
      <c r="D1525" s="175"/>
    </row>
    <row r="1526" spans="1:4" ht="27.75" customHeight="1" x14ac:dyDescent="0.25">
      <c r="A1526" s="173"/>
      <c r="B1526" s="174"/>
      <c r="C1526" s="175"/>
      <c r="D1526" s="175"/>
    </row>
    <row r="1527" spans="1:4" ht="27.75" customHeight="1" x14ac:dyDescent="0.25">
      <c r="A1527" s="173"/>
      <c r="B1527" s="174"/>
      <c r="C1527" s="175"/>
      <c r="D1527" s="175"/>
    </row>
    <row r="1528" spans="1:4" ht="27.75" customHeight="1" x14ac:dyDescent="0.25">
      <c r="A1528" s="173"/>
      <c r="B1528" s="174"/>
      <c r="C1528" s="175"/>
      <c r="D1528" s="175"/>
    </row>
    <row r="1529" spans="1:4" ht="27.75" customHeight="1" x14ac:dyDescent="0.25">
      <c r="A1529" s="173"/>
      <c r="B1529" s="174"/>
      <c r="C1529" s="175"/>
      <c r="D1529" s="175"/>
    </row>
    <row r="1530" spans="1:4" ht="27.75" customHeight="1" x14ac:dyDescent="0.25">
      <c r="A1530" s="173"/>
      <c r="B1530" s="174"/>
      <c r="C1530" s="175"/>
      <c r="D1530" s="175"/>
    </row>
    <row r="1531" spans="1:4" ht="27.75" customHeight="1" x14ac:dyDescent="0.25">
      <c r="A1531" s="173"/>
      <c r="B1531" s="174"/>
      <c r="C1531" s="175"/>
      <c r="D1531" s="175"/>
    </row>
    <row r="1532" spans="1:4" ht="27.75" customHeight="1" x14ac:dyDescent="0.25">
      <c r="A1532" s="173"/>
      <c r="B1532" s="174"/>
      <c r="C1532" s="175"/>
      <c r="D1532" s="175"/>
    </row>
    <row r="1533" spans="1:4" ht="27.75" customHeight="1" x14ac:dyDescent="0.25">
      <c r="A1533" s="173"/>
      <c r="B1533" s="174"/>
      <c r="C1533" s="175"/>
      <c r="D1533" s="175"/>
    </row>
    <row r="1534" spans="1:4" ht="27.75" customHeight="1" x14ac:dyDescent="0.25">
      <c r="A1534" s="173"/>
      <c r="B1534" s="174"/>
      <c r="C1534" s="175"/>
      <c r="D1534" s="175"/>
    </row>
    <row r="1535" spans="1:4" ht="27.75" customHeight="1" x14ac:dyDescent="0.25">
      <c r="A1535" s="173"/>
      <c r="B1535" s="174"/>
      <c r="C1535" s="175"/>
      <c r="D1535" s="175"/>
    </row>
    <row r="1536" spans="1:4" ht="27.75" customHeight="1" x14ac:dyDescent="0.25">
      <c r="A1536" s="173"/>
      <c r="B1536" s="174"/>
      <c r="C1536" s="175"/>
      <c r="D1536" s="175"/>
    </row>
    <row r="1537" spans="1:4" ht="27.75" customHeight="1" x14ac:dyDescent="0.25">
      <c r="A1537" s="173"/>
      <c r="B1537" s="174"/>
      <c r="C1537" s="175"/>
      <c r="D1537" s="175"/>
    </row>
    <row r="1538" spans="1:4" ht="27.75" customHeight="1" x14ac:dyDescent="0.25">
      <c r="A1538" s="173"/>
      <c r="B1538" s="174"/>
      <c r="C1538" s="175"/>
      <c r="D1538" s="175"/>
    </row>
    <row r="1539" spans="1:4" ht="27.75" customHeight="1" x14ac:dyDescent="0.25">
      <c r="A1539" s="173"/>
      <c r="B1539" s="174"/>
      <c r="C1539" s="175"/>
      <c r="D1539" s="175"/>
    </row>
    <row r="1540" spans="1:4" ht="27.75" customHeight="1" x14ac:dyDescent="0.25">
      <c r="A1540" s="173"/>
      <c r="B1540" s="174"/>
      <c r="C1540" s="175"/>
      <c r="D1540" s="175"/>
    </row>
    <row r="1541" spans="1:4" ht="27.75" customHeight="1" x14ac:dyDescent="0.25">
      <c r="A1541" s="173"/>
      <c r="B1541" s="174"/>
      <c r="C1541" s="175"/>
      <c r="D1541" s="175"/>
    </row>
    <row r="1542" spans="1:4" ht="27.75" customHeight="1" x14ac:dyDescent="0.25">
      <c r="A1542" s="173"/>
      <c r="B1542" s="174"/>
      <c r="C1542" s="175"/>
      <c r="D1542" s="175"/>
    </row>
    <row r="1543" spans="1:4" ht="27.75" customHeight="1" x14ac:dyDescent="0.25">
      <c r="A1543" s="173"/>
      <c r="B1543" s="174"/>
      <c r="C1543" s="175"/>
      <c r="D1543" s="175"/>
    </row>
    <row r="1544" spans="1:4" ht="27.75" customHeight="1" x14ac:dyDescent="0.25">
      <c r="A1544" s="173"/>
      <c r="B1544" s="174"/>
      <c r="C1544" s="175"/>
      <c r="D1544" s="175"/>
    </row>
    <row r="1545" spans="1:4" ht="27.75" customHeight="1" x14ac:dyDescent="0.25">
      <c r="A1545" s="173"/>
      <c r="B1545" s="174"/>
      <c r="C1545" s="175"/>
      <c r="D1545" s="175"/>
    </row>
    <row r="1546" spans="1:4" ht="27.75" customHeight="1" x14ac:dyDescent="0.25">
      <c r="A1546" s="173"/>
      <c r="B1546" s="174"/>
      <c r="C1546" s="175"/>
      <c r="D1546" s="175"/>
    </row>
    <row r="1547" spans="1:4" ht="27.75" customHeight="1" x14ac:dyDescent="0.25">
      <c r="A1547" s="173"/>
      <c r="B1547" s="174"/>
      <c r="C1547" s="175"/>
      <c r="D1547" s="175"/>
    </row>
    <row r="1548" spans="1:4" ht="27.75" customHeight="1" x14ac:dyDescent="0.25">
      <c r="A1548" s="173"/>
      <c r="B1548" s="174"/>
      <c r="C1548" s="175"/>
      <c r="D1548" s="175"/>
    </row>
    <row r="1549" spans="1:4" ht="27.75" customHeight="1" x14ac:dyDescent="0.25">
      <c r="A1549" s="173"/>
      <c r="B1549" s="174"/>
      <c r="C1549" s="175"/>
      <c r="D1549" s="175"/>
    </row>
    <row r="1550" spans="1:4" ht="27.75" customHeight="1" x14ac:dyDescent="0.25">
      <c r="A1550" s="173"/>
      <c r="B1550" s="174"/>
      <c r="C1550" s="175"/>
      <c r="D1550" s="175"/>
    </row>
    <row r="1551" spans="1:4" ht="27.75" customHeight="1" x14ac:dyDescent="0.25">
      <c r="A1551" s="173"/>
      <c r="B1551" s="174"/>
      <c r="C1551" s="175"/>
      <c r="D1551" s="175"/>
    </row>
    <row r="1552" spans="1:4" ht="27.75" customHeight="1" x14ac:dyDescent="0.25">
      <c r="A1552" s="173"/>
      <c r="B1552" s="174"/>
      <c r="C1552" s="175"/>
      <c r="D1552" s="175"/>
    </row>
    <row r="1553" spans="1:4" ht="27.75" customHeight="1" x14ac:dyDescent="0.25">
      <c r="A1553" s="173"/>
      <c r="B1553" s="174"/>
      <c r="C1553" s="175"/>
      <c r="D1553" s="175"/>
    </row>
    <row r="1554" spans="1:4" ht="27.75" customHeight="1" x14ac:dyDescent="0.25">
      <c r="A1554" s="173"/>
      <c r="B1554" s="174"/>
      <c r="C1554" s="175"/>
      <c r="D1554" s="175"/>
    </row>
    <row r="1555" spans="1:4" ht="27.75" customHeight="1" x14ac:dyDescent="0.25">
      <c r="A1555" s="173"/>
      <c r="B1555" s="174"/>
      <c r="C1555" s="175"/>
      <c r="D1555" s="175"/>
    </row>
    <row r="1556" spans="1:4" ht="27.75" customHeight="1" x14ac:dyDescent="0.25">
      <c r="A1556" s="173"/>
      <c r="B1556" s="174"/>
      <c r="C1556" s="175"/>
      <c r="D1556" s="175"/>
    </row>
    <row r="1557" spans="1:4" ht="27.75" customHeight="1" x14ac:dyDescent="0.25">
      <c r="A1557" s="173"/>
      <c r="B1557" s="174"/>
      <c r="C1557" s="175"/>
      <c r="D1557" s="175"/>
    </row>
    <row r="1558" spans="1:4" ht="27.75" customHeight="1" x14ac:dyDescent="0.25">
      <c r="A1558" s="173"/>
      <c r="B1558" s="174"/>
      <c r="C1558" s="175"/>
      <c r="D1558" s="175"/>
    </row>
    <row r="1559" spans="1:4" ht="27.75" customHeight="1" x14ac:dyDescent="0.25">
      <c r="A1559" s="173"/>
      <c r="B1559" s="174"/>
      <c r="C1559" s="175"/>
      <c r="D1559" s="175"/>
    </row>
    <row r="1560" spans="1:4" ht="27.75" customHeight="1" x14ac:dyDescent="0.25">
      <c r="A1560" s="173"/>
      <c r="B1560" s="174"/>
      <c r="C1560" s="175"/>
      <c r="D1560" s="175"/>
    </row>
    <row r="1561" spans="1:4" ht="27.75" customHeight="1" x14ac:dyDescent="0.25">
      <c r="A1561" s="173"/>
      <c r="B1561" s="174"/>
      <c r="C1561" s="175"/>
      <c r="D1561" s="175"/>
    </row>
    <row r="1562" spans="1:4" ht="27.75" customHeight="1" x14ac:dyDescent="0.25">
      <c r="A1562" s="173"/>
      <c r="B1562" s="174"/>
      <c r="C1562" s="175"/>
      <c r="D1562" s="175"/>
    </row>
    <row r="1563" spans="1:4" ht="27.75" customHeight="1" x14ac:dyDescent="0.25">
      <c r="A1563" s="173"/>
      <c r="B1563" s="174"/>
      <c r="C1563" s="175"/>
      <c r="D1563" s="175"/>
    </row>
    <row r="1564" spans="1:4" ht="27.75" customHeight="1" x14ac:dyDescent="0.25">
      <c r="A1564" s="173"/>
      <c r="B1564" s="174"/>
      <c r="C1564" s="175"/>
      <c r="D1564" s="175"/>
    </row>
    <row r="1565" spans="1:4" ht="27.75" customHeight="1" x14ac:dyDescent="0.25">
      <c r="A1565" s="173"/>
      <c r="B1565" s="174"/>
      <c r="C1565" s="175"/>
      <c r="D1565" s="175"/>
    </row>
    <row r="1566" spans="1:4" ht="27.75" customHeight="1" x14ac:dyDescent="0.25">
      <c r="A1566" s="173"/>
      <c r="B1566" s="174"/>
      <c r="C1566" s="175"/>
      <c r="D1566" s="17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H16" sqref="H16"/>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17</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31</v>
      </c>
      <c r="B28" s="7" t="s">
        <v>32</v>
      </c>
      <c r="C28" s="7" t="s">
        <v>33</v>
      </c>
      <c r="D28" s="6"/>
      <c r="E28" s="6"/>
      <c r="F28" s="7" t="s">
        <v>251</v>
      </c>
      <c r="G28" s="7" t="s">
        <v>252</v>
      </c>
      <c r="H28" s="7" t="s">
        <v>253</v>
      </c>
    </row>
    <row r="29" spans="1:8" x14ac:dyDescent="0.25">
      <c r="A29" s="44">
        <v>3</v>
      </c>
      <c r="B29" s="19" t="s">
        <v>34</v>
      </c>
      <c r="C29" s="45" t="s">
        <v>380</v>
      </c>
      <c r="F29" s="4" t="s">
        <v>381</v>
      </c>
      <c r="G29" s="16">
        <v>43626</v>
      </c>
      <c r="H29" s="4" t="s">
        <v>382</v>
      </c>
    </row>
    <row r="30" spans="1:8" x14ac:dyDescent="0.25">
      <c r="A30" s="44">
        <v>4</v>
      </c>
      <c r="B30" s="19" t="s">
        <v>34</v>
      </c>
      <c r="C30" s="45" t="s">
        <v>380</v>
      </c>
      <c r="F30" s="4" t="s">
        <v>383</v>
      </c>
      <c r="G30" s="16">
        <v>43626</v>
      </c>
      <c r="H30" s="4" t="s">
        <v>382</v>
      </c>
    </row>
    <row r="31" spans="1:8" x14ac:dyDescent="0.25">
      <c r="A31" s="44">
        <v>5</v>
      </c>
      <c r="B31" s="19" t="s">
        <v>35</v>
      </c>
      <c r="C31" s="45" t="s">
        <v>380</v>
      </c>
      <c r="F31" s="4" t="s">
        <v>384</v>
      </c>
      <c r="G31" s="16">
        <v>43626</v>
      </c>
      <c r="H31" s="4" t="s">
        <v>382</v>
      </c>
    </row>
    <row r="32" spans="1:8" x14ac:dyDescent="0.25">
      <c r="A32" s="44">
        <v>6</v>
      </c>
      <c r="B32" s="19" t="s">
        <v>36</v>
      </c>
      <c r="C32" s="45" t="s">
        <v>380</v>
      </c>
      <c r="F32" s="4" t="s">
        <v>385</v>
      </c>
      <c r="G32" s="16">
        <v>43626</v>
      </c>
      <c r="H32" s="4" t="s">
        <v>386</v>
      </c>
    </row>
    <row r="33" spans="1:8" x14ac:dyDescent="0.25">
      <c r="A33" s="44">
        <v>7</v>
      </c>
      <c r="B33" s="19" t="s">
        <v>36</v>
      </c>
      <c r="C33" s="45" t="s">
        <v>380</v>
      </c>
      <c r="G33" s="16"/>
      <c r="H33" s="17"/>
    </row>
    <row r="34" spans="1:8" x14ac:dyDescent="0.25">
      <c r="A34" s="44">
        <v>8</v>
      </c>
      <c r="B34" s="19" t="s">
        <v>36</v>
      </c>
      <c r="C34" s="45" t="s">
        <v>380</v>
      </c>
      <c r="F34" s="17"/>
      <c r="G34" s="16"/>
    </row>
    <row r="35" spans="1:8" x14ac:dyDescent="0.25">
      <c r="A35" s="44">
        <v>9</v>
      </c>
      <c r="B35" s="19" t="s">
        <v>36</v>
      </c>
      <c r="C35" s="45" t="s">
        <v>380</v>
      </c>
      <c r="G35" s="16"/>
      <c r="H35" s="17"/>
    </row>
    <row r="36" spans="1:8" x14ac:dyDescent="0.25">
      <c r="A36" s="44">
        <v>10</v>
      </c>
      <c r="B36" s="19" t="s">
        <v>36</v>
      </c>
      <c r="C36" s="45" t="s">
        <v>380</v>
      </c>
      <c r="G36" s="16"/>
      <c r="H36" s="17"/>
    </row>
    <row r="37" spans="1:8" x14ac:dyDescent="0.25">
      <c r="A37" s="44">
        <v>11</v>
      </c>
      <c r="B37" s="19" t="s">
        <v>36</v>
      </c>
      <c r="C37" s="45" t="s">
        <v>380</v>
      </c>
      <c r="G37" s="16"/>
    </row>
    <row r="38" spans="1:8" x14ac:dyDescent="0.25">
      <c r="A38" s="44">
        <v>12</v>
      </c>
      <c r="B38" s="19" t="s">
        <v>36</v>
      </c>
      <c r="C38" s="45" t="s">
        <v>380</v>
      </c>
      <c r="G38" s="16"/>
    </row>
    <row r="39" spans="1:8" x14ac:dyDescent="0.25">
      <c r="A39" s="44">
        <v>13</v>
      </c>
      <c r="B39" s="19" t="s">
        <v>37</v>
      </c>
      <c r="C39" s="45" t="s">
        <v>380</v>
      </c>
      <c r="G39" s="16"/>
    </row>
    <row r="40" spans="1:8" x14ac:dyDescent="0.25">
      <c r="A40" s="44">
        <v>15</v>
      </c>
      <c r="B40" s="19" t="s">
        <v>37</v>
      </c>
      <c r="C40" s="45" t="s">
        <v>380</v>
      </c>
      <c r="G40" s="16"/>
    </row>
    <row r="41" spans="1:8" x14ac:dyDescent="0.25">
      <c r="A41" s="44">
        <v>16</v>
      </c>
      <c r="B41" s="19" t="s">
        <v>38</v>
      </c>
      <c r="C41" s="45" t="s">
        <v>380</v>
      </c>
      <c r="G41" s="16"/>
    </row>
    <row r="42" spans="1:8" x14ac:dyDescent="0.25">
      <c r="A42" s="44">
        <v>17</v>
      </c>
      <c r="B42" s="19" t="s">
        <v>38</v>
      </c>
      <c r="C42" s="45" t="s">
        <v>380</v>
      </c>
      <c r="G42" s="16"/>
    </row>
    <row r="43" spans="1:8" x14ac:dyDescent="0.25">
      <c r="A43" s="44">
        <v>18</v>
      </c>
      <c r="B43" s="19" t="s">
        <v>38</v>
      </c>
      <c r="C43" s="45" t="s">
        <v>380</v>
      </c>
      <c r="G43" s="16"/>
    </row>
    <row r="44" spans="1:8" x14ac:dyDescent="0.25">
      <c r="A44" s="44">
        <v>19</v>
      </c>
      <c r="B44" s="19" t="s">
        <v>38</v>
      </c>
      <c r="C44" s="45" t="s">
        <v>380</v>
      </c>
      <c r="G44" s="16"/>
    </row>
    <row r="45" spans="1:8" x14ac:dyDescent="0.25">
      <c r="A45" s="44">
        <v>20</v>
      </c>
      <c r="B45" s="19" t="s">
        <v>38</v>
      </c>
      <c r="C45" s="45" t="s">
        <v>380</v>
      </c>
      <c r="G45" s="16"/>
    </row>
    <row r="46" spans="1:8" x14ac:dyDescent="0.25">
      <c r="A46" s="44">
        <v>21</v>
      </c>
      <c r="B46" s="19" t="s">
        <v>38</v>
      </c>
      <c r="C46" s="45" t="s">
        <v>380</v>
      </c>
      <c r="G46" s="16"/>
    </row>
    <row r="47" spans="1:8" x14ac:dyDescent="0.25">
      <c r="A47" s="44">
        <v>22</v>
      </c>
      <c r="B47" s="19" t="s">
        <v>38</v>
      </c>
      <c r="C47" s="45" t="s">
        <v>380</v>
      </c>
      <c r="G47" s="16"/>
    </row>
    <row r="48" spans="1:8" x14ac:dyDescent="0.25">
      <c r="A48" s="44">
        <v>23</v>
      </c>
      <c r="B48" s="19" t="s">
        <v>39</v>
      </c>
      <c r="C48" s="45" t="s">
        <v>380</v>
      </c>
      <c r="G48" s="16"/>
    </row>
    <row r="49" spans="1:7" x14ac:dyDescent="0.25">
      <c r="A49" s="44">
        <v>24</v>
      </c>
      <c r="B49" s="19" t="s">
        <v>39</v>
      </c>
      <c r="C49" s="45" t="s">
        <v>380</v>
      </c>
      <c r="G49" s="16"/>
    </row>
    <row r="50" spans="1:7" x14ac:dyDescent="0.25">
      <c r="A50" s="44">
        <v>25</v>
      </c>
      <c r="B50" s="19" t="s">
        <v>39</v>
      </c>
      <c r="C50" s="45" t="s">
        <v>380</v>
      </c>
      <c r="G50" s="16"/>
    </row>
    <row r="51" spans="1:7" x14ac:dyDescent="0.25">
      <c r="A51" s="44">
        <v>26</v>
      </c>
      <c r="B51" s="19" t="s">
        <v>39</v>
      </c>
      <c r="C51" s="45" t="s">
        <v>380</v>
      </c>
      <c r="G51" s="16"/>
    </row>
    <row r="52" spans="1:7" x14ac:dyDescent="0.25">
      <c r="A52" s="44">
        <v>28</v>
      </c>
      <c r="B52" s="19" t="s">
        <v>39</v>
      </c>
      <c r="C52" s="45" t="s">
        <v>380</v>
      </c>
      <c r="G52" s="16"/>
    </row>
    <row r="53" spans="1:7" x14ac:dyDescent="0.25">
      <c r="A53" s="44">
        <v>29</v>
      </c>
      <c r="B53" s="19" t="s">
        <v>39</v>
      </c>
      <c r="C53" s="45" t="s">
        <v>380</v>
      </c>
      <c r="G53" s="16"/>
    </row>
    <row r="54" spans="1:7" x14ac:dyDescent="0.25">
      <c r="A54" s="44">
        <v>30</v>
      </c>
      <c r="B54" s="19" t="s">
        <v>39</v>
      </c>
      <c r="C54" s="45" t="s">
        <v>380</v>
      </c>
      <c r="G54" s="16"/>
    </row>
    <row r="55" spans="1:7" x14ac:dyDescent="0.25">
      <c r="A55" s="44">
        <v>31</v>
      </c>
      <c r="B55" s="19" t="s">
        <v>39</v>
      </c>
      <c r="C55" s="45" t="s">
        <v>380</v>
      </c>
      <c r="G55" s="16"/>
    </row>
    <row r="56" spans="1:7" x14ac:dyDescent="0.25">
      <c r="A56" s="44">
        <v>32</v>
      </c>
      <c r="B56" s="19" t="s">
        <v>39</v>
      </c>
      <c r="C56" s="45" t="s">
        <v>380</v>
      </c>
      <c r="G56" s="16"/>
    </row>
    <row r="57" spans="1:7" x14ac:dyDescent="0.25">
      <c r="A57" s="44">
        <v>33</v>
      </c>
      <c r="B57" s="19" t="s">
        <v>39</v>
      </c>
      <c r="C57" s="45" t="s">
        <v>380</v>
      </c>
      <c r="G57" s="16"/>
    </row>
    <row r="58" spans="1:7" x14ac:dyDescent="0.25">
      <c r="A58" s="44">
        <v>34</v>
      </c>
      <c r="B58" s="19" t="s">
        <v>39</v>
      </c>
      <c r="C58" s="45" t="s">
        <v>380</v>
      </c>
      <c r="G58" s="16"/>
    </row>
    <row r="59" spans="1:7" x14ac:dyDescent="0.25">
      <c r="A59" s="44">
        <v>35</v>
      </c>
      <c r="B59" s="19" t="s">
        <v>39</v>
      </c>
      <c r="C59" s="45" t="s">
        <v>380</v>
      </c>
      <c r="G59" s="16"/>
    </row>
    <row r="60" spans="1:7" x14ac:dyDescent="0.25">
      <c r="A60" s="44">
        <v>36</v>
      </c>
      <c r="B60" s="19" t="s">
        <v>39</v>
      </c>
      <c r="C60" s="45" t="s">
        <v>380</v>
      </c>
      <c r="G60" s="16"/>
    </row>
    <row r="61" spans="1:7" x14ac:dyDescent="0.25">
      <c r="A61" s="44">
        <v>37</v>
      </c>
      <c r="B61" s="19" t="s">
        <v>39</v>
      </c>
      <c r="C61" s="45" t="s">
        <v>380</v>
      </c>
      <c r="G61" s="16"/>
    </row>
    <row r="62" spans="1:7" x14ac:dyDescent="0.25">
      <c r="A62" s="44">
        <v>38</v>
      </c>
      <c r="B62" s="19" t="s">
        <v>39</v>
      </c>
      <c r="C62" s="45" t="s">
        <v>380</v>
      </c>
      <c r="G62" s="16"/>
    </row>
    <row r="63" spans="1:7" x14ac:dyDescent="0.25">
      <c r="A63" s="44">
        <v>39</v>
      </c>
      <c r="B63" s="19" t="s">
        <v>39</v>
      </c>
      <c r="C63" s="45" t="s">
        <v>380</v>
      </c>
      <c r="G63" s="16"/>
    </row>
    <row r="64" spans="1:7" x14ac:dyDescent="0.25">
      <c r="A64" s="44">
        <v>40</v>
      </c>
      <c r="B64" s="19" t="s">
        <v>38</v>
      </c>
      <c r="C64" s="45" t="s">
        <v>380</v>
      </c>
      <c r="G64" s="16"/>
    </row>
    <row r="65" spans="1:7" x14ac:dyDescent="0.25">
      <c r="A65" s="44">
        <v>41</v>
      </c>
      <c r="B65" s="19" t="s">
        <v>40</v>
      </c>
      <c r="C65" s="45" t="s">
        <v>380</v>
      </c>
      <c r="G65" s="16"/>
    </row>
    <row r="66" spans="1:7" x14ac:dyDescent="0.25">
      <c r="A66" s="44">
        <v>42</v>
      </c>
      <c r="B66" s="19" t="s">
        <v>41</v>
      </c>
      <c r="C66" s="45" t="s">
        <v>380</v>
      </c>
      <c r="G66" s="16"/>
    </row>
    <row r="67" spans="1:7" x14ac:dyDescent="0.25">
      <c r="A67" s="44">
        <v>43</v>
      </c>
      <c r="B67" s="19" t="s">
        <v>41</v>
      </c>
      <c r="C67" s="45" t="s">
        <v>380</v>
      </c>
      <c r="G67" s="16"/>
    </row>
    <row r="68" spans="1:7" x14ac:dyDescent="0.25">
      <c r="A68" s="44">
        <v>44</v>
      </c>
      <c r="B68" s="19" t="s">
        <v>40</v>
      </c>
      <c r="C68" s="45" t="s">
        <v>380</v>
      </c>
      <c r="G68" s="16"/>
    </row>
    <row r="69" spans="1:7" x14ac:dyDescent="0.25">
      <c r="A69" s="44">
        <v>45</v>
      </c>
      <c r="B69" s="19" t="s">
        <v>42</v>
      </c>
      <c r="C69" s="45" t="s">
        <v>380</v>
      </c>
      <c r="G69" s="16"/>
    </row>
    <row r="70" spans="1:7" x14ac:dyDescent="0.25">
      <c r="A70" s="44">
        <v>46</v>
      </c>
      <c r="B70" s="19" t="s">
        <v>43</v>
      </c>
      <c r="C70" s="45" t="s">
        <v>380</v>
      </c>
      <c r="G70" s="16"/>
    </row>
    <row r="71" spans="1:7" x14ac:dyDescent="0.25">
      <c r="A71" s="44">
        <v>47</v>
      </c>
      <c r="B71" s="19" t="s">
        <v>44</v>
      </c>
      <c r="C71" s="45" t="s">
        <v>380</v>
      </c>
      <c r="G71" s="16"/>
    </row>
    <row r="72" spans="1:7" x14ac:dyDescent="0.25">
      <c r="A72" s="44">
        <v>48</v>
      </c>
      <c r="B72" s="19" t="s">
        <v>45</v>
      </c>
      <c r="C72" s="45" t="s">
        <v>380</v>
      </c>
      <c r="G72" s="16"/>
    </row>
    <row r="73" spans="1:7" x14ac:dyDescent="0.25">
      <c r="A73" s="44">
        <v>49</v>
      </c>
      <c r="B73" s="19" t="s">
        <v>38</v>
      </c>
      <c r="C73" s="45" t="s">
        <v>380</v>
      </c>
      <c r="G73" s="16"/>
    </row>
    <row r="74" spans="1:7" x14ac:dyDescent="0.25">
      <c r="A74" s="44">
        <v>50</v>
      </c>
      <c r="B74" s="19" t="s">
        <v>46</v>
      </c>
      <c r="C74" s="45" t="s">
        <v>380</v>
      </c>
      <c r="G74" s="16"/>
    </row>
    <row r="75" spans="1:7" x14ac:dyDescent="0.25">
      <c r="A75" s="44">
        <v>51</v>
      </c>
      <c r="B75" s="19" t="s">
        <v>47</v>
      </c>
      <c r="C75" s="45" t="s">
        <v>387</v>
      </c>
      <c r="G75" s="16"/>
    </row>
    <row r="76" spans="1:7" x14ac:dyDescent="0.25">
      <c r="A76" s="44">
        <v>52</v>
      </c>
      <c r="B76" s="19" t="s">
        <v>48</v>
      </c>
      <c r="C76" s="45" t="s">
        <v>380</v>
      </c>
      <c r="G76" s="16"/>
    </row>
    <row r="77" spans="1:7" x14ac:dyDescent="0.25">
      <c r="A77" s="44">
        <v>53</v>
      </c>
      <c r="B77" s="19" t="s">
        <v>48</v>
      </c>
      <c r="C77" s="45" t="s">
        <v>380</v>
      </c>
      <c r="G77" s="16"/>
    </row>
    <row r="78" spans="1:7" x14ac:dyDescent="0.25">
      <c r="A78" s="44">
        <v>55</v>
      </c>
      <c r="B78" s="19" t="s">
        <v>48</v>
      </c>
      <c r="C78" s="45" t="s">
        <v>380</v>
      </c>
      <c r="G78" s="16"/>
    </row>
    <row r="79" spans="1:7" x14ac:dyDescent="0.25">
      <c r="A79" s="44">
        <v>56</v>
      </c>
      <c r="B79" s="19" t="s">
        <v>48</v>
      </c>
      <c r="C79" s="45" t="s">
        <v>380</v>
      </c>
      <c r="G79" s="16"/>
    </row>
    <row r="80" spans="1:7" x14ac:dyDescent="0.25">
      <c r="A80" s="44">
        <v>57</v>
      </c>
      <c r="B80" s="19" t="s">
        <v>48</v>
      </c>
      <c r="C80" s="45" t="s">
        <v>380</v>
      </c>
      <c r="G80" s="16"/>
    </row>
    <row r="81" spans="1:7" x14ac:dyDescent="0.25">
      <c r="A81" s="44">
        <v>58</v>
      </c>
      <c r="B81" s="19" t="s">
        <v>85</v>
      </c>
      <c r="C81" s="45" t="s">
        <v>387</v>
      </c>
      <c r="G81" s="16"/>
    </row>
    <row r="82" spans="1:7" x14ac:dyDescent="0.25">
      <c r="A82" s="44">
        <v>59</v>
      </c>
      <c r="B82" s="19" t="s">
        <v>48</v>
      </c>
      <c r="C82" s="45" t="s">
        <v>380</v>
      </c>
      <c r="G82" s="16"/>
    </row>
    <row r="83" spans="1:7" x14ac:dyDescent="0.25">
      <c r="A83" s="44">
        <v>60</v>
      </c>
      <c r="B83" s="19" t="s">
        <v>48</v>
      </c>
      <c r="C83" s="45" t="s">
        <v>380</v>
      </c>
      <c r="G83" s="16"/>
    </row>
    <row r="84" spans="1:7" x14ac:dyDescent="0.25">
      <c r="A84" s="44">
        <v>62</v>
      </c>
      <c r="B84" s="19" t="s">
        <v>49</v>
      </c>
      <c r="C84" s="45" t="s">
        <v>380</v>
      </c>
      <c r="G84" s="16"/>
    </row>
    <row r="85" spans="1:7" x14ac:dyDescent="0.25">
      <c r="A85" s="44">
        <v>63</v>
      </c>
      <c r="B85" s="19" t="s">
        <v>41</v>
      </c>
      <c r="C85" s="45" t="s">
        <v>380</v>
      </c>
      <c r="G85" s="16"/>
    </row>
    <row r="86" spans="1:7" x14ac:dyDescent="0.25">
      <c r="A86" s="44">
        <v>64</v>
      </c>
      <c r="B86" s="19" t="s">
        <v>48</v>
      </c>
      <c r="C86" s="45" t="s">
        <v>380</v>
      </c>
      <c r="G86" s="16"/>
    </row>
    <row r="87" spans="1:7" x14ac:dyDescent="0.25">
      <c r="A87" s="44">
        <v>65</v>
      </c>
      <c r="B87" s="19" t="s">
        <v>50</v>
      </c>
      <c r="C87" s="45" t="s">
        <v>380</v>
      </c>
      <c r="G87" s="16"/>
    </row>
    <row r="88" spans="1:7" x14ac:dyDescent="0.25">
      <c r="A88" s="44">
        <v>66</v>
      </c>
      <c r="B88" s="19" t="s">
        <v>50</v>
      </c>
      <c r="C88" s="45" t="s">
        <v>380</v>
      </c>
      <c r="G88" s="16"/>
    </row>
    <row r="89" spans="1:7" x14ac:dyDescent="0.25">
      <c r="A89" s="44">
        <v>67</v>
      </c>
      <c r="B89" s="19" t="s">
        <v>51</v>
      </c>
      <c r="C89" s="45" t="s">
        <v>380</v>
      </c>
      <c r="G89" s="16"/>
    </row>
    <row r="90" spans="1:7" x14ac:dyDescent="0.25">
      <c r="A90" s="44">
        <v>71</v>
      </c>
      <c r="B90" s="19" t="s">
        <v>51</v>
      </c>
      <c r="C90" s="45" t="s">
        <v>380</v>
      </c>
      <c r="G90" s="16"/>
    </row>
    <row r="91" spans="1:7" x14ac:dyDescent="0.25">
      <c r="A91" s="44">
        <v>72</v>
      </c>
      <c r="B91" s="19" t="s">
        <v>51</v>
      </c>
      <c r="C91" s="45" t="s">
        <v>380</v>
      </c>
      <c r="G91" s="16"/>
    </row>
    <row r="92" spans="1:7" x14ac:dyDescent="0.25">
      <c r="A92" s="44">
        <v>73</v>
      </c>
      <c r="B92" s="19" t="s">
        <v>51</v>
      </c>
      <c r="C92" s="45" t="s">
        <v>380</v>
      </c>
      <c r="G92" s="16"/>
    </row>
    <row r="93" spans="1:7" x14ac:dyDescent="0.25">
      <c r="A93" s="44">
        <v>74</v>
      </c>
      <c r="B93" s="19" t="s">
        <v>52</v>
      </c>
      <c r="C93" s="45" t="s">
        <v>380</v>
      </c>
      <c r="G93" s="16"/>
    </row>
    <row r="94" spans="1:7" x14ac:dyDescent="0.25">
      <c r="A94" s="44">
        <v>75</v>
      </c>
      <c r="B94" s="19" t="s">
        <v>53</v>
      </c>
      <c r="C94" s="45" t="s">
        <v>380</v>
      </c>
      <c r="G94" s="16"/>
    </row>
    <row r="95" spans="1:7" x14ac:dyDescent="0.25">
      <c r="A95" s="44">
        <v>76</v>
      </c>
      <c r="B95" s="19" t="s">
        <v>53</v>
      </c>
      <c r="C95" s="45" t="s">
        <v>380</v>
      </c>
      <c r="G95" s="16"/>
    </row>
    <row r="96" spans="1:7" x14ac:dyDescent="0.25">
      <c r="A96" s="44">
        <v>77</v>
      </c>
      <c r="B96" s="19" t="s">
        <v>53</v>
      </c>
      <c r="C96" s="45" t="s">
        <v>380</v>
      </c>
      <c r="G96" s="16"/>
    </row>
    <row r="97" spans="1:7" x14ac:dyDescent="0.25">
      <c r="A97" s="44">
        <v>78</v>
      </c>
      <c r="B97" s="19" t="s">
        <v>54</v>
      </c>
      <c r="C97" s="45" t="s">
        <v>380</v>
      </c>
      <c r="G97" s="16"/>
    </row>
    <row r="98" spans="1:7" x14ac:dyDescent="0.25">
      <c r="A98" s="44">
        <v>79</v>
      </c>
      <c r="B98" s="19" t="s">
        <v>55</v>
      </c>
      <c r="C98" s="45" t="s">
        <v>387</v>
      </c>
      <c r="G98" s="16"/>
    </row>
    <row r="99" spans="1:7" x14ac:dyDescent="0.25">
      <c r="A99" s="44">
        <v>80</v>
      </c>
      <c r="B99" s="19" t="s">
        <v>56</v>
      </c>
      <c r="C99" s="45" t="s">
        <v>380</v>
      </c>
      <c r="G99" s="16"/>
    </row>
    <row r="100" spans="1:7" x14ac:dyDescent="0.25">
      <c r="A100" s="44">
        <v>81</v>
      </c>
      <c r="B100" s="19" t="s">
        <v>57</v>
      </c>
      <c r="C100" s="45" t="s">
        <v>380</v>
      </c>
      <c r="G100" s="16"/>
    </row>
    <row r="101" spans="1:7" x14ac:dyDescent="0.25">
      <c r="A101" s="44">
        <v>82</v>
      </c>
      <c r="B101" s="19" t="s">
        <v>58</v>
      </c>
      <c r="C101" s="45" t="s">
        <v>380</v>
      </c>
      <c r="G101" s="16"/>
    </row>
    <row r="102" spans="1:7" x14ac:dyDescent="0.25">
      <c r="A102" s="44">
        <v>83</v>
      </c>
      <c r="B102" s="19" t="s">
        <v>58</v>
      </c>
      <c r="C102" s="45" t="s">
        <v>380</v>
      </c>
      <c r="G102" s="16"/>
    </row>
    <row r="103" spans="1:7" x14ac:dyDescent="0.25">
      <c r="A103" s="44">
        <v>84</v>
      </c>
      <c r="B103" s="19" t="s">
        <v>58</v>
      </c>
      <c r="C103" s="45" t="s">
        <v>380</v>
      </c>
      <c r="G103" s="16"/>
    </row>
    <row r="104" spans="1:7" x14ac:dyDescent="0.25">
      <c r="A104" s="44">
        <v>85</v>
      </c>
      <c r="B104" s="19" t="s">
        <v>58</v>
      </c>
      <c r="C104" s="45" t="s">
        <v>380</v>
      </c>
      <c r="G104" s="16"/>
    </row>
    <row r="105" spans="1:7" x14ac:dyDescent="0.25">
      <c r="A105" s="44">
        <v>86</v>
      </c>
      <c r="B105" s="19" t="s">
        <v>58</v>
      </c>
      <c r="C105" s="45" t="s">
        <v>380</v>
      </c>
      <c r="G105" s="16"/>
    </row>
    <row r="106" spans="1:7" x14ac:dyDescent="0.25">
      <c r="A106" s="44">
        <v>87</v>
      </c>
      <c r="B106" s="19" t="s">
        <v>58</v>
      </c>
      <c r="C106" s="45" t="s">
        <v>380</v>
      </c>
      <c r="G106" s="16"/>
    </row>
    <row r="107" spans="1:7" x14ac:dyDescent="0.25">
      <c r="A107" s="44">
        <v>88</v>
      </c>
      <c r="B107" s="19" t="s">
        <v>58</v>
      </c>
      <c r="C107" s="45" t="s">
        <v>380</v>
      </c>
      <c r="G107" s="16"/>
    </row>
    <row r="108" spans="1:7" x14ac:dyDescent="0.25">
      <c r="A108" s="44">
        <v>91</v>
      </c>
      <c r="B108" s="19" t="s">
        <v>59</v>
      </c>
      <c r="C108" s="45" t="s">
        <v>380</v>
      </c>
      <c r="G108" s="16"/>
    </row>
    <row r="109" spans="1:7" x14ac:dyDescent="0.25">
      <c r="A109" s="44">
        <v>92</v>
      </c>
      <c r="B109" s="19" t="s">
        <v>59</v>
      </c>
      <c r="C109" s="45" t="s">
        <v>380</v>
      </c>
      <c r="G109" s="16"/>
    </row>
    <row r="110" spans="1:7" x14ac:dyDescent="0.25">
      <c r="A110" s="44">
        <v>93</v>
      </c>
      <c r="B110" s="19" t="s">
        <v>60</v>
      </c>
      <c r="C110" s="45" t="s">
        <v>387</v>
      </c>
      <c r="G110" s="16"/>
    </row>
    <row r="111" spans="1:7" x14ac:dyDescent="0.25">
      <c r="A111" s="44">
        <v>94</v>
      </c>
      <c r="B111" s="19" t="s">
        <v>59</v>
      </c>
      <c r="C111" s="45" t="s">
        <v>380</v>
      </c>
      <c r="G111" s="16"/>
    </row>
    <row r="112" spans="1:7" x14ac:dyDescent="0.25">
      <c r="A112" s="44">
        <v>95</v>
      </c>
      <c r="B112" s="19" t="s">
        <v>59</v>
      </c>
      <c r="C112" s="45" t="s">
        <v>380</v>
      </c>
      <c r="G112" s="16"/>
    </row>
    <row r="113" spans="1:7" x14ac:dyDescent="0.25">
      <c r="A113" s="44">
        <v>96</v>
      </c>
      <c r="B113" s="19" t="s">
        <v>59</v>
      </c>
      <c r="C113" s="45" t="s">
        <v>380</v>
      </c>
      <c r="G113" s="16"/>
    </row>
    <row r="114" spans="1:7" x14ac:dyDescent="0.25">
      <c r="A114" s="44">
        <v>97</v>
      </c>
      <c r="B114" s="19" t="s">
        <v>61</v>
      </c>
      <c r="C114" s="45" t="s">
        <v>380</v>
      </c>
      <c r="G114" s="16"/>
    </row>
    <row r="115" spans="1:7" x14ac:dyDescent="0.25">
      <c r="A115" s="44">
        <v>98</v>
      </c>
      <c r="B115" s="19" t="s">
        <v>62</v>
      </c>
      <c r="C115" s="45" t="s">
        <v>380</v>
      </c>
      <c r="G115" s="16"/>
    </row>
    <row r="116" spans="1:7" x14ac:dyDescent="0.25">
      <c r="A116" s="44">
        <v>99</v>
      </c>
      <c r="B116" s="19" t="s">
        <v>63</v>
      </c>
      <c r="C116" s="45" t="s">
        <v>380</v>
      </c>
      <c r="G116" s="16"/>
    </row>
    <row r="117" spans="1:7" x14ac:dyDescent="0.25">
      <c r="A117" s="44">
        <v>100</v>
      </c>
      <c r="B117" s="19" t="s">
        <v>63</v>
      </c>
      <c r="C117" s="45" t="s">
        <v>380</v>
      </c>
      <c r="G117" s="16"/>
    </row>
    <row r="118" spans="1:7" x14ac:dyDescent="0.25">
      <c r="A118" s="44">
        <v>101</v>
      </c>
      <c r="B118" s="19" t="s">
        <v>64</v>
      </c>
      <c r="C118" s="45" t="s">
        <v>380</v>
      </c>
      <c r="G118" s="16"/>
    </row>
    <row r="119" spans="1:7" x14ac:dyDescent="0.25">
      <c r="A119" s="44">
        <v>102</v>
      </c>
      <c r="B119" s="19" t="s">
        <v>64</v>
      </c>
      <c r="C119" s="45" t="s">
        <v>380</v>
      </c>
      <c r="G119" s="16"/>
    </row>
    <row r="120" spans="1:7" x14ac:dyDescent="0.25">
      <c r="A120" s="44">
        <v>103</v>
      </c>
      <c r="B120" s="19" t="s">
        <v>64</v>
      </c>
      <c r="C120" s="45" t="s">
        <v>380</v>
      </c>
      <c r="G120" s="16"/>
    </row>
    <row r="121" spans="1:7" x14ac:dyDescent="0.25">
      <c r="A121" s="44">
        <v>104</v>
      </c>
      <c r="B121" s="19" t="s">
        <v>65</v>
      </c>
      <c r="C121" s="45" t="s">
        <v>380</v>
      </c>
      <c r="G121" s="16"/>
    </row>
    <row r="122" spans="1:7" x14ac:dyDescent="0.25">
      <c r="A122" s="44">
        <v>105</v>
      </c>
      <c r="B122" s="19" t="s">
        <v>65</v>
      </c>
      <c r="C122" s="45" t="s">
        <v>380</v>
      </c>
      <c r="G122" s="16"/>
    </row>
    <row r="123" spans="1:7" x14ac:dyDescent="0.25">
      <c r="A123" s="44">
        <v>106</v>
      </c>
      <c r="B123" s="19" t="s">
        <v>65</v>
      </c>
      <c r="C123" s="45" t="s">
        <v>380</v>
      </c>
      <c r="G123" s="16"/>
    </row>
    <row r="124" spans="1:7" x14ac:dyDescent="0.25">
      <c r="A124" s="44">
        <v>107</v>
      </c>
      <c r="B124" s="19" t="s">
        <v>65</v>
      </c>
      <c r="C124" s="45" t="s">
        <v>380</v>
      </c>
      <c r="G124" s="16"/>
    </row>
    <row r="125" spans="1:7" x14ac:dyDescent="0.25">
      <c r="A125" s="44">
        <v>108</v>
      </c>
      <c r="B125" s="19" t="s">
        <v>65</v>
      </c>
      <c r="C125" s="45" t="s">
        <v>380</v>
      </c>
      <c r="G125" s="16"/>
    </row>
    <row r="126" spans="1:7" x14ac:dyDescent="0.25">
      <c r="A126" s="44">
        <v>109</v>
      </c>
      <c r="B126" s="19" t="s">
        <v>65</v>
      </c>
      <c r="C126" s="45" t="s">
        <v>380</v>
      </c>
      <c r="G126" s="16"/>
    </row>
    <row r="127" spans="1:7" x14ac:dyDescent="0.25">
      <c r="A127" s="44">
        <v>110</v>
      </c>
      <c r="B127" s="19" t="s">
        <v>65</v>
      </c>
      <c r="C127" s="45" t="s">
        <v>380</v>
      </c>
      <c r="G127" s="16"/>
    </row>
    <row r="128" spans="1:7" x14ac:dyDescent="0.25">
      <c r="A128" s="44">
        <v>111</v>
      </c>
      <c r="B128" s="19" t="s">
        <v>66</v>
      </c>
      <c r="C128" s="45" t="s">
        <v>380</v>
      </c>
      <c r="G128" s="16"/>
    </row>
    <row r="129" spans="1:7" x14ac:dyDescent="0.25">
      <c r="A129" s="44">
        <v>112</v>
      </c>
      <c r="B129" s="19" t="s">
        <v>67</v>
      </c>
      <c r="C129" s="45" t="s">
        <v>380</v>
      </c>
      <c r="G129" s="16"/>
    </row>
    <row r="130" spans="1:7" x14ac:dyDescent="0.25">
      <c r="A130" s="44">
        <v>113</v>
      </c>
      <c r="B130" s="19" t="s">
        <v>67</v>
      </c>
      <c r="C130" s="45" t="s">
        <v>380</v>
      </c>
      <c r="G130" s="16"/>
    </row>
    <row r="131" spans="1:7" x14ac:dyDescent="0.25">
      <c r="A131" s="44">
        <v>115</v>
      </c>
      <c r="B131" s="19" t="s">
        <v>67</v>
      </c>
      <c r="C131" s="45" t="s">
        <v>380</v>
      </c>
      <c r="G131" s="16"/>
    </row>
    <row r="132" spans="1:7" x14ac:dyDescent="0.25">
      <c r="A132" s="44">
        <v>116</v>
      </c>
      <c r="B132" s="19" t="s">
        <v>67</v>
      </c>
      <c r="C132" s="45" t="s">
        <v>380</v>
      </c>
      <c r="G132" s="16"/>
    </row>
    <row r="133" spans="1:7" x14ac:dyDescent="0.25">
      <c r="A133" s="44">
        <v>117</v>
      </c>
      <c r="B133" s="19" t="s">
        <v>67</v>
      </c>
      <c r="C133" s="45" t="s">
        <v>380</v>
      </c>
      <c r="G133" s="16"/>
    </row>
    <row r="134" spans="1:7" x14ac:dyDescent="0.25">
      <c r="A134" s="44">
        <v>118</v>
      </c>
      <c r="B134" s="19" t="s">
        <v>68</v>
      </c>
      <c r="C134" s="45" t="s">
        <v>380</v>
      </c>
      <c r="G134" s="16"/>
    </row>
    <row r="135" spans="1:7" x14ac:dyDescent="0.25">
      <c r="A135" s="44">
        <v>119</v>
      </c>
      <c r="B135" s="19" t="s">
        <v>68</v>
      </c>
      <c r="C135" s="45" t="s">
        <v>380</v>
      </c>
      <c r="G135" s="16"/>
    </row>
    <row r="136" spans="1:7" x14ac:dyDescent="0.25">
      <c r="A136" s="44">
        <v>120</v>
      </c>
      <c r="B136" s="19" t="s">
        <v>41</v>
      </c>
      <c r="C136" s="45" t="s">
        <v>380</v>
      </c>
      <c r="G136" s="16"/>
    </row>
    <row r="137" spans="1:7" x14ac:dyDescent="0.25">
      <c r="A137" s="44">
        <v>121</v>
      </c>
      <c r="B137" s="19" t="s">
        <v>69</v>
      </c>
      <c r="C137" s="45" t="s">
        <v>387</v>
      </c>
      <c r="G137" s="16"/>
    </row>
    <row r="138" spans="1:7" x14ac:dyDescent="0.25">
      <c r="A138" s="44">
        <v>122</v>
      </c>
      <c r="B138" s="19" t="s">
        <v>70</v>
      </c>
      <c r="C138" s="45" t="s">
        <v>387</v>
      </c>
      <c r="G138" s="16"/>
    </row>
    <row r="139" spans="1:7" x14ac:dyDescent="0.25">
      <c r="A139" s="44">
        <v>123</v>
      </c>
      <c r="B139" s="19" t="s">
        <v>71</v>
      </c>
      <c r="C139" s="45" t="s">
        <v>387</v>
      </c>
      <c r="G139" s="16"/>
    </row>
    <row r="140" spans="1:7" x14ac:dyDescent="0.25">
      <c r="A140" s="44">
        <v>124</v>
      </c>
      <c r="B140" s="19" t="s">
        <v>71</v>
      </c>
      <c r="C140" s="45" t="s">
        <v>387</v>
      </c>
      <c r="G140" s="16"/>
    </row>
    <row r="141" spans="1:7" x14ac:dyDescent="0.25">
      <c r="A141" s="44">
        <v>125</v>
      </c>
      <c r="B141" s="19" t="s">
        <v>71</v>
      </c>
      <c r="C141" s="45" t="s">
        <v>387</v>
      </c>
      <c r="G141" s="16"/>
    </row>
    <row r="142" spans="1:7" x14ac:dyDescent="0.25">
      <c r="A142" s="44">
        <v>126</v>
      </c>
      <c r="B142" s="19" t="s">
        <v>72</v>
      </c>
      <c r="C142" s="45" t="s">
        <v>387</v>
      </c>
      <c r="G142" s="16"/>
    </row>
    <row r="143" spans="1:7" x14ac:dyDescent="0.25">
      <c r="A143" s="44">
        <v>127</v>
      </c>
      <c r="B143" s="19" t="s">
        <v>73</v>
      </c>
      <c r="C143" s="45" t="s">
        <v>387</v>
      </c>
      <c r="G143" s="16"/>
    </row>
    <row r="144" spans="1:7" x14ac:dyDescent="0.25">
      <c r="A144" s="44">
        <v>128</v>
      </c>
      <c r="B144" s="19" t="s">
        <v>74</v>
      </c>
      <c r="C144" s="45" t="s">
        <v>387</v>
      </c>
      <c r="G144" s="16"/>
    </row>
    <row r="145" spans="1:7" x14ac:dyDescent="0.25">
      <c r="A145" s="44">
        <v>129</v>
      </c>
      <c r="B145" s="19" t="s">
        <v>73</v>
      </c>
      <c r="C145" s="45" t="s">
        <v>387</v>
      </c>
      <c r="G145" s="16"/>
    </row>
    <row r="146" spans="1:7" x14ac:dyDescent="0.25">
      <c r="A146" s="44">
        <v>130</v>
      </c>
      <c r="B146" s="19" t="s">
        <v>75</v>
      </c>
      <c r="C146" s="45" t="s">
        <v>387</v>
      </c>
      <c r="G146" s="16"/>
    </row>
    <row r="147" spans="1:7" x14ac:dyDescent="0.25">
      <c r="A147" s="44">
        <v>131</v>
      </c>
      <c r="B147" s="19" t="s">
        <v>75</v>
      </c>
      <c r="C147" s="45" t="s">
        <v>387</v>
      </c>
      <c r="G147" s="16"/>
    </row>
    <row r="148" spans="1:7" x14ac:dyDescent="0.25">
      <c r="A148" s="44">
        <v>132</v>
      </c>
      <c r="B148" s="19" t="s">
        <v>76</v>
      </c>
      <c r="C148" s="45" t="s">
        <v>387</v>
      </c>
      <c r="G148" s="16"/>
    </row>
    <row r="149" spans="1:7" x14ac:dyDescent="0.25">
      <c r="A149" s="44">
        <v>133</v>
      </c>
      <c r="B149" s="19" t="s">
        <v>76</v>
      </c>
      <c r="C149" s="45" t="s">
        <v>387</v>
      </c>
      <c r="G149" s="16"/>
    </row>
    <row r="150" spans="1:7" x14ac:dyDescent="0.25">
      <c r="A150" s="44">
        <v>134</v>
      </c>
      <c r="B150" s="19" t="s">
        <v>76</v>
      </c>
      <c r="C150" s="45" t="s">
        <v>387</v>
      </c>
      <c r="G150" s="16"/>
    </row>
    <row r="151" spans="1:7" x14ac:dyDescent="0.25">
      <c r="A151" s="44">
        <v>135</v>
      </c>
      <c r="B151" s="19" t="s">
        <v>76</v>
      </c>
      <c r="C151" s="45" t="s">
        <v>387</v>
      </c>
      <c r="G151" s="16"/>
    </row>
    <row r="152" spans="1:7" x14ac:dyDescent="0.25">
      <c r="A152" s="44">
        <v>136</v>
      </c>
      <c r="B152" s="19" t="s">
        <v>76</v>
      </c>
      <c r="C152" s="45" t="s">
        <v>387</v>
      </c>
      <c r="G152" s="16"/>
    </row>
    <row r="153" spans="1:7" x14ac:dyDescent="0.25">
      <c r="A153" s="44">
        <v>137</v>
      </c>
      <c r="B153" s="19" t="s">
        <v>76</v>
      </c>
      <c r="C153" s="45" t="s">
        <v>387</v>
      </c>
      <c r="G153" s="16"/>
    </row>
    <row r="154" spans="1:7" x14ac:dyDescent="0.25">
      <c r="A154" s="44">
        <v>138</v>
      </c>
      <c r="B154" s="19" t="s">
        <v>76</v>
      </c>
      <c r="C154" s="45" t="s">
        <v>387</v>
      </c>
      <c r="G154" s="16"/>
    </row>
    <row r="155" spans="1:7" x14ac:dyDescent="0.25">
      <c r="A155" s="44">
        <v>140</v>
      </c>
      <c r="B155" s="19" t="s">
        <v>60</v>
      </c>
      <c r="C155" s="45" t="s">
        <v>387</v>
      </c>
      <c r="G155" s="16"/>
    </row>
    <row r="156" spans="1:7" x14ac:dyDescent="0.25">
      <c r="A156" s="44">
        <v>141</v>
      </c>
      <c r="B156" s="19" t="s">
        <v>77</v>
      </c>
      <c r="C156" s="45" t="s">
        <v>387</v>
      </c>
      <c r="G156" s="16"/>
    </row>
    <row r="157" spans="1:7" x14ac:dyDescent="0.25">
      <c r="A157" s="44">
        <v>142</v>
      </c>
      <c r="B157" s="19" t="s">
        <v>77</v>
      </c>
      <c r="C157" s="45" t="s">
        <v>387</v>
      </c>
      <c r="G157" s="16"/>
    </row>
    <row r="158" spans="1:7" x14ac:dyDescent="0.25">
      <c r="A158" s="44">
        <v>143</v>
      </c>
      <c r="B158" s="19" t="s">
        <v>63</v>
      </c>
      <c r="C158" s="45" t="s">
        <v>380</v>
      </c>
      <c r="G158" s="16"/>
    </row>
    <row r="159" spans="1:7" x14ac:dyDescent="0.25">
      <c r="A159" s="44">
        <v>144</v>
      </c>
      <c r="B159" s="19" t="s">
        <v>78</v>
      </c>
      <c r="C159" s="45" t="s">
        <v>387</v>
      </c>
      <c r="G159" s="16"/>
    </row>
    <row r="160" spans="1:7" x14ac:dyDescent="0.25">
      <c r="A160" s="44">
        <v>145</v>
      </c>
      <c r="B160" s="19" t="s">
        <v>78</v>
      </c>
      <c r="C160" s="45" t="s">
        <v>387</v>
      </c>
      <c r="G160" s="16"/>
    </row>
    <row r="161" spans="1:7" x14ac:dyDescent="0.25">
      <c r="A161" s="44">
        <v>146</v>
      </c>
      <c r="B161" s="19" t="s">
        <v>78</v>
      </c>
      <c r="C161" s="45" t="s">
        <v>387</v>
      </c>
      <c r="G161" s="16"/>
    </row>
    <row r="162" spans="1:7" x14ac:dyDescent="0.25">
      <c r="A162" s="44">
        <v>147</v>
      </c>
      <c r="B162" s="19" t="s">
        <v>78</v>
      </c>
      <c r="C162" s="45" t="s">
        <v>387</v>
      </c>
      <c r="G162" s="16"/>
    </row>
    <row r="163" spans="1:7" x14ac:dyDescent="0.25">
      <c r="A163" s="44">
        <v>148</v>
      </c>
      <c r="B163" s="19" t="s">
        <v>79</v>
      </c>
      <c r="C163" s="45" t="s">
        <v>380</v>
      </c>
      <c r="G163" s="16"/>
    </row>
    <row r="164" spans="1:7" x14ac:dyDescent="0.25">
      <c r="A164" s="44">
        <v>149</v>
      </c>
      <c r="B164" s="19" t="s">
        <v>80</v>
      </c>
      <c r="C164" s="45" t="s">
        <v>387</v>
      </c>
      <c r="G164" s="16"/>
    </row>
    <row r="165" spans="1:7" x14ac:dyDescent="0.25">
      <c r="A165" s="44">
        <v>150</v>
      </c>
      <c r="B165" s="19" t="s">
        <v>72</v>
      </c>
      <c r="C165" s="45" t="s">
        <v>387</v>
      </c>
      <c r="G165" s="16"/>
    </row>
    <row r="166" spans="1:7" x14ac:dyDescent="0.25">
      <c r="A166" s="44">
        <v>151</v>
      </c>
      <c r="B166" s="19" t="s">
        <v>72</v>
      </c>
      <c r="C166" s="45" t="s">
        <v>387</v>
      </c>
      <c r="G166" s="16"/>
    </row>
    <row r="167" spans="1:7" x14ac:dyDescent="0.25">
      <c r="A167" s="44">
        <v>152</v>
      </c>
      <c r="B167" s="19" t="s">
        <v>72</v>
      </c>
      <c r="C167" s="45" t="s">
        <v>387</v>
      </c>
      <c r="G167" s="16"/>
    </row>
    <row r="168" spans="1:7" x14ac:dyDescent="0.25">
      <c r="A168" s="44">
        <v>153</v>
      </c>
      <c r="B168" s="19" t="s">
        <v>72</v>
      </c>
      <c r="C168" s="45" t="s">
        <v>387</v>
      </c>
      <c r="G168" s="16"/>
    </row>
    <row r="169" spans="1:7" x14ac:dyDescent="0.25">
      <c r="A169" s="44">
        <v>154</v>
      </c>
      <c r="B169" s="19" t="s">
        <v>72</v>
      </c>
      <c r="C169" s="45" t="s">
        <v>387</v>
      </c>
      <c r="G169" s="16"/>
    </row>
    <row r="170" spans="1:7" x14ac:dyDescent="0.25">
      <c r="A170" s="44">
        <v>155</v>
      </c>
      <c r="B170" s="19" t="s">
        <v>60</v>
      </c>
      <c r="C170" s="45" t="s">
        <v>387</v>
      </c>
      <c r="G170" s="16"/>
    </row>
    <row r="171" spans="1:7" x14ac:dyDescent="0.25">
      <c r="A171" s="44">
        <v>156</v>
      </c>
      <c r="B171" s="19" t="s">
        <v>72</v>
      </c>
      <c r="C171" s="45" t="s">
        <v>387</v>
      </c>
      <c r="G171" s="16"/>
    </row>
    <row r="172" spans="1:7" x14ac:dyDescent="0.25">
      <c r="A172" s="44">
        <v>157</v>
      </c>
      <c r="B172" s="19" t="s">
        <v>72</v>
      </c>
      <c r="C172" s="45" t="s">
        <v>387</v>
      </c>
      <c r="G172" s="16"/>
    </row>
    <row r="173" spans="1:7" x14ac:dyDescent="0.25">
      <c r="A173" s="44">
        <v>158</v>
      </c>
      <c r="B173" s="19" t="s">
        <v>72</v>
      </c>
      <c r="C173" s="45" t="s">
        <v>387</v>
      </c>
      <c r="G173" s="16"/>
    </row>
    <row r="174" spans="1:7" x14ac:dyDescent="0.25">
      <c r="A174" s="44">
        <v>159</v>
      </c>
      <c r="B174" s="19" t="s">
        <v>48</v>
      </c>
      <c r="C174" s="45" t="s">
        <v>380</v>
      </c>
      <c r="G174" s="16"/>
    </row>
    <row r="175" spans="1:7" x14ac:dyDescent="0.25">
      <c r="A175" s="44">
        <v>160</v>
      </c>
      <c r="B175" s="19" t="s">
        <v>72</v>
      </c>
      <c r="C175" s="45" t="s">
        <v>387</v>
      </c>
      <c r="G175" s="16"/>
    </row>
    <row r="176" spans="1:7" x14ac:dyDescent="0.25">
      <c r="A176" s="44">
        <v>161</v>
      </c>
      <c r="B176" s="19" t="s">
        <v>72</v>
      </c>
      <c r="C176" s="45" t="s">
        <v>387</v>
      </c>
      <c r="G176" s="16"/>
    </row>
    <row r="177" spans="1:7" x14ac:dyDescent="0.25">
      <c r="A177" s="44">
        <v>162</v>
      </c>
      <c r="B177" s="19" t="s">
        <v>72</v>
      </c>
      <c r="C177" s="45" t="s">
        <v>387</v>
      </c>
      <c r="G177" s="16"/>
    </row>
    <row r="178" spans="1:7" x14ac:dyDescent="0.25">
      <c r="A178" s="44">
        <v>163</v>
      </c>
      <c r="B178" s="19" t="s">
        <v>72</v>
      </c>
      <c r="C178" s="45" t="s">
        <v>387</v>
      </c>
      <c r="G178" s="16"/>
    </row>
    <row r="179" spans="1:7" x14ac:dyDescent="0.25">
      <c r="A179" s="44">
        <v>164</v>
      </c>
      <c r="B179" s="19" t="s">
        <v>72</v>
      </c>
      <c r="C179" s="45" t="s">
        <v>387</v>
      </c>
      <c r="G179" s="16"/>
    </row>
    <row r="180" spans="1:7" x14ac:dyDescent="0.25">
      <c r="A180" s="44">
        <v>165</v>
      </c>
      <c r="B180" s="19" t="s">
        <v>72</v>
      </c>
      <c r="C180" s="45" t="s">
        <v>387</v>
      </c>
      <c r="G180" s="16"/>
    </row>
    <row r="181" spans="1:7" x14ac:dyDescent="0.25">
      <c r="A181" s="44">
        <v>166</v>
      </c>
      <c r="B181" s="19" t="s">
        <v>72</v>
      </c>
      <c r="C181" s="45" t="s">
        <v>387</v>
      </c>
      <c r="G181" s="16"/>
    </row>
    <row r="182" spans="1:7" x14ac:dyDescent="0.25">
      <c r="A182" s="44">
        <v>167</v>
      </c>
      <c r="B182" s="19" t="s">
        <v>72</v>
      </c>
      <c r="C182" s="45" t="s">
        <v>387</v>
      </c>
      <c r="G182" s="16"/>
    </row>
    <row r="183" spans="1:7" x14ac:dyDescent="0.25">
      <c r="A183" s="44">
        <v>168</v>
      </c>
      <c r="B183" s="19" t="s">
        <v>72</v>
      </c>
      <c r="C183" s="45" t="s">
        <v>387</v>
      </c>
      <c r="G183" s="16"/>
    </row>
    <row r="184" spans="1:7" x14ac:dyDescent="0.25">
      <c r="A184" s="44">
        <v>169</v>
      </c>
      <c r="B184" s="19" t="s">
        <v>72</v>
      </c>
      <c r="C184" s="45" t="s">
        <v>387</v>
      </c>
      <c r="G184" s="16"/>
    </row>
    <row r="185" spans="1:7" x14ac:dyDescent="0.25">
      <c r="A185" s="44">
        <v>170</v>
      </c>
      <c r="B185" s="19" t="s">
        <v>72</v>
      </c>
      <c r="C185" s="45" t="s">
        <v>387</v>
      </c>
      <c r="G185" s="16"/>
    </row>
    <row r="186" spans="1:7" x14ac:dyDescent="0.25">
      <c r="A186" s="44">
        <v>171</v>
      </c>
      <c r="B186" s="19" t="s">
        <v>72</v>
      </c>
      <c r="C186" s="45" t="s">
        <v>387</v>
      </c>
      <c r="G186" s="16"/>
    </row>
    <row r="187" spans="1:7" x14ac:dyDescent="0.25">
      <c r="A187" s="44">
        <v>172</v>
      </c>
      <c r="B187" s="19" t="s">
        <v>72</v>
      </c>
      <c r="C187" s="45" t="s">
        <v>387</v>
      </c>
      <c r="G187" s="16"/>
    </row>
    <row r="188" spans="1:7" x14ac:dyDescent="0.25">
      <c r="A188" s="44">
        <v>173</v>
      </c>
      <c r="B188" s="19" t="s">
        <v>72</v>
      </c>
      <c r="C188" s="45" t="s">
        <v>387</v>
      </c>
      <c r="G188" s="16"/>
    </row>
    <row r="189" spans="1:7" x14ac:dyDescent="0.25">
      <c r="A189" s="44">
        <v>174</v>
      </c>
      <c r="B189" s="19" t="s">
        <v>72</v>
      </c>
      <c r="C189" s="45" t="s">
        <v>387</v>
      </c>
      <c r="G189" s="16"/>
    </row>
    <row r="190" spans="1:7" x14ac:dyDescent="0.25">
      <c r="A190" s="44">
        <v>175</v>
      </c>
      <c r="B190" s="19" t="s">
        <v>72</v>
      </c>
      <c r="C190" s="45" t="s">
        <v>387</v>
      </c>
      <c r="G190" s="16"/>
    </row>
    <row r="191" spans="1:7" x14ac:dyDescent="0.25">
      <c r="A191" s="44">
        <v>176</v>
      </c>
      <c r="B191" s="19" t="s">
        <v>72</v>
      </c>
      <c r="C191" s="45" t="s">
        <v>387</v>
      </c>
      <c r="G191" s="16"/>
    </row>
    <row r="192" spans="1:7" x14ac:dyDescent="0.25">
      <c r="A192" s="44">
        <v>177</v>
      </c>
      <c r="B192" s="19" t="s">
        <v>72</v>
      </c>
      <c r="C192" s="45" t="s">
        <v>387</v>
      </c>
      <c r="G192" s="16"/>
    </row>
    <row r="193" spans="1:7" x14ac:dyDescent="0.25">
      <c r="A193" s="44">
        <v>178</v>
      </c>
      <c r="B193" s="19" t="s">
        <v>81</v>
      </c>
      <c r="C193" s="45" t="s">
        <v>387</v>
      </c>
      <c r="G193" s="16"/>
    </row>
    <row r="194" spans="1:7" x14ac:dyDescent="0.25">
      <c r="A194" s="44">
        <v>179</v>
      </c>
      <c r="B194" s="19" t="s">
        <v>72</v>
      </c>
      <c r="C194" s="45" t="s">
        <v>387</v>
      </c>
    </row>
    <row r="195" spans="1:7" x14ac:dyDescent="0.25">
      <c r="A195" s="44">
        <v>180</v>
      </c>
      <c r="B195" s="19" t="s">
        <v>72</v>
      </c>
      <c r="C195" s="45" t="s">
        <v>387</v>
      </c>
    </row>
    <row r="196" spans="1:7" x14ac:dyDescent="0.25">
      <c r="A196" s="44">
        <v>181</v>
      </c>
      <c r="B196" s="19" t="s">
        <v>72</v>
      </c>
      <c r="C196" s="45" t="s">
        <v>387</v>
      </c>
    </row>
    <row r="197" spans="1:7" x14ac:dyDescent="0.25">
      <c r="A197" s="44">
        <v>182</v>
      </c>
      <c r="B197" s="19" t="s">
        <v>72</v>
      </c>
      <c r="C197" s="45" t="s">
        <v>387</v>
      </c>
    </row>
    <row r="198" spans="1:7" x14ac:dyDescent="0.25">
      <c r="A198" s="44">
        <v>183</v>
      </c>
      <c r="B198" s="19" t="s">
        <v>72</v>
      </c>
      <c r="C198" s="45" t="s">
        <v>387</v>
      </c>
    </row>
    <row r="199" spans="1:7" x14ac:dyDescent="0.25">
      <c r="A199" s="44">
        <v>184</v>
      </c>
      <c r="B199" s="19" t="s">
        <v>72</v>
      </c>
      <c r="C199" s="45" t="s">
        <v>387</v>
      </c>
    </row>
    <row r="200" spans="1:7" x14ac:dyDescent="0.25">
      <c r="A200" s="44">
        <v>185</v>
      </c>
      <c r="B200" s="19" t="s">
        <v>72</v>
      </c>
      <c r="C200" s="45" t="s">
        <v>387</v>
      </c>
    </row>
    <row r="201" spans="1:7" x14ac:dyDescent="0.25">
      <c r="A201" s="44">
        <v>186</v>
      </c>
      <c r="B201" s="19" t="s">
        <v>72</v>
      </c>
      <c r="C201" s="45" t="s">
        <v>387</v>
      </c>
    </row>
    <row r="202" spans="1:7" x14ac:dyDescent="0.25">
      <c r="A202" s="44">
        <v>187</v>
      </c>
      <c r="B202" s="19" t="s">
        <v>72</v>
      </c>
      <c r="C202" s="45" t="s">
        <v>387</v>
      </c>
    </row>
    <row r="203" spans="1:7" x14ac:dyDescent="0.25">
      <c r="A203" s="44">
        <v>188</v>
      </c>
      <c r="B203" s="19" t="s">
        <v>72</v>
      </c>
      <c r="C203" s="45" t="s">
        <v>387</v>
      </c>
    </row>
    <row r="204" spans="1:7" x14ac:dyDescent="0.25">
      <c r="A204" s="44">
        <v>189</v>
      </c>
      <c r="B204" s="19" t="s">
        <v>72</v>
      </c>
      <c r="C204" s="45" t="s">
        <v>387</v>
      </c>
    </row>
    <row r="205" spans="1:7" x14ac:dyDescent="0.25">
      <c r="A205" s="44">
        <v>190</v>
      </c>
      <c r="B205" s="19" t="s">
        <v>72</v>
      </c>
      <c r="C205" s="45" t="s">
        <v>387</v>
      </c>
    </row>
    <row r="206" spans="1:7" x14ac:dyDescent="0.25">
      <c r="A206" s="44">
        <v>191</v>
      </c>
      <c r="B206" s="19" t="s">
        <v>72</v>
      </c>
      <c r="C206" s="45" t="s">
        <v>387</v>
      </c>
    </row>
    <row r="207" spans="1:7" x14ac:dyDescent="0.25">
      <c r="A207" s="44">
        <v>192</v>
      </c>
      <c r="B207" s="19" t="s">
        <v>72</v>
      </c>
      <c r="C207" s="45" t="s">
        <v>387</v>
      </c>
    </row>
    <row r="208" spans="1:7" x14ac:dyDescent="0.25">
      <c r="A208" s="44">
        <v>193</v>
      </c>
      <c r="B208" s="19" t="s">
        <v>72</v>
      </c>
      <c r="C208" s="45" t="s">
        <v>387</v>
      </c>
    </row>
    <row r="209" spans="1:3" x14ac:dyDescent="0.25">
      <c r="A209" s="44">
        <v>194</v>
      </c>
      <c r="B209" s="19" t="s">
        <v>72</v>
      </c>
      <c r="C209" s="45" t="s">
        <v>387</v>
      </c>
    </row>
    <row r="210" spans="1:3" x14ac:dyDescent="0.25">
      <c r="A210" s="44">
        <v>195</v>
      </c>
      <c r="B210" s="19" t="s">
        <v>72</v>
      </c>
      <c r="C210" s="45" t="s">
        <v>387</v>
      </c>
    </row>
    <row r="211" spans="1:3" x14ac:dyDescent="0.25">
      <c r="A211" s="44">
        <v>196</v>
      </c>
      <c r="B211" s="19" t="s">
        <v>72</v>
      </c>
      <c r="C211" s="45" t="s">
        <v>387</v>
      </c>
    </row>
    <row r="212" spans="1:3" x14ac:dyDescent="0.25">
      <c r="A212" s="44">
        <v>197</v>
      </c>
      <c r="B212" s="19" t="s">
        <v>72</v>
      </c>
      <c r="C212" s="45" t="s">
        <v>387</v>
      </c>
    </row>
    <row r="213" spans="1:3" x14ac:dyDescent="0.25">
      <c r="A213" s="44">
        <v>198</v>
      </c>
      <c r="B213" s="19" t="s">
        <v>72</v>
      </c>
      <c r="C213" s="45" t="s">
        <v>387</v>
      </c>
    </row>
    <row r="214" spans="1:3" x14ac:dyDescent="0.25">
      <c r="A214" s="44">
        <v>199</v>
      </c>
      <c r="B214" s="19" t="s">
        <v>72</v>
      </c>
      <c r="C214" s="45" t="s">
        <v>387</v>
      </c>
    </row>
    <row r="215" spans="1:3" x14ac:dyDescent="0.25">
      <c r="A215" s="44">
        <v>201</v>
      </c>
      <c r="B215" s="19" t="s">
        <v>72</v>
      </c>
      <c r="C215" s="45" t="s">
        <v>387</v>
      </c>
    </row>
    <row r="216" spans="1:3" x14ac:dyDescent="0.25">
      <c r="A216" s="44">
        <v>202</v>
      </c>
      <c r="B216" s="19" t="s">
        <v>72</v>
      </c>
      <c r="C216" s="45" t="s">
        <v>387</v>
      </c>
    </row>
    <row r="217" spans="1:3" x14ac:dyDescent="0.25">
      <c r="A217" s="44">
        <v>203</v>
      </c>
      <c r="B217" s="19" t="s">
        <v>72</v>
      </c>
      <c r="C217" s="45" t="s">
        <v>387</v>
      </c>
    </row>
    <row r="218" spans="1:3" x14ac:dyDescent="0.25">
      <c r="A218" s="44">
        <v>204</v>
      </c>
      <c r="B218" s="19" t="s">
        <v>72</v>
      </c>
      <c r="C218" s="45" t="s">
        <v>387</v>
      </c>
    </row>
    <row r="219" spans="1:3" x14ac:dyDescent="0.25">
      <c r="A219" s="44">
        <v>205</v>
      </c>
      <c r="B219" s="19" t="s">
        <v>72</v>
      </c>
      <c r="C219" s="45" t="s">
        <v>387</v>
      </c>
    </row>
    <row r="220" spans="1:3" x14ac:dyDescent="0.25">
      <c r="A220" s="44">
        <v>206</v>
      </c>
      <c r="B220" s="19" t="s">
        <v>72</v>
      </c>
      <c r="C220" s="45" t="s">
        <v>387</v>
      </c>
    </row>
    <row r="221" spans="1:3" x14ac:dyDescent="0.25">
      <c r="A221" s="44">
        <v>207</v>
      </c>
      <c r="B221" s="19" t="s">
        <v>72</v>
      </c>
      <c r="C221" s="45" t="s">
        <v>387</v>
      </c>
    </row>
    <row r="222" spans="1:3" x14ac:dyDescent="0.25">
      <c r="A222" s="44">
        <v>208</v>
      </c>
      <c r="B222" s="19" t="s">
        <v>72</v>
      </c>
      <c r="C222" s="45" t="s">
        <v>387</v>
      </c>
    </row>
    <row r="223" spans="1:3" x14ac:dyDescent="0.25">
      <c r="A223" s="44">
        <v>209</v>
      </c>
      <c r="B223" s="19" t="s">
        <v>72</v>
      </c>
      <c r="C223" s="45" t="s">
        <v>387</v>
      </c>
    </row>
    <row r="224" spans="1:3" x14ac:dyDescent="0.25">
      <c r="A224" s="44">
        <v>210</v>
      </c>
      <c r="B224" s="19" t="s">
        <v>72</v>
      </c>
      <c r="C224" s="45" t="s">
        <v>387</v>
      </c>
    </row>
    <row r="225" spans="1:3" x14ac:dyDescent="0.25">
      <c r="A225" s="44">
        <v>211</v>
      </c>
      <c r="B225" s="19" t="s">
        <v>72</v>
      </c>
      <c r="C225" s="45" t="s">
        <v>387</v>
      </c>
    </row>
    <row r="226" spans="1:3" x14ac:dyDescent="0.25">
      <c r="A226" s="44">
        <v>212</v>
      </c>
      <c r="B226" s="19" t="s">
        <v>72</v>
      </c>
      <c r="C226" s="45" t="s">
        <v>387</v>
      </c>
    </row>
    <row r="227" spans="1:3" x14ac:dyDescent="0.25">
      <c r="A227" s="44">
        <v>213</v>
      </c>
      <c r="B227" s="19" t="s">
        <v>72</v>
      </c>
      <c r="C227" s="45" t="s">
        <v>387</v>
      </c>
    </row>
    <row r="228" spans="1:3" x14ac:dyDescent="0.25">
      <c r="A228" s="44">
        <v>214</v>
      </c>
      <c r="B228" s="19" t="s">
        <v>72</v>
      </c>
      <c r="C228" s="45" t="s">
        <v>387</v>
      </c>
    </row>
    <row r="229" spans="1:3" x14ac:dyDescent="0.25">
      <c r="A229" s="44">
        <v>215</v>
      </c>
      <c r="B229" s="19" t="s">
        <v>72</v>
      </c>
      <c r="C229" s="45" t="s">
        <v>387</v>
      </c>
    </row>
    <row r="230" spans="1:3" x14ac:dyDescent="0.25">
      <c r="A230" s="44">
        <v>216</v>
      </c>
      <c r="B230" s="19" t="s">
        <v>72</v>
      </c>
      <c r="C230" s="45" t="s">
        <v>387</v>
      </c>
    </row>
    <row r="231" spans="1:3" x14ac:dyDescent="0.25">
      <c r="A231" s="44">
        <v>217</v>
      </c>
      <c r="B231" s="19" t="s">
        <v>72</v>
      </c>
      <c r="C231" s="45" t="s">
        <v>387</v>
      </c>
    </row>
    <row r="232" spans="1:3" x14ac:dyDescent="0.25">
      <c r="A232" s="44">
        <v>218</v>
      </c>
      <c r="B232" s="19" t="s">
        <v>72</v>
      </c>
      <c r="C232" s="45" t="s">
        <v>387</v>
      </c>
    </row>
    <row r="233" spans="1:3" x14ac:dyDescent="0.25">
      <c r="A233" s="44">
        <v>219</v>
      </c>
      <c r="B233" s="19" t="s">
        <v>72</v>
      </c>
      <c r="C233" s="45" t="s">
        <v>387</v>
      </c>
    </row>
    <row r="234" spans="1:3" x14ac:dyDescent="0.25">
      <c r="A234" s="44">
        <v>220</v>
      </c>
      <c r="B234" s="19" t="s">
        <v>72</v>
      </c>
      <c r="C234" s="45" t="s">
        <v>387</v>
      </c>
    </row>
    <row r="235" spans="1:3" x14ac:dyDescent="0.25">
      <c r="A235" s="44">
        <v>221</v>
      </c>
      <c r="B235" s="19" t="s">
        <v>72</v>
      </c>
      <c r="C235" s="45" t="s">
        <v>387</v>
      </c>
    </row>
    <row r="236" spans="1:3" x14ac:dyDescent="0.25">
      <c r="A236" s="44">
        <v>222</v>
      </c>
      <c r="B236" s="19" t="s">
        <v>72</v>
      </c>
      <c r="C236" s="45" t="s">
        <v>387</v>
      </c>
    </row>
    <row r="237" spans="1:3" x14ac:dyDescent="0.25">
      <c r="A237" s="44">
        <v>223</v>
      </c>
      <c r="B237" s="19" t="s">
        <v>72</v>
      </c>
      <c r="C237" s="45" t="s">
        <v>387</v>
      </c>
    </row>
    <row r="238" spans="1:3" x14ac:dyDescent="0.25">
      <c r="A238" s="44">
        <v>224</v>
      </c>
      <c r="B238" s="19" t="s">
        <v>72</v>
      </c>
      <c r="C238" s="45" t="s">
        <v>387</v>
      </c>
    </row>
    <row r="239" spans="1:3" x14ac:dyDescent="0.25">
      <c r="A239" s="44">
        <v>225</v>
      </c>
      <c r="B239" s="19" t="s">
        <v>72</v>
      </c>
      <c r="C239" s="45" t="s">
        <v>387</v>
      </c>
    </row>
    <row r="240" spans="1:3" x14ac:dyDescent="0.25">
      <c r="A240" s="44">
        <v>226</v>
      </c>
      <c r="B240" s="19" t="s">
        <v>72</v>
      </c>
      <c r="C240" s="45" t="s">
        <v>387</v>
      </c>
    </row>
    <row r="241" spans="1:3" x14ac:dyDescent="0.25">
      <c r="A241" s="44">
        <v>227</v>
      </c>
      <c r="B241" s="19" t="s">
        <v>72</v>
      </c>
      <c r="C241" s="45" t="s">
        <v>387</v>
      </c>
    </row>
    <row r="242" spans="1:3" x14ac:dyDescent="0.25">
      <c r="A242" s="44">
        <v>228</v>
      </c>
      <c r="B242" s="19" t="s">
        <v>82</v>
      </c>
      <c r="C242" s="45" t="s">
        <v>380</v>
      </c>
    </row>
    <row r="243" spans="1:3" x14ac:dyDescent="0.25">
      <c r="A243" s="44">
        <v>229</v>
      </c>
      <c r="B243" s="19" t="s">
        <v>82</v>
      </c>
      <c r="C243" s="45" t="s">
        <v>380</v>
      </c>
    </row>
    <row r="244" spans="1:3" x14ac:dyDescent="0.25">
      <c r="A244" s="44">
        <v>230</v>
      </c>
      <c r="B244" s="19" t="s">
        <v>72</v>
      </c>
      <c r="C244" s="45" t="s">
        <v>380</v>
      </c>
    </row>
    <row r="245" spans="1:3" x14ac:dyDescent="0.25">
      <c r="A245" s="44">
        <v>231</v>
      </c>
      <c r="B245" s="19" t="s">
        <v>60</v>
      </c>
      <c r="C245" s="45" t="s">
        <v>387</v>
      </c>
    </row>
    <row r="246" spans="1:3" x14ac:dyDescent="0.25">
      <c r="A246" s="44">
        <v>233</v>
      </c>
      <c r="B246" s="19" t="s">
        <v>60</v>
      </c>
      <c r="C246" s="45" t="s">
        <v>387</v>
      </c>
    </row>
    <row r="247" spans="1:3" x14ac:dyDescent="0.25">
      <c r="A247" s="44">
        <v>234</v>
      </c>
      <c r="B247" s="19" t="s">
        <v>60</v>
      </c>
      <c r="C247" s="45" t="s">
        <v>387</v>
      </c>
    </row>
    <row r="248" spans="1:3" x14ac:dyDescent="0.25">
      <c r="A248" s="44">
        <v>235</v>
      </c>
      <c r="B248" s="19" t="s">
        <v>60</v>
      </c>
      <c r="C248" s="45" t="s">
        <v>387</v>
      </c>
    </row>
    <row r="249" spans="1:3" x14ac:dyDescent="0.25">
      <c r="A249" s="44">
        <v>236</v>
      </c>
      <c r="B249" s="19" t="s">
        <v>60</v>
      </c>
      <c r="C249" s="45" t="s">
        <v>387</v>
      </c>
    </row>
    <row r="250" spans="1:3" x14ac:dyDescent="0.25">
      <c r="A250" s="44">
        <v>237</v>
      </c>
      <c r="B250" s="19" t="s">
        <v>60</v>
      </c>
      <c r="C250" s="45" t="s">
        <v>387</v>
      </c>
    </row>
    <row r="251" spans="1:3" x14ac:dyDescent="0.25">
      <c r="A251" s="44">
        <v>238</v>
      </c>
      <c r="B251" s="19" t="s">
        <v>72</v>
      </c>
      <c r="C251" s="45" t="s">
        <v>387</v>
      </c>
    </row>
    <row r="252" spans="1:3" x14ac:dyDescent="0.25">
      <c r="A252" s="44">
        <v>241</v>
      </c>
      <c r="B252" s="19" t="s">
        <v>83</v>
      </c>
      <c r="C252" s="45" t="s">
        <v>387</v>
      </c>
    </row>
    <row r="253" spans="1:3" x14ac:dyDescent="0.25">
      <c r="A253" s="44">
        <v>242</v>
      </c>
      <c r="B253" s="19" t="s">
        <v>84</v>
      </c>
      <c r="C253" s="45" t="s">
        <v>387</v>
      </c>
    </row>
    <row r="254" spans="1:3" x14ac:dyDescent="0.25">
      <c r="A254" s="44">
        <v>243</v>
      </c>
      <c r="B254" s="19" t="s">
        <v>85</v>
      </c>
      <c r="C254" s="45" t="s">
        <v>387</v>
      </c>
    </row>
    <row r="255" spans="1:3" x14ac:dyDescent="0.25">
      <c r="A255" s="44">
        <v>244</v>
      </c>
      <c r="B255" s="19" t="s">
        <v>72</v>
      </c>
      <c r="C255" s="45" t="s">
        <v>387</v>
      </c>
    </row>
    <row r="256" spans="1:3" x14ac:dyDescent="0.25">
      <c r="A256" s="44">
        <v>245</v>
      </c>
      <c r="B256" s="19" t="s">
        <v>84</v>
      </c>
      <c r="C256" s="45" t="s">
        <v>387</v>
      </c>
    </row>
    <row r="257" spans="1:3" x14ac:dyDescent="0.25">
      <c r="A257" s="44">
        <v>246</v>
      </c>
      <c r="B257" s="19" t="s">
        <v>86</v>
      </c>
      <c r="C257" s="45" t="s">
        <v>387</v>
      </c>
    </row>
    <row r="258" spans="1:3" x14ac:dyDescent="0.25">
      <c r="A258" s="44">
        <v>247</v>
      </c>
      <c r="B258" s="19" t="s">
        <v>84</v>
      </c>
      <c r="C258" s="45" t="s">
        <v>387</v>
      </c>
    </row>
    <row r="259" spans="1:3" x14ac:dyDescent="0.25">
      <c r="A259" s="44">
        <v>248</v>
      </c>
      <c r="B259" s="19" t="s">
        <v>72</v>
      </c>
      <c r="C259" s="45" t="s">
        <v>387</v>
      </c>
    </row>
    <row r="260" spans="1:3" x14ac:dyDescent="0.25">
      <c r="A260" s="44">
        <v>249</v>
      </c>
      <c r="B260" s="19" t="s">
        <v>84</v>
      </c>
      <c r="C260" s="45" t="s">
        <v>387</v>
      </c>
    </row>
    <row r="261" spans="1:3" x14ac:dyDescent="0.25">
      <c r="A261" s="44">
        <v>250</v>
      </c>
      <c r="B261" s="19" t="s">
        <v>87</v>
      </c>
      <c r="C261" s="45" t="s">
        <v>380</v>
      </c>
    </row>
    <row r="262" spans="1:3" x14ac:dyDescent="0.25">
      <c r="A262" s="44">
        <v>251</v>
      </c>
      <c r="B262" s="19" t="s">
        <v>87</v>
      </c>
      <c r="C262" s="45" t="s">
        <v>380</v>
      </c>
    </row>
    <row r="263" spans="1:3" x14ac:dyDescent="0.25">
      <c r="A263" s="44">
        <v>252</v>
      </c>
      <c r="B263" s="19" t="s">
        <v>87</v>
      </c>
      <c r="C263" s="45" t="s">
        <v>380</v>
      </c>
    </row>
    <row r="264" spans="1:3" x14ac:dyDescent="0.25">
      <c r="A264" s="44">
        <v>253</v>
      </c>
      <c r="B264" s="19" t="s">
        <v>87</v>
      </c>
      <c r="C264" s="45" t="s">
        <v>380</v>
      </c>
    </row>
    <row r="265" spans="1:3" x14ac:dyDescent="0.25">
      <c r="A265" s="44">
        <v>254</v>
      </c>
      <c r="B265" s="19" t="s">
        <v>88</v>
      </c>
      <c r="C265" s="45" t="s">
        <v>387</v>
      </c>
    </row>
    <row r="266" spans="1:3" x14ac:dyDescent="0.25">
      <c r="A266" s="44">
        <v>255</v>
      </c>
      <c r="B266" s="19" t="s">
        <v>89</v>
      </c>
      <c r="C266" s="45" t="s">
        <v>387</v>
      </c>
    </row>
    <row r="267" spans="1:3" x14ac:dyDescent="0.25">
      <c r="A267" s="44">
        <v>257</v>
      </c>
      <c r="B267" s="19" t="s">
        <v>90</v>
      </c>
      <c r="C267" s="45" t="s">
        <v>387</v>
      </c>
    </row>
    <row r="268" spans="1:3" x14ac:dyDescent="0.25">
      <c r="A268" s="44">
        <v>258</v>
      </c>
      <c r="B268" s="19" t="s">
        <v>91</v>
      </c>
      <c r="C268" s="45" t="s">
        <v>387</v>
      </c>
    </row>
    <row r="269" spans="1:3" x14ac:dyDescent="0.25">
      <c r="A269" s="44">
        <v>259</v>
      </c>
      <c r="B269" s="19" t="s">
        <v>92</v>
      </c>
      <c r="C269" s="45" t="s">
        <v>387</v>
      </c>
    </row>
    <row r="270" spans="1:3" x14ac:dyDescent="0.25">
      <c r="A270" s="44">
        <v>260</v>
      </c>
      <c r="B270" s="19" t="s">
        <v>91</v>
      </c>
      <c r="C270" s="45" t="s">
        <v>387</v>
      </c>
    </row>
    <row r="271" spans="1:3" x14ac:dyDescent="0.25">
      <c r="A271" s="44">
        <v>261</v>
      </c>
      <c r="B271" s="19" t="s">
        <v>91</v>
      </c>
      <c r="C271" s="45" t="s">
        <v>387</v>
      </c>
    </row>
    <row r="272" spans="1:3" x14ac:dyDescent="0.25">
      <c r="A272" s="44">
        <v>262</v>
      </c>
      <c r="B272" s="19" t="s">
        <v>91</v>
      </c>
      <c r="C272" s="45" t="s">
        <v>387</v>
      </c>
    </row>
    <row r="273" spans="1:3" x14ac:dyDescent="0.25">
      <c r="A273" s="44">
        <v>263</v>
      </c>
      <c r="B273" s="19" t="s">
        <v>91</v>
      </c>
      <c r="C273" s="45" t="s">
        <v>387</v>
      </c>
    </row>
    <row r="274" spans="1:3" x14ac:dyDescent="0.25">
      <c r="A274" s="44">
        <v>264</v>
      </c>
      <c r="B274" s="19" t="s">
        <v>91</v>
      </c>
      <c r="C274" s="45" t="s">
        <v>387</v>
      </c>
    </row>
    <row r="275" spans="1:3" x14ac:dyDescent="0.25">
      <c r="A275" s="44">
        <v>265</v>
      </c>
      <c r="B275" s="19" t="s">
        <v>93</v>
      </c>
      <c r="C275" s="45" t="s">
        <v>380</v>
      </c>
    </row>
    <row r="276" spans="1:3" x14ac:dyDescent="0.25">
      <c r="A276" s="44">
        <v>266</v>
      </c>
      <c r="B276" s="19" t="s">
        <v>93</v>
      </c>
      <c r="C276" s="45" t="s">
        <v>380</v>
      </c>
    </row>
    <row r="277" spans="1:3" x14ac:dyDescent="0.25">
      <c r="A277" s="44">
        <v>267</v>
      </c>
      <c r="B277" s="19" t="s">
        <v>93</v>
      </c>
      <c r="C277" s="45" t="s">
        <v>380</v>
      </c>
    </row>
    <row r="278" spans="1:3" x14ac:dyDescent="0.25">
      <c r="A278" s="44">
        <v>268</v>
      </c>
      <c r="B278" s="19" t="s">
        <v>93</v>
      </c>
      <c r="C278" s="45" t="s">
        <v>380</v>
      </c>
    </row>
    <row r="279" spans="1:3" x14ac:dyDescent="0.25">
      <c r="A279" s="44">
        <v>269</v>
      </c>
      <c r="B279" s="19" t="s">
        <v>93</v>
      </c>
      <c r="C279" s="45" t="s">
        <v>380</v>
      </c>
    </row>
    <row r="280" spans="1:3" x14ac:dyDescent="0.25">
      <c r="A280" s="44">
        <v>270</v>
      </c>
      <c r="B280" s="19" t="s">
        <v>93</v>
      </c>
      <c r="C280" s="45" t="s">
        <v>380</v>
      </c>
    </row>
    <row r="281" spans="1:3" x14ac:dyDescent="0.25">
      <c r="A281" s="44">
        <v>271</v>
      </c>
      <c r="B281" s="19" t="s">
        <v>93</v>
      </c>
      <c r="C281" s="45" t="s">
        <v>380</v>
      </c>
    </row>
    <row r="282" spans="1:3" x14ac:dyDescent="0.25">
      <c r="A282" s="44">
        <v>272</v>
      </c>
      <c r="B282" s="19" t="s">
        <v>93</v>
      </c>
      <c r="C282" s="45" t="s">
        <v>380</v>
      </c>
    </row>
    <row r="283" spans="1:3" x14ac:dyDescent="0.25">
      <c r="A283" s="44">
        <v>273</v>
      </c>
      <c r="B283" s="19" t="s">
        <v>93</v>
      </c>
      <c r="C283" s="45" t="s">
        <v>380</v>
      </c>
    </row>
    <row r="284" spans="1:3" x14ac:dyDescent="0.25">
      <c r="A284" s="44">
        <v>274</v>
      </c>
      <c r="B284" s="19" t="s">
        <v>93</v>
      </c>
      <c r="C284" s="45" t="s">
        <v>380</v>
      </c>
    </row>
    <row r="285" spans="1:3" x14ac:dyDescent="0.25">
      <c r="A285" s="44">
        <v>276</v>
      </c>
      <c r="B285" s="19" t="s">
        <v>93</v>
      </c>
      <c r="C285" s="45" t="s">
        <v>380</v>
      </c>
    </row>
    <row r="286" spans="1:3" x14ac:dyDescent="0.25">
      <c r="A286" s="44">
        <v>277</v>
      </c>
      <c r="B286" s="19" t="s">
        <v>94</v>
      </c>
      <c r="C286" s="45" t="s">
        <v>380</v>
      </c>
    </row>
    <row r="287" spans="1:3" x14ac:dyDescent="0.25">
      <c r="A287" s="44">
        <v>278</v>
      </c>
      <c r="B287" s="19" t="s">
        <v>95</v>
      </c>
      <c r="C287" s="45" t="s">
        <v>380</v>
      </c>
    </row>
    <row r="288" spans="1:3" x14ac:dyDescent="0.25">
      <c r="A288" s="44">
        <v>279</v>
      </c>
      <c r="B288" s="19" t="s">
        <v>96</v>
      </c>
      <c r="C288" s="45" t="s">
        <v>380</v>
      </c>
    </row>
    <row r="289" spans="1:3" x14ac:dyDescent="0.25">
      <c r="A289" s="44">
        <v>280</v>
      </c>
      <c r="B289" s="19" t="s">
        <v>97</v>
      </c>
      <c r="C289" s="45" t="s">
        <v>380</v>
      </c>
    </row>
    <row r="290" spans="1:3" x14ac:dyDescent="0.25">
      <c r="A290" s="44">
        <v>281</v>
      </c>
      <c r="B290" s="19" t="s">
        <v>98</v>
      </c>
      <c r="C290" s="45" t="s">
        <v>387</v>
      </c>
    </row>
    <row r="291" spans="1:3" x14ac:dyDescent="0.25">
      <c r="A291" s="44">
        <v>283</v>
      </c>
      <c r="B291" s="19" t="s">
        <v>99</v>
      </c>
      <c r="C291" s="45" t="s">
        <v>387</v>
      </c>
    </row>
    <row r="292" spans="1:3" x14ac:dyDescent="0.25">
      <c r="A292" s="44">
        <v>284</v>
      </c>
      <c r="B292" s="19" t="s">
        <v>41</v>
      </c>
      <c r="C292" s="45" t="s">
        <v>380</v>
      </c>
    </row>
    <row r="293" spans="1:3" x14ac:dyDescent="0.25">
      <c r="A293" s="44">
        <v>285</v>
      </c>
      <c r="B293" s="19" t="s">
        <v>41</v>
      </c>
      <c r="C293" s="45" t="s">
        <v>380</v>
      </c>
    </row>
    <row r="294" spans="1:3" x14ac:dyDescent="0.25">
      <c r="A294" s="44">
        <v>286</v>
      </c>
      <c r="B294" s="19" t="s">
        <v>100</v>
      </c>
      <c r="C294" s="45" t="s">
        <v>380</v>
      </c>
    </row>
    <row r="295" spans="1:3" x14ac:dyDescent="0.25">
      <c r="A295" s="44">
        <v>287</v>
      </c>
      <c r="B295" s="19" t="s">
        <v>101</v>
      </c>
      <c r="C295" s="45" t="s">
        <v>380</v>
      </c>
    </row>
    <row r="296" spans="1:3" x14ac:dyDescent="0.25">
      <c r="A296" s="44">
        <v>288</v>
      </c>
      <c r="B296" s="19" t="s">
        <v>102</v>
      </c>
      <c r="C296" s="45" t="s">
        <v>380</v>
      </c>
    </row>
    <row r="297" spans="1:3" x14ac:dyDescent="0.25">
      <c r="A297" s="44">
        <v>289</v>
      </c>
      <c r="B297" s="19" t="s">
        <v>102</v>
      </c>
      <c r="C297" s="45" t="s">
        <v>380</v>
      </c>
    </row>
    <row r="298" spans="1:3" x14ac:dyDescent="0.25">
      <c r="A298" s="44">
        <v>290</v>
      </c>
      <c r="B298" s="19" t="s">
        <v>102</v>
      </c>
      <c r="C298" s="45" t="s">
        <v>380</v>
      </c>
    </row>
    <row r="299" spans="1:3" x14ac:dyDescent="0.25">
      <c r="A299" s="44">
        <v>291</v>
      </c>
      <c r="B299" s="19" t="s">
        <v>102</v>
      </c>
      <c r="C299" s="45" t="s">
        <v>380</v>
      </c>
    </row>
    <row r="300" spans="1:3" x14ac:dyDescent="0.25">
      <c r="A300" s="44">
        <v>292</v>
      </c>
      <c r="B300" s="19" t="s">
        <v>102</v>
      </c>
      <c r="C300" s="45" t="s">
        <v>380</v>
      </c>
    </row>
    <row r="301" spans="1:3" x14ac:dyDescent="0.25">
      <c r="A301" s="44">
        <v>297</v>
      </c>
      <c r="B301" s="19" t="s">
        <v>102</v>
      </c>
      <c r="C301" s="45" t="s">
        <v>380</v>
      </c>
    </row>
    <row r="302" spans="1:3" x14ac:dyDescent="0.25">
      <c r="A302" s="44">
        <v>298</v>
      </c>
      <c r="B302" s="19" t="s">
        <v>102</v>
      </c>
      <c r="C302" s="45" t="s">
        <v>380</v>
      </c>
    </row>
    <row r="303" spans="1:3" x14ac:dyDescent="0.25">
      <c r="A303" s="44">
        <v>299</v>
      </c>
      <c r="B303" s="19" t="s">
        <v>102</v>
      </c>
      <c r="C303" s="45" t="s">
        <v>380</v>
      </c>
    </row>
    <row r="304" spans="1:3" x14ac:dyDescent="0.25">
      <c r="A304" s="44">
        <v>300</v>
      </c>
      <c r="B304" s="19" t="s">
        <v>103</v>
      </c>
      <c r="C304" s="45" t="s">
        <v>387</v>
      </c>
    </row>
    <row r="305" spans="1:3" x14ac:dyDescent="0.25">
      <c r="A305" s="44">
        <v>301</v>
      </c>
      <c r="B305" s="19" t="s">
        <v>104</v>
      </c>
      <c r="C305" s="45" t="s">
        <v>387</v>
      </c>
    </row>
    <row r="306" spans="1:3" x14ac:dyDescent="0.25">
      <c r="A306" s="44">
        <v>302</v>
      </c>
      <c r="B306" s="19" t="s">
        <v>105</v>
      </c>
      <c r="C306" s="45" t="s">
        <v>387</v>
      </c>
    </row>
    <row r="307" spans="1:3" x14ac:dyDescent="0.25">
      <c r="A307" s="44">
        <v>303</v>
      </c>
      <c r="B307" s="19" t="s">
        <v>102</v>
      </c>
      <c r="C307" s="45" t="s">
        <v>380</v>
      </c>
    </row>
    <row r="308" spans="1:3" x14ac:dyDescent="0.25">
      <c r="A308" s="44">
        <v>304</v>
      </c>
      <c r="B308" s="19" t="s">
        <v>102</v>
      </c>
      <c r="C308" s="45" t="s">
        <v>380</v>
      </c>
    </row>
    <row r="309" spans="1:3" x14ac:dyDescent="0.25">
      <c r="A309" s="44">
        <v>305</v>
      </c>
      <c r="B309" s="19" t="s">
        <v>106</v>
      </c>
      <c r="C309" s="45" t="s">
        <v>387</v>
      </c>
    </row>
    <row r="310" spans="1:3" x14ac:dyDescent="0.25">
      <c r="A310" s="44">
        <v>306</v>
      </c>
      <c r="B310" s="19" t="s">
        <v>106</v>
      </c>
      <c r="C310" s="45" t="s">
        <v>387</v>
      </c>
    </row>
    <row r="311" spans="1:3" x14ac:dyDescent="0.25">
      <c r="A311" s="44">
        <v>307</v>
      </c>
      <c r="B311" s="19" t="s">
        <v>106</v>
      </c>
      <c r="C311" s="45" t="s">
        <v>387</v>
      </c>
    </row>
    <row r="312" spans="1:3" x14ac:dyDescent="0.25">
      <c r="A312" s="44">
        <v>308</v>
      </c>
      <c r="B312" s="19" t="s">
        <v>106</v>
      </c>
      <c r="C312" s="45" t="s">
        <v>387</v>
      </c>
    </row>
    <row r="313" spans="1:3" x14ac:dyDescent="0.25">
      <c r="A313" s="44">
        <v>309</v>
      </c>
      <c r="B313" s="19" t="s">
        <v>107</v>
      </c>
      <c r="C313" s="45" t="s">
        <v>387</v>
      </c>
    </row>
    <row r="314" spans="1:3" x14ac:dyDescent="0.25">
      <c r="A314" s="44">
        <v>310</v>
      </c>
      <c r="B314" s="19" t="s">
        <v>108</v>
      </c>
      <c r="C314" s="45" t="s">
        <v>387</v>
      </c>
    </row>
    <row r="315" spans="1:3" x14ac:dyDescent="0.25">
      <c r="A315" s="44">
        <v>312</v>
      </c>
      <c r="B315" s="19" t="s">
        <v>109</v>
      </c>
      <c r="C315" s="45" t="s">
        <v>380</v>
      </c>
    </row>
    <row r="316" spans="1:3" x14ac:dyDescent="0.25">
      <c r="A316" s="44">
        <v>313</v>
      </c>
      <c r="B316" s="19" t="s">
        <v>110</v>
      </c>
      <c r="C316" s="45" t="s">
        <v>380</v>
      </c>
    </row>
    <row r="317" spans="1:3" x14ac:dyDescent="0.25">
      <c r="A317" s="44">
        <v>314</v>
      </c>
      <c r="B317" s="19" t="s">
        <v>111</v>
      </c>
      <c r="C317" s="45" t="s">
        <v>380</v>
      </c>
    </row>
    <row r="318" spans="1:3" x14ac:dyDescent="0.25">
      <c r="A318" s="44">
        <v>315</v>
      </c>
      <c r="B318" s="19" t="s">
        <v>112</v>
      </c>
      <c r="C318" s="45" t="s">
        <v>380</v>
      </c>
    </row>
    <row r="319" spans="1:3" x14ac:dyDescent="0.25">
      <c r="A319" s="44">
        <v>316</v>
      </c>
      <c r="B319" s="19" t="s">
        <v>113</v>
      </c>
      <c r="C319" s="45" t="s">
        <v>387</v>
      </c>
    </row>
    <row r="320" spans="1:3" x14ac:dyDescent="0.25">
      <c r="A320" s="44">
        <v>317</v>
      </c>
      <c r="B320" s="19" t="s">
        <v>113</v>
      </c>
      <c r="C320" s="45" t="s">
        <v>387</v>
      </c>
    </row>
    <row r="321" spans="1:3" x14ac:dyDescent="0.25">
      <c r="A321" s="44">
        <v>318</v>
      </c>
      <c r="B321" s="19" t="s">
        <v>113</v>
      </c>
      <c r="C321" s="45" t="s">
        <v>387</v>
      </c>
    </row>
    <row r="322" spans="1:3" x14ac:dyDescent="0.25">
      <c r="A322" s="44">
        <v>319</v>
      </c>
      <c r="B322" s="19" t="s">
        <v>114</v>
      </c>
      <c r="C322" s="45" t="s">
        <v>387</v>
      </c>
    </row>
    <row r="323" spans="1:3" x14ac:dyDescent="0.25">
      <c r="A323" s="44">
        <v>320</v>
      </c>
      <c r="B323" s="19" t="s">
        <v>113</v>
      </c>
      <c r="C323" s="45" t="s">
        <v>387</v>
      </c>
    </row>
    <row r="324" spans="1:3" x14ac:dyDescent="0.25">
      <c r="A324" s="44">
        <v>321</v>
      </c>
      <c r="B324" s="19" t="s">
        <v>113</v>
      </c>
      <c r="C324" s="45" t="s">
        <v>387</v>
      </c>
    </row>
    <row r="325" spans="1:3" x14ac:dyDescent="0.25">
      <c r="A325" s="44">
        <v>322</v>
      </c>
      <c r="B325" s="19" t="s">
        <v>113</v>
      </c>
      <c r="C325" s="45" t="s">
        <v>387</v>
      </c>
    </row>
    <row r="326" spans="1:3" x14ac:dyDescent="0.25">
      <c r="A326" s="44">
        <v>323</v>
      </c>
      <c r="B326" s="19" t="s">
        <v>113</v>
      </c>
      <c r="C326" s="45" t="s">
        <v>387</v>
      </c>
    </row>
    <row r="327" spans="1:3" x14ac:dyDescent="0.25">
      <c r="A327" s="44">
        <v>324</v>
      </c>
      <c r="B327" s="19" t="s">
        <v>115</v>
      </c>
      <c r="C327" s="45" t="s">
        <v>387</v>
      </c>
    </row>
    <row r="328" spans="1:3" x14ac:dyDescent="0.25">
      <c r="A328" s="44">
        <v>325</v>
      </c>
      <c r="B328" s="19" t="s">
        <v>116</v>
      </c>
      <c r="C328" s="45" t="s">
        <v>387</v>
      </c>
    </row>
    <row r="329" spans="1:3" x14ac:dyDescent="0.25">
      <c r="A329" s="44">
        <v>326</v>
      </c>
      <c r="B329" s="19" t="s">
        <v>116</v>
      </c>
      <c r="C329" s="45" t="s">
        <v>387</v>
      </c>
    </row>
    <row r="330" spans="1:3" x14ac:dyDescent="0.25">
      <c r="A330" s="44">
        <v>327</v>
      </c>
      <c r="B330" s="19" t="s">
        <v>116</v>
      </c>
      <c r="C330" s="45" t="s">
        <v>387</v>
      </c>
    </row>
    <row r="331" spans="1:3" x14ac:dyDescent="0.25">
      <c r="A331" s="44">
        <v>328</v>
      </c>
      <c r="B331" s="19" t="s">
        <v>116</v>
      </c>
      <c r="C331" s="45" t="s">
        <v>387</v>
      </c>
    </row>
    <row r="332" spans="1:3" x14ac:dyDescent="0.25">
      <c r="A332" s="44">
        <v>329</v>
      </c>
      <c r="B332" s="19" t="s">
        <v>116</v>
      </c>
      <c r="C332" s="45" t="s">
        <v>387</v>
      </c>
    </row>
    <row r="333" spans="1:3" x14ac:dyDescent="0.25">
      <c r="A333" s="44">
        <v>330</v>
      </c>
      <c r="B333" s="19" t="s">
        <v>116</v>
      </c>
      <c r="C333" s="45" t="s">
        <v>387</v>
      </c>
    </row>
    <row r="334" spans="1:3" x14ac:dyDescent="0.25">
      <c r="A334" s="44">
        <v>331</v>
      </c>
      <c r="B334" s="19" t="s">
        <v>116</v>
      </c>
      <c r="C334" s="45" t="s">
        <v>387</v>
      </c>
    </row>
    <row r="335" spans="1:3" x14ac:dyDescent="0.25">
      <c r="A335" s="44">
        <v>332</v>
      </c>
      <c r="B335" s="19" t="s">
        <v>116</v>
      </c>
      <c r="C335" s="45" t="s">
        <v>387</v>
      </c>
    </row>
    <row r="336" spans="1:3" x14ac:dyDescent="0.25">
      <c r="A336" s="44">
        <v>334</v>
      </c>
      <c r="B336" s="19" t="s">
        <v>117</v>
      </c>
      <c r="C336" s="45" t="s">
        <v>387</v>
      </c>
    </row>
    <row r="337" spans="1:3" x14ac:dyDescent="0.25">
      <c r="A337" s="44">
        <v>335</v>
      </c>
      <c r="B337" s="19" t="s">
        <v>118</v>
      </c>
      <c r="C337" s="45" t="s">
        <v>387</v>
      </c>
    </row>
    <row r="338" spans="1:3" x14ac:dyDescent="0.25">
      <c r="A338" s="44">
        <v>336</v>
      </c>
      <c r="B338" s="19" t="s">
        <v>119</v>
      </c>
      <c r="C338" s="45" t="s">
        <v>380</v>
      </c>
    </row>
    <row r="339" spans="1:3" x14ac:dyDescent="0.25">
      <c r="A339" s="44">
        <v>337</v>
      </c>
      <c r="B339" s="19" t="s">
        <v>119</v>
      </c>
      <c r="C339" s="45" t="s">
        <v>380</v>
      </c>
    </row>
    <row r="340" spans="1:3" x14ac:dyDescent="0.25">
      <c r="A340" s="44">
        <v>338</v>
      </c>
      <c r="B340" s="19" t="s">
        <v>120</v>
      </c>
      <c r="C340" s="45" t="s">
        <v>387</v>
      </c>
    </row>
    <row r="341" spans="1:3" x14ac:dyDescent="0.25">
      <c r="A341" s="44">
        <v>339</v>
      </c>
      <c r="B341" s="19" t="s">
        <v>121</v>
      </c>
      <c r="C341" s="45" t="s">
        <v>380</v>
      </c>
    </row>
    <row r="342" spans="1:3" x14ac:dyDescent="0.25">
      <c r="A342" s="44">
        <v>340</v>
      </c>
      <c r="B342" s="19" t="s">
        <v>121</v>
      </c>
      <c r="C342" s="45" t="s">
        <v>380</v>
      </c>
    </row>
    <row r="343" spans="1:3" x14ac:dyDescent="0.25">
      <c r="A343" s="44">
        <v>341</v>
      </c>
      <c r="B343" s="19" t="s">
        <v>121</v>
      </c>
      <c r="C343" s="45" t="s">
        <v>380</v>
      </c>
    </row>
    <row r="344" spans="1:3" x14ac:dyDescent="0.25">
      <c r="A344" s="44">
        <v>342</v>
      </c>
      <c r="B344" s="19" t="s">
        <v>122</v>
      </c>
      <c r="C344" s="45" t="s">
        <v>380</v>
      </c>
    </row>
    <row r="345" spans="1:3" x14ac:dyDescent="0.25">
      <c r="A345" s="44">
        <v>343</v>
      </c>
      <c r="B345" s="19" t="s">
        <v>123</v>
      </c>
      <c r="C345" s="45" t="s">
        <v>380</v>
      </c>
    </row>
    <row r="346" spans="1:3" x14ac:dyDescent="0.25">
      <c r="A346" s="44">
        <v>344</v>
      </c>
      <c r="B346" s="19" t="s">
        <v>124</v>
      </c>
      <c r="C346" s="45" t="s">
        <v>387</v>
      </c>
    </row>
    <row r="347" spans="1:3" x14ac:dyDescent="0.25">
      <c r="A347" s="44">
        <v>345</v>
      </c>
      <c r="B347" s="19" t="s">
        <v>125</v>
      </c>
      <c r="C347" s="45" t="s">
        <v>380</v>
      </c>
    </row>
    <row r="348" spans="1:3" x14ac:dyDescent="0.25">
      <c r="A348" s="44">
        <v>346</v>
      </c>
      <c r="B348" s="19" t="s">
        <v>126</v>
      </c>
      <c r="C348" s="45" t="s">
        <v>380</v>
      </c>
    </row>
    <row r="349" spans="1:3" x14ac:dyDescent="0.25">
      <c r="A349" s="44">
        <v>347</v>
      </c>
      <c r="B349" s="19" t="s">
        <v>127</v>
      </c>
      <c r="C349" s="45" t="s">
        <v>380</v>
      </c>
    </row>
    <row r="350" spans="1:3" x14ac:dyDescent="0.25">
      <c r="A350" s="44">
        <v>348</v>
      </c>
      <c r="B350" s="19" t="s">
        <v>127</v>
      </c>
      <c r="C350" s="45" t="s">
        <v>380</v>
      </c>
    </row>
    <row r="351" spans="1:3" x14ac:dyDescent="0.25">
      <c r="A351" s="44">
        <v>349</v>
      </c>
      <c r="B351" s="19" t="s">
        <v>72</v>
      </c>
      <c r="C351" s="45" t="s">
        <v>387</v>
      </c>
    </row>
    <row r="352" spans="1:3" x14ac:dyDescent="0.25">
      <c r="A352" s="44">
        <v>350</v>
      </c>
      <c r="B352" s="19" t="s">
        <v>128</v>
      </c>
      <c r="C352" s="45" t="s">
        <v>380</v>
      </c>
    </row>
    <row r="353" spans="1:3" x14ac:dyDescent="0.25">
      <c r="A353" s="44">
        <v>351</v>
      </c>
      <c r="B353" s="19" t="s">
        <v>129</v>
      </c>
      <c r="C353" s="45" t="s">
        <v>387</v>
      </c>
    </row>
    <row r="354" spans="1:3" x14ac:dyDescent="0.25">
      <c r="A354" s="44">
        <v>352</v>
      </c>
      <c r="B354" s="19" t="s">
        <v>130</v>
      </c>
      <c r="C354" s="45" t="s">
        <v>387</v>
      </c>
    </row>
    <row r="355" spans="1:3" x14ac:dyDescent="0.25">
      <c r="A355" s="44">
        <v>353</v>
      </c>
      <c r="B355" s="19" t="s">
        <v>131</v>
      </c>
      <c r="C355" s="45" t="s">
        <v>387</v>
      </c>
    </row>
    <row r="356" spans="1:3" x14ac:dyDescent="0.25">
      <c r="A356" s="44">
        <v>354</v>
      </c>
      <c r="B356" s="19" t="s">
        <v>48</v>
      </c>
      <c r="C356" s="45" t="s">
        <v>380</v>
      </c>
    </row>
    <row r="357" spans="1:3" x14ac:dyDescent="0.25">
      <c r="A357" s="44">
        <v>355</v>
      </c>
      <c r="B357" s="19" t="s">
        <v>132</v>
      </c>
      <c r="C357" s="45" t="s">
        <v>387</v>
      </c>
    </row>
    <row r="358" spans="1:3" x14ac:dyDescent="0.25">
      <c r="A358" s="44">
        <v>357</v>
      </c>
      <c r="B358" s="19" t="s">
        <v>133</v>
      </c>
      <c r="C358" s="45" t="s">
        <v>380</v>
      </c>
    </row>
    <row r="359" spans="1:3" x14ac:dyDescent="0.25">
      <c r="A359" s="44">
        <v>358</v>
      </c>
      <c r="B359" s="19" t="s">
        <v>133</v>
      </c>
      <c r="C359" s="45" t="s">
        <v>380</v>
      </c>
    </row>
    <row r="360" spans="1:3" x14ac:dyDescent="0.25">
      <c r="A360" s="44">
        <v>359</v>
      </c>
      <c r="B360" s="19" t="s">
        <v>133</v>
      </c>
      <c r="C360" s="45" t="s">
        <v>380</v>
      </c>
    </row>
    <row r="361" spans="1:3" x14ac:dyDescent="0.25">
      <c r="A361" s="44">
        <v>360</v>
      </c>
      <c r="B361" s="19" t="s">
        <v>133</v>
      </c>
      <c r="C361" s="45" t="s">
        <v>380</v>
      </c>
    </row>
    <row r="362" spans="1:3" x14ac:dyDescent="0.25">
      <c r="A362" s="44">
        <v>361</v>
      </c>
      <c r="B362" s="19" t="s">
        <v>133</v>
      </c>
      <c r="C362" s="45" t="s">
        <v>380</v>
      </c>
    </row>
    <row r="363" spans="1:3" x14ac:dyDescent="0.25">
      <c r="A363" s="44">
        <v>362</v>
      </c>
      <c r="B363" s="19" t="s">
        <v>133</v>
      </c>
      <c r="C363" s="45" t="s">
        <v>380</v>
      </c>
    </row>
    <row r="364" spans="1:3" x14ac:dyDescent="0.25">
      <c r="A364" s="44">
        <v>363</v>
      </c>
      <c r="B364" s="19" t="s">
        <v>133</v>
      </c>
      <c r="C364" s="45" t="s">
        <v>380</v>
      </c>
    </row>
    <row r="365" spans="1:3" x14ac:dyDescent="0.25">
      <c r="A365" s="44">
        <v>364</v>
      </c>
      <c r="B365" s="19" t="s">
        <v>133</v>
      </c>
      <c r="C365" s="45" t="s">
        <v>380</v>
      </c>
    </row>
    <row r="366" spans="1:3" x14ac:dyDescent="0.25">
      <c r="A366" s="44">
        <v>365</v>
      </c>
      <c r="B366" s="19" t="s">
        <v>133</v>
      </c>
      <c r="C366" s="45" t="s">
        <v>380</v>
      </c>
    </row>
    <row r="367" spans="1:3" x14ac:dyDescent="0.25">
      <c r="A367" s="44">
        <v>366</v>
      </c>
      <c r="B367" s="19" t="s">
        <v>133</v>
      </c>
      <c r="C367" s="45" t="s">
        <v>380</v>
      </c>
    </row>
    <row r="368" spans="1:3" x14ac:dyDescent="0.25">
      <c r="A368" s="44">
        <v>367</v>
      </c>
      <c r="B368" s="19" t="s">
        <v>133</v>
      </c>
      <c r="C368" s="45" t="s">
        <v>380</v>
      </c>
    </row>
    <row r="369" spans="1:3" x14ac:dyDescent="0.25">
      <c r="A369" s="44">
        <v>368</v>
      </c>
      <c r="B369" s="19" t="s">
        <v>133</v>
      </c>
      <c r="C369" s="45" t="s">
        <v>380</v>
      </c>
    </row>
    <row r="370" spans="1:3" x14ac:dyDescent="0.25">
      <c r="A370" s="44">
        <v>369</v>
      </c>
      <c r="B370" s="19" t="s">
        <v>133</v>
      </c>
      <c r="C370" s="45" t="s">
        <v>380</v>
      </c>
    </row>
    <row r="371" spans="1:3" x14ac:dyDescent="0.25">
      <c r="A371" s="44">
        <v>370</v>
      </c>
      <c r="B371" s="19" t="s">
        <v>133</v>
      </c>
      <c r="C371" s="45" t="s">
        <v>380</v>
      </c>
    </row>
    <row r="372" spans="1:3" x14ac:dyDescent="0.25">
      <c r="A372" s="44">
        <v>371</v>
      </c>
      <c r="B372" s="19" t="s">
        <v>133</v>
      </c>
      <c r="C372" s="45" t="s">
        <v>380</v>
      </c>
    </row>
    <row r="373" spans="1:3" x14ac:dyDescent="0.25">
      <c r="A373" s="44">
        <v>372</v>
      </c>
      <c r="B373" s="19" t="s">
        <v>113</v>
      </c>
      <c r="C373" s="45" t="s">
        <v>387</v>
      </c>
    </row>
    <row r="374" spans="1:3" x14ac:dyDescent="0.25">
      <c r="A374" s="44">
        <v>373</v>
      </c>
      <c r="B374" s="19" t="s">
        <v>60</v>
      </c>
      <c r="C374" s="45" t="s">
        <v>387</v>
      </c>
    </row>
    <row r="375" spans="1:3" x14ac:dyDescent="0.25">
      <c r="A375" s="44">
        <v>374</v>
      </c>
      <c r="B375" s="19" t="s">
        <v>60</v>
      </c>
      <c r="C375" s="45" t="s">
        <v>387</v>
      </c>
    </row>
    <row r="376" spans="1:3" x14ac:dyDescent="0.25">
      <c r="A376" s="44">
        <v>375</v>
      </c>
      <c r="B376" s="19" t="s">
        <v>60</v>
      </c>
      <c r="C376" s="45" t="s">
        <v>387</v>
      </c>
    </row>
    <row r="377" spans="1:3" x14ac:dyDescent="0.25">
      <c r="A377" s="44">
        <v>376</v>
      </c>
      <c r="B377" s="19" t="s">
        <v>60</v>
      </c>
      <c r="C377" s="45" t="s">
        <v>387</v>
      </c>
    </row>
    <row r="378" spans="1:3" x14ac:dyDescent="0.25">
      <c r="A378" s="44">
        <v>377</v>
      </c>
      <c r="B378" s="19" t="s">
        <v>60</v>
      </c>
      <c r="C378" s="45" t="s">
        <v>387</v>
      </c>
    </row>
    <row r="379" spans="1:3" x14ac:dyDescent="0.25">
      <c r="A379" s="44">
        <v>378</v>
      </c>
      <c r="B379" s="19" t="s">
        <v>60</v>
      </c>
      <c r="C379" s="45" t="s">
        <v>387</v>
      </c>
    </row>
    <row r="380" spans="1:3" x14ac:dyDescent="0.25">
      <c r="A380" s="44">
        <v>380</v>
      </c>
      <c r="B380" s="19" t="s">
        <v>60</v>
      </c>
      <c r="C380" s="45" t="s">
        <v>387</v>
      </c>
    </row>
    <row r="381" spans="1:3" x14ac:dyDescent="0.25">
      <c r="A381" s="44">
        <v>381</v>
      </c>
      <c r="B381" s="19" t="s">
        <v>60</v>
      </c>
      <c r="C381" s="45" t="s">
        <v>387</v>
      </c>
    </row>
    <row r="382" spans="1:3" x14ac:dyDescent="0.25">
      <c r="A382" s="44">
        <v>382</v>
      </c>
      <c r="B382" s="19" t="s">
        <v>60</v>
      </c>
      <c r="C382" s="45" t="s">
        <v>387</v>
      </c>
    </row>
    <row r="383" spans="1:3" x14ac:dyDescent="0.25">
      <c r="A383" s="44">
        <v>384</v>
      </c>
      <c r="B383" s="19" t="s">
        <v>72</v>
      </c>
      <c r="C383" s="45" t="s">
        <v>387</v>
      </c>
    </row>
    <row r="384" spans="1:3" x14ac:dyDescent="0.25">
      <c r="A384" s="44">
        <v>385</v>
      </c>
      <c r="B384" s="19" t="s">
        <v>60</v>
      </c>
      <c r="C384" s="45" t="s">
        <v>387</v>
      </c>
    </row>
    <row r="385" spans="1:3" x14ac:dyDescent="0.25">
      <c r="A385" s="44">
        <v>386</v>
      </c>
      <c r="B385" s="19" t="s">
        <v>41</v>
      </c>
      <c r="C385" s="45" t="s">
        <v>380</v>
      </c>
    </row>
    <row r="386" spans="1:3" x14ac:dyDescent="0.25">
      <c r="A386" s="44">
        <v>387</v>
      </c>
      <c r="B386" s="19" t="s">
        <v>65</v>
      </c>
      <c r="C386" s="45" t="s">
        <v>380</v>
      </c>
    </row>
    <row r="387" spans="1:3" x14ac:dyDescent="0.25">
      <c r="A387" s="44">
        <v>388</v>
      </c>
      <c r="B387" s="19" t="s">
        <v>60</v>
      </c>
      <c r="C387" s="45" t="s">
        <v>387</v>
      </c>
    </row>
    <row r="388" spans="1:3" x14ac:dyDescent="0.25">
      <c r="A388" s="44">
        <v>389</v>
      </c>
      <c r="B388" s="19" t="s">
        <v>51</v>
      </c>
      <c r="C388" s="45" t="s">
        <v>380</v>
      </c>
    </row>
    <row r="389" spans="1:3" x14ac:dyDescent="0.25">
      <c r="A389" s="44">
        <v>390</v>
      </c>
      <c r="B389" s="19" t="s">
        <v>60</v>
      </c>
      <c r="C389" s="45" t="s">
        <v>387</v>
      </c>
    </row>
    <row r="390" spans="1:3" x14ac:dyDescent="0.25">
      <c r="A390" s="44">
        <v>391</v>
      </c>
      <c r="B390" s="19" t="s">
        <v>134</v>
      </c>
      <c r="C390" s="45" t="s">
        <v>380</v>
      </c>
    </row>
    <row r="391" spans="1:3" x14ac:dyDescent="0.25">
      <c r="A391" s="44">
        <v>392</v>
      </c>
      <c r="B391" s="19" t="s">
        <v>135</v>
      </c>
      <c r="C391" s="45" t="s">
        <v>387</v>
      </c>
    </row>
    <row r="392" spans="1:3" x14ac:dyDescent="0.25">
      <c r="A392" s="44">
        <v>393</v>
      </c>
      <c r="B392" s="19" t="s">
        <v>136</v>
      </c>
      <c r="C392" s="45" t="s">
        <v>387</v>
      </c>
    </row>
    <row r="393" spans="1:3" x14ac:dyDescent="0.25">
      <c r="A393" s="44">
        <v>394</v>
      </c>
      <c r="B393" s="19" t="s">
        <v>92</v>
      </c>
      <c r="C393" s="45" t="s">
        <v>387</v>
      </c>
    </row>
    <row r="394" spans="1:3" x14ac:dyDescent="0.25">
      <c r="A394" s="44">
        <v>395</v>
      </c>
      <c r="B394" s="19" t="s">
        <v>137</v>
      </c>
      <c r="C394" s="45" t="s">
        <v>387</v>
      </c>
    </row>
    <row r="395" spans="1:3" x14ac:dyDescent="0.25">
      <c r="A395" s="44">
        <v>396</v>
      </c>
      <c r="B395" s="19" t="s">
        <v>70</v>
      </c>
      <c r="C395" s="45" t="s">
        <v>387</v>
      </c>
    </row>
    <row r="396" spans="1:3" x14ac:dyDescent="0.25">
      <c r="A396" s="44">
        <v>397</v>
      </c>
      <c r="B396" s="19" t="s">
        <v>138</v>
      </c>
      <c r="C396" s="45" t="s">
        <v>387</v>
      </c>
    </row>
    <row r="397" spans="1:3" x14ac:dyDescent="0.25">
      <c r="A397" s="44">
        <v>398</v>
      </c>
      <c r="B397" s="19" t="s">
        <v>139</v>
      </c>
      <c r="C397" s="45" t="s">
        <v>387</v>
      </c>
    </row>
    <row r="398" spans="1:3" x14ac:dyDescent="0.25">
      <c r="A398" s="44">
        <v>399</v>
      </c>
      <c r="B398" s="19" t="s">
        <v>140</v>
      </c>
      <c r="C398" s="45" t="s">
        <v>380</v>
      </c>
    </row>
    <row r="399" spans="1:3" x14ac:dyDescent="0.25">
      <c r="A399" s="44">
        <v>400</v>
      </c>
      <c r="B399" s="19" t="s">
        <v>91</v>
      </c>
      <c r="C399" s="45" t="s">
        <v>387</v>
      </c>
    </row>
    <row r="400" spans="1:3" x14ac:dyDescent="0.25">
      <c r="A400" s="44">
        <v>401</v>
      </c>
      <c r="B400" s="19" t="s">
        <v>141</v>
      </c>
      <c r="C400" s="45" t="s">
        <v>380</v>
      </c>
    </row>
    <row r="401" spans="1:3" x14ac:dyDescent="0.25">
      <c r="A401" s="44">
        <v>403</v>
      </c>
      <c r="B401" s="19" t="s">
        <v>47</v>
      </c>
      <c r="C401" s="45" t="s">
        <v>387</v>
      </c>
    </row>
    <row r="402" spans="1:3" x14ac:dyDescent="0.25">
      <c r="A402" s="44">
        <v>404</v>
      </c>
      <c r="B402" s="19" t="s">
        <v>142</v>
      </c>
      <c r="C402" s="45" t="s">
        <v>387</v>
      </c>
    </row>
    <row r="403" spans="1:3" x14ac:dyDescent="0.25">
      <c r="A403" s="44">
        <v>405</v>
      </c>
      <c r="B403" s="19" t="s">
        <v>143</v>
      </c>
      <c r="C403" s="45" t="s">
        <v>380</v>
      </c>
    </row>
    <row r="404" spans="1:3" x14ac:dyDescent="0.25">
      <c r="A404" s="44">
        <v>406</v>
      </c>
      <c r="B404" s="19" t="s">
        <v>144</v>
      </c>
      <c r="C404" s="45" t="s">
        <v>380</v>
      </c>
    </row>
    <row r="405" spans="1:3" x14ac:dyDescent="0.25">
      <c r="A405" s="44">
        <v>407</v>
      </c>
      <c r="B405" s="19" t="s">
        <v>145</v>
      </c>
      <c r="C405" s="45" t="s">
        <v>380</v>
      </c>
    </row>
    <row r="406" spans="1:3" x14ac:dyDescent="0.25">
      <c r="A406" s="44">
        <v>408</v>
      </c>
      <c r="B406" s="19" t="s">
        <v>146</v>
      </c>
      <c r="C406" s="45" t="s">
        <v>380</v>
      </c>
    </row>
    <row r="407" spans="1:3" x14ac:dyDescent="0.25">
      <c r="A407" s="44">
        <v>409</v>
      </c>
      <c r="B407" s="19" t="s">
        <v>147</v>
      </c>
      <c r="C407" s="45" t="s">
        <v>380</v>
      </c>
    </row>
    <row r="408" spans="1:3" x14ac:dyDescent="0.25">
      <c r="A408" s="44">
        <v>410</v>
      </c>
      <c r="B408" s="19" t="s">
        <v>148</v>
      </c>
      <c r="C408" s="45" t="s">
        <v>380</v>
      </c>
    </row>
    <row r="409" spans="1:3" x14ac:dyDescent="0.25">
      <c r="A409" s="44">
        <v>411</v>
      </c>
      <c r="B409" s="19" t="s">
        <v>149</v>
      </c>
      <c r="C409" s="45" t="s">
        <v>380</v>
      </c>
    </row>
    <row r="410" spans="1:3" x14ac:dyDescent="0.25">
      <c r="A410" s="44">
        <v>412</v>
      </c>
      <c r="B410" s="19" t="s">
        <v>150</v>
      </c>
      <c r="C410" s="45" t="s">
        <v>380</v>
      </c>
    </row>
    <row r="411" spans="1:3" x14ac:dyDescent="0.25">
      <c r="A411" s="44">
        <v>413</v>
      </c>
      <c r="B411" s="19" t="s">
        <v>151</v>
      </c>
      <c r="C411" s="45" t="s">
        <v>380</v>
      </c>
    </row>
    <row r="412" spans="1:3" x14ac:dyDescent="0.25">
      <c r="A412" s="44">
        <v>414</v>
      </c>
      <c r="B412" s="19" t="s">
        <v>152</v>
      </c>
      <c r="C412" s="45" t="s">
        <v>380</v>
      </c>
    </row>
    <row r="413" spans="1:3" x14ac:dyDescent="0.25">
      <c r="A413" s="44">
        <v>415</v>
      </c>
      <c r="B413" s="19" t="s">
        <v>153</v>
      </c>
      <c r="C413" s="45" t="s">
        <v>380</v>
      </c>
    </row>
    <row r="414" spans="1:3" x14ac:dyDescent="0.25">
      <c r="A414" s="44">
        <v>416</v>
      </c>
      <c r="B414" s="19" t="s">
        <v>154</v>
      </c>
      <c r="C414" s="45" t="s">
        <v>380</v>
      </c>
    </row>
    <row r="415" spans="1:3" x14ac:dyDescent="0.25">
      <c r="A415" s="44">
        <v>417</v>
      </c>
      <c r="B415" s="19" t="s">
        <v>155</v>
      </c>
      <c r="C415" s="45" t="s">
        <v>380</v>
      </c>
    </row>
    <row r="416" spans="1:3" x14ac:dyDescent="0.25">
      <c r="A416" s="44">
        <v>418</v>
      </c>
      <c r="B416" s="19" t="s">
        <v>156</v>
      </c>
      <c r="C416" s="45" t="s">
        <v>380</v>
      </c>
    </row>
    <row r="417" spans="1:3" x14ac:dyDescent="0.25">
      <c r="A417" s="44">
        <v>419</v>
      </c>
      <c r="B417" s="19" t="s">
        <v>157</v>
      </c>
      <c r="C417" s="45" t="s">
        <v>380</v>
      </c>
    </row>
    <row r="418" spans="1:3" x14ac:dyDescent="0.25">
      <c r="A418" s="44">
        <v>420</v>
      </c>
      <c r="B418" s="19" t="s">
        <v>158</v>
      </c>
      <c r="C418" s="45" t="s">
        <v>380</v>
      </c>
    </row>
    <row r="419" spans="1:3" x14ac:dyDescent="0.25">
      <c r="A419" s="44">
        <v>421</v>
      </c>
      <c r="B419" s="19" t="s">
        <v>159</v>
      </c>
      <c r="C419" s="45" t="s">
        <v>380</v>
      </c>
    </row>
    <row r="420" spans="1:3" x14ac:dyDescent="0.25">
      <c r="A420" s="44">
        <v>422</v>
      </c>
      <c r="B420" s="19" t="s">
        <v>160</v>
      </c>
      <c r="C420" s="45" t="s">
        <v>380</v>
      </c>
    </row>
    <row r="421" spans="1:3" x14ac:dyDescent="0.25">
      <c r="A421" s="44">
        <v>423</v>
      </c>
      <c r="B421" s="19" t="s">
        <v>161</v>
      </c>
      <c r="C421" s="45" t="s">
        <v>380</v>
      </c>
    </row>
    <row r="422" spans="1:3" x14ac:dyDescent="0.25">
      <c r="A422" s="44">
        <v>424</v>
      </c>
      <c r="B422" s="19" t="s">
        <v>162</v>
      </c>
      <c r="C422" s="45" t="s">
        <v>380</v>
      </c>
    </row>
    <row r="423" spans="1:3" x14ac:dyDescent="0.25">
      <c r="A423" s="44">
        <v>425</v>
      </c>
      <c r="B423" s="19" t="s">
        <v>163</v>
      </c>
      <c r="C423" s="45" t="s">
        <v>387</v>
      </c>
    </row>
    <row r="424" spans="1:3" x14ac:dyDescent="0.25">
      <c r="A424" s="44">
        <v>426</v>
      </c>
      <c r="B424" s="19" t="s">
        <v>72</v>
      </c>
      <c r="C424" s="45" t="s">
        <v>387</v>
      </c>
    </row>
    <row r="425" spans="1:3" x14ac:dyDescent="0.25">
      <c r="A425" s="44">
        <v>427</v>
      </c>
      <c r="B425" s="19" t="s">
        <v>164</v>
      </c>
      <c r="C425" s="45" t="s">
        <v>387</v>
      </c>
    </row>
    <row r="426" spans="1:3" x14ac:dyDescent="0.25">
      <c r="A426" s="44">
        <v>428</v>
      </c>
      <c r="B426" s="19" t="s">
        <v>165</v>
      </c>
      <c r="C426" s="45" t="s">
        <v>166</v>
      </c>
    </row>
    <row r="427" spans="1:3" x14ac:dyDescent="0.25">
      <c r="A427" s="44">
        <v>429</v>
      </c>
      <c r="B427" s="19" t="s">
        <v>167</v>
      </c>
      <c r="C427" s="45" t="s">
        <v>166</v>
      </c>
    </row>
    <row r="428" spans="1:3" x14ac:dyDescent="0.25">
      <c r="A428" s="44">
        <v>430</v>
      </c>
      <c r="B428" s="19" t="s">
        <v>168</v>
      </c>
      <c r="C428" s="45" t="s">
        <v>166</v>
      </c>
    </row>
    <row r="429" spans="1:3" x14ac:dyDescent="0.25">
      <c r="A429" s="44">
        <v>431</v>
      </c>
      <c r="B429" s="19" t="s">
        <v>169</v>
      </c>
      <c r="C429" s="45" t="s">
        <v>166</v>
      </c>
    </row>
    <row r="430" spans="1:3" x14ac:dyDescent="0.25">
      <c r="A430" s="44">
        <v>432</v>
      </c>
      <c r="B430" s="19" t="s">
        <v>72</v>
      </c>
      <c r="C430" s="45" t="s">
        <v>387</v>
      </c>
    </row>
    <row r="431" spans="1:3" x14ac:dyDescent="0.25">
      <c r="A431" s="44">
        <v>434</v>
      </c>
      <c r="B431" s="19" t="s">
        <v>170</v>
      </c>
      <c r="C431" s="45" t="s">
        <v>380</v>
      </c>
    </row>
    <row r="432" spans="1:3" x14ac:dyDescent="0.25">
      <c r="A432" s="44">
        <v>435</v>
      </c>
      <c r="B432" s="19" t="s">
        <v>171</v>
      </c>
      <c r="C432" s="45" t="s">
        <v>387</v>
      </c>
    </row>
    <row r="433" spans="1:3" x14ac:dyDescent="0.25">
      <c r="A433" s="44">
        <v>436</v>
      </c>
      <c r="B433" s="19" t="s">
        <v>172</v>
      </c>
      <c r="C433" s="45" t="s">
        <v>387</v>
      </c>
    </row>
    <row r="434" spans="1:3" x14ac:dyDescent="0.25">
      <c r="A434" s="44">
        <v>437</v>
      </c>
      <c r="B434" s="19" t="s">
        <v>173</v>
      </c>
      <c r="C434" s="45" t="s">
        <v>387</v>
      </c>
    </row>
    <row r="435" spans="1:3" x14ac:dyDescent="0.25">
      <c r="A435" s="44">
        <v>439</v>
      </c>
      <c r="B435" s="19" t="s">
        <v>174</v>
      </c>
      <c r="C435" s="45" t="s">
        <v>387</v>
      </c>
    </row>
    <row r="436" spans="1:3" x14ac:dyDescent="0.25">
      <c r="A436" s="44">
        <v>440</v>
      </c>
      <c r="B436" s="19" t="s">
        <v>175</v>
      </c>
      <c r="C436" s="45" t="s">
        <v>387</v>
      </c>
    </row>
    <row r="437" spans="1:3" x14ac:dyDescent="0.25">
      <c r="A437" s="44">
        <v>441</v>
      </c>
      <c r="B437" s="19" t="s">
        <v>76</v>
      </c>
      <c r="C437" s="45" t="s">
        <v>387</v>
      </c>
    </row>
    <row r="438" spans="1:3" x14ac:dyDescent="0.25">
      <c r="A438" s="44">
        <v>442</v>
      </c>
      <c r="B438" s="19" t="s">
        <v>72</v>
      </c>
      <c r="C438" s="45" t="s">
        <v>387</v>
      </c>
    </row>
    <row r="439" spans="1:3" x14ac:dyDescent="0.25">
      <c r="A439" s="44">
        <v>443</v>
      </c>
      <c r="B439" s="19" t="s">
        <v>113</v>
      </c>
      <c r="C439" s="45" t="s">
        <v>387</v>
      </c>
    </row>
    <row r="440" spans="1:3" x14ac:dyDescent="0.25">
      <c r="A440" s="44">
        <v>444</v>
      </c>
      <c r="B440" s="19" t="s">
        <v>116</v>
      </c>
      <c r="C440" s="45" t="s">
        <v>387</v>
      </c>
    </row>
    <row r="441" spans="1:3" x14ac:dyDescent="0.25">
      <c r="A441" s="44">
        <v>444</v>
      </c>
      <c r="B441" s="19" t="s">
        <v>116</v>
      </c>
      <c r="C441" s="45" t="s">
        <v>387</v>
      </c>
    </row>
    <row r="442" spans="1:3" x14ac:dyDescent="0.25">
      <c r="A442" s="44">
        <v>445</v>
      </c>
      <c r="B442" s="19" t="s">
        <v>176</v>
      </c>
      <c r="C442" s="45" t="s">
        <v>387</v>
      </c>
    </row>
    <row r="443" spans="1:3" x14ac:dyDescent="0.25">
      <c r="A443" s="44">
        <v>446</v>
      </c>
      <c r="B443" s="19" t="s">
        <v>176</v>
      </c>
      <c r="C443" s="45" t="s">
        <v>387</v>
      </c>
    </row>
    <row r="444" spans="1:3" x14ac:dyDescent="0.25">
      <c r="A444" s="44">
        <v>447</v>
      </c>
      <c r="B444" s="19" t="s">
        <v>87</v>
      </c>
      <c r="C444" s="45" t="s">
        <v>387</v>
      </c>
    </row>
    <row r="445" spans="1:3" x14ac:dyDescent="0.25">
      <c r="A445" s="44">
        <v>448</v>
      </c>
      <c r="B445" s="19" t="s">
        <v>87</v>
      </c>
      <c r="C445" s="45" t="s">
        <v>387</v>
      </c>
    </row>
    <row r="446" spans="1:3" x14ac:dyDescent="0.25">
      <c r="A446" s="44">
        <v>449</v>
      </c>
      <c r="B446" s="19" t="s">
        <v>87</v>
      </c>
      <c r="C446" s="45" t="s">
        <v>387</v>
      </c>
    </row>
    <row r="447" spans="1:3" x14ac:dyDescent="0.25">
      <c r="A447" s="44">
        <v>450</v>
      </c>
      <c r="B447" s="19" t="s">
        <v>87</v>
      </c>
      <c r="C447" s="45" t="s">
        <v>387</v>
      </c>
    </row>
    <row r="448" spans="1:3" x14ac:dyDescent="0.25">
      <c r="A448" s="44">
        <v>451</v>
      </c>
      <c r="B448" s="19" t="s">
        <v>87</v>
      </c>
      <c r="C448" s="45" t="s">
        <v>387</v>
      </c>
    </row>
    <row r="449" spans="1:3" x14ac:dyDescent="0.25">
      <c r="A449" s="44">
        <v>452</v>
      </c>
      <c r="B449" s="19" t="s">
        <v>87</v>
      </c>
      <c r="C449" s="45" t="s">
        <v>387</v>
      </c>
    </row>
    <row r="450" spans="1:3" x14ac:dyDescent="0.25">
      <c r="A450" s="44">
        <v>453</v>
      </c>
      <c r="B450" s="19" t="s">
        <v>87</v>
      </c>
      <c r="C450" s="45" t="s">
        <v>387</v>
      </c>
    </row>
    <row r="451" spans="1:3" x14ac:dyDescent="0.25">
      <c r="A451" s="44">
        <v>454</v>
      </c>
      <c r="B451" s="19" t="s">
        <v>87</v>
      </c>
      <c r="C451" s="45" t="s">
        <v>387</v>
      </c>
    </row>
    <row r="452" spans="1:3" x14ac:dyDescent="0.25">
      <c r="A452" s="44">
        <v>455</v>
      </c>
      <c r="B452" s="19" t="s">
        <v>87</v>
      </c>
      <c r="C452" s="45" t="s">
        <v>387</v>
      </c>
    </row>
    <row r="453" spans="1:3" x14ac:dyDescent="0.25">
      <c r="A453" s="44">
        <v>456</v>
      </c>
      <c r="B453" s="19" t="s">
        <v>87</v>
      </c>
      <c r="C453" s="45" t="s">
        <v>387</v>
      </c>
    </row>
    <row r="454" spans="1:3" x14ac:dyDescent="0.25">
      <c r="A454" s="44">
        <v>459</v>
      </c>
      <c r="B454" s="19" t="s">
        <v>87</v>
      </c>
      <c r="C454" s="45" t="s">
        <v>387</v>
      </c>
    </row>
    <row r="455" spans="1:3" x14ac:dyDescent="0.25">
      <c r="A455" s="44">
        <v>460</v>
      </c>
      <c r="B455" s="19" t="s">
        <v>177</v>
      </c>
      <c r="C455" s="45" t="s">
        <v>380</v>
      </c>
    </row>
    <row r="456" spans="1:3" x14ac:dyDescent="0.25">
      <c r="A456" s="44">
        <v>461</v>
      </c>
      <c r="B456" s="19" t="s">
        <v>177</v>
      </c>
      <c r="C456" s="45" t="s">
        <v>380</v>
      </c>
    </row>
    <row r="457" spans="1:3" x14ac:dyDescent="0.25">
      <c r="A457" s="44">
        <v>462</v>
      </c>
      <c r="B457" s="19" t="s">
        <v>178</v>
      </c>
      <c r="C457" s="45" t="s">
        <v>380</v>
      </c>
    </row>
    <row r="458" spans="1:3" x14ac:dyDescent="0.25">
      <c r="A458" s="44">
        <v>463</v>
      </c>
      <c r="B458" s="19" t="s">
        <v>179</v>
      </c>
      <c r="C458" s="45" t="s">
        <v>380</v>
      </c>
    </row>
    <row r="459" spans="1:3" x14ac:dyDescent="0.25">
      <c r="A459" s="44">
        <v>464</v>
      </c>
      <c r="B459" s="19" t="s">
        <v>180</v>
      </c>
      <c r="C459" s="45" t="s">
        <v>387</v>
      </c>
    </row>
    <row r="460" spans="1:3" x14ac:dyDescent="0.25">
      <c r="A460" s="44">
        <v>465</v>
      </c>
      <c r="B460" s="19" t="s">
        <v>181</v>
      </c>
      <c r="C460" s="45" t="s">
        <v>387</v>
      </c>
    </row>
    <row r="461" spans="1:3" x14ac:dyDescent="0.25">
      <c r="A461" s="44">
        <v>466</v>
      </c>
      <c r="B461" s="19" t="s">
        <v>182</v>
      </c>
      <c r="C461" s="45" t="s">
        <v>387</v>
      </c>
    </row>
    <row r="462" spans="1:3" x14ac:dyDescent="0.25">
      <c r="A462" s="44">
        <v>467</v>
      </c>
      <c r="B462" s="19" t="s">
        <v>182</v>
      </c>
      <c r="C462" s="45" t="s">
        <v>387</v>
      </c>
    </row>
    <row r="463" spans="1:3" x14ac:dyDescent="0.25">
      <c r="A463" s="44">
        <v>468</v>
      </c>
      <c r="B463" s="19" t="s">
        <v>182</v>
      </c>
      <c r="C463" s="45" t="s">
        <v>387</v>
      </c>
    </row>
    <row r="464" spans="1:3" x14ac:dyDescent="0.25">
      <c r="A464" s="44">
        <v>469</v>
      </c>
      <c r="B464" s="19" t="s">
        <v>182</v>
      </c>
      <c r="C464" s="45" t="s">
        <v>387</v>
      </c>
    </row>
    <row r="465" spans="1:3" x14ac:dyDescent="0.25">
      <c r="A465" s="44">
        <v>470</v>
      </c>
      <c r="B465" s="19" t="s">
        <v>182</v>
      </c>
      <c r="C465" s="45" t="s">
        <v>387</v>
      </c>
    </row>
    <row r="466" spans="1:3" x14ac:dyDescent="0.25">
      <c r="A466" s="44">
        <v>473</v>
      </c>
      <c r="B466" s="19" t="s">
        <v>183</v>
      </c>
      <c r="C466" s="45" t="s">
        <v>387</v>
      </c>
    </row>
    <row r="467" spans="1:3" x14ac:dyDescent="0.25">
      <c r="A467" s="44">
        <v>474</v>
      </c>
      <c r="B467" s="19" t="s">
        <v>184</v>
      </c>
      <c r="C467" s="45" t="s">
        <v>380</v>
      </c>
    </row>
    <row r="468" spans="1:3" x14ac:dyDescent="0.25">
      <c r="A468" s="44">
        <v>475</v>
      </c>
      <c r="B468" s="19" t="s">
        <v>185</v>
      </c>
      <c r="C468" s="45" t="s">
        <v>387</v>
      </c>
    </row>
    <row r="469" spans="1:3" x14ac:dyDescent="0.25">
      <c r="A469" s="44">
        <v>476</v>
      </c>
      <c r="B469" s="19" t="s">
        <v>186</v>
      </c>
      <c r="C469" s="45" t="s">
        <v>380</v>
      </c>
    </row>
    <row r="470" spans="1:3" x14ac:dyDescent="0.25">
      <c r="A470" s="44">
        <v>477</v>
      </c>
      <c r="B470" s="19" t="s">
        <v>186</v>
      </c>
      <c r="C470" s="45" t="s">
        <v>380</v>
      </c>
    </row>
    <row r="471" spans="1:3" x14ac:dyDescent="0.25">
      <c r="A471" s="44">
        <v>478</v>
      </c>
      <c r="B471" s="19" t="s">
        <v>116</v>
      </c>
      <c r="C471" s="45" t="s">
        <v>387</v>
      </c>
    </row>
    <row r="472" spans="1:3" x14ac:dyDescent="0.25">
      <c r="A472" s="44">
        <v>479</v>
      </c>
      <c r="B472" s="19" t="s">
        <v>174</v>
      </c>
      <c r="C472" s="45" t="s">
        <v>387</v>
      </c>
    </row>
    <row r="473" spans="1:3" x14ac:dyDescent="0.25">
      <c r="A473" s="44">
        <v>480</v>
      </c>
      <c r="B473" s="19" t="s">
        <v>174</v>
      </c>
      <c r="C473" s="45" t="s">
        <v>387</v>
      </c>
    </row>
    <row r="474" spans="1:3" x14ac:dyDescent="0.25">
      <c r="A474" s="44">
        <v>481</v>
      </c>
      <c r="B474" s="19" t="s">
        <v>174</v>
      </c>
      <c r="C474" s="45" t="s">
        <v>387</v>
      </c>
    </row>
    <row r="475" spans="1:3" x14ac:dyDescent="0.25">
      <c r="A475" s="44">
        <v>482</v>
      </c>
      <c r="B475" s="19" t="s">
        <v>187</v>
      </c>
      <c r="C475" s="45" t="s">
        <v>188</v>
      </c>
    </row>
    <row r="476" spans="1:3" x14ac:dyDescent="0.25">
      <c r="A476" s="44">
        <v>483</v>
      </c>
      <c r="B476" s="19" t="s">
        <v>189</v>
      </c>
      <c r="C476" s="45" t="s">
        <v>188</v>
      </c>
    </row>
    <row r="477" spans="1:3" x14ac:dyDescent="0.25">
      <c r="A477" s="44">
        <v>484</v>
      </c>
      <c r="B477" s="19" t="s">
        <v>190</v>
      </c>
      <c r="C477" s="45" t="s">
        <v>188</v>
      </c>
    </row>
    <row r="478" spans="1:3" x14ac:dyDescent="0.25">
      <c r="A478" s="44">
        <v>485</v>
      </c>
      <c r="B478" s="19" t="s">
        <v>191</v>
      </c>
      <c r="C478" s="45" t="s">
        <v>188</v>
      </c>
    </row>
    <row r="479" spans="1:3" x14ac:dyDescent="0.25">
      <c r="A479" s="44">
        <v>486</v>
      </c>
      <c r="B479" s="19" t="s">
        <v>192</v>
      </c>
      <c r="C479" s="45" t="s">
        <v>188</v>
      </c>
    </row>
    <row r="480" spans="1:3" x14ac:dyDescent="0.25">
      <c r="A480" s="44">
        <v>487</v>
      </c>
      <c r="B480" s="19" t="s">
        <v>193</v>
      </c>
      <c r="C480" s="45" t="s">
        <v>188</v>
      </c>
    </row>
    <row r="481" spans="1:3" x14ac:dyDescent="0.25">
      <c r="A481" s="44">
        <v>488</v>
      </c>
      <c r="B481" s="19" t="s">
        <v>194</v>
      </c>
      <c r="C481" s="45" t="s">
        <v>188</v>
      </c>
    </row>
    <row r="482" spans="1:3" x14ac:dyDescent="0.25">
      <c r="A482" s="44">
        <v>489</v>
      </c>
      <c r="B482" s="19" t="s">
        <v>195</v>
      </c>
      <c r="C482" s="45" t="s">
        <v>188</v>
      </c>
    </row>
    <row r="483" spans="1:3" x14ac:dyDescent="0.25">
      <c r="A483" s="44">
        <v>490</v>
      </c>
      <c r="B483" s="19" t="s">
        <v>196</v>
      </c>
      <c r="C483" s="45" t="s">
        <v>188</v>
      </c>
    </row>
    <row r="484" spans="1:3" x14ac:dyDescent="0.25">
      <c r="A484" s="44">
        <v>491</v>
      </c>
      <c r="B484" s="19" t="s">
        <v>197</v>
      </c>
      <c r="C484" s="45" t="s">
        <v>188</v>
      </c>
    </row>
    <row r="485" spans="1:3" x14ac:dyDescent="0.25">
      <c r="A485" s="44">
        <v>492</v>
      </c>
      <c r="B485" s="19" t="s">
        <v>198</v>
      </c>
      <c r="C485" s="45" t="s">
        <v>188</v>
      </c>
    </row>
    <row r="486" spans="1:3" x14ac:dyDescent="0.25">
      <c r="A486" s="44">
        <v>493</v>
      </c>
      <c r="B486" s="19" t="s">
        <v>199</v>
      </c>
      <c r="C486" s="45" t="s">
        <v>188</v>
      </c>
    </row>
    <row r="487" spans="1:3" x14ac:dyDescent="0.25">
      <c r="A487" s="44">
        <v>494</v>
      </c>
      <c r="B487" s="19" t="s">
        <v>200</v>
      </c>
      <c r="C487" s="45" t="s">
        <v>188</v>
      </c>
    </row>
    <row r="488" spans="1:3" x14ac:dyDescent="0.25">
      <c r="A488" s="44">
        <v>495</v>
      </c>
      <c r="B488" s="19" t="s">
        <v>201</v>
      </c>
      <c r="C488" s="45" t="s">
        <v>188</v>
      </c>
    </row>
    <row r="489" spans="1:3" x14ac:dyDescent="0.25">
      <c r="A489" s="44">
        <v>496</v>
      </c>
      <c r="B489" s="19" t="s">
        <v>202</v>
      </c>
      <c r="C489" s="45" t="s">
        <v>188</v>
      </c>
    </row>
    <row r="490" spans="1:3" x14ac:dyDescent="0.25">
      <c r="A490" s="44">
        <v>497</v>
      </c>
      <c r="B490" s="19" t="s">
        <v>203</v>
      </c>
      <c r="C490" s="45" t="s">
        <v>188</v>
      </c>
    </row>
    <row r="491" spans="1:3" x14ac:dyDescent="0.25">
      <c r="A491" s="44">
        <v>498</v>
      </c>
      <c r="B491" s="19" t="s">
        <v>204</v>
      </c>
      <c r="C491" s="45" t="s">
        <v>188</v>
      </c>
    </row>
    <row r="492" spans="1:3" x14ac:dyDescent="0.25">
      <c r="A492" s="44">
        <v>701</v>
      </c>
      <c r="B492" s="19" t="s">
        <v>205</v>
      </c>
      <c r="C492" s="45" t="s">
        <v>380</v>
      </c>
    </row>
    <row r="493" spans="1:3" x14ac:dyDescent="0.25">
      <c r="A493" s="44">
        <v>702</v>
      </c>
      <c r="B493" s="19" t="s">
        <v>205</v>
      </c>
      <c r="C493" s="45" t="s">
        <v>380</v>
      </c>
    </row>
    <row r="494" spans="1:3" x14ac:dyDescent="0.25">
      <c r="A494" s="44">
        <v>703</v>
      </c>
      <c r="B494" s="19" t="s">
        <v>139</v>
      </c>
      <c r="C494" s="45" t="s">
        <v>380</v>
      </c>
    </row>
    <row r="495" spans="1:3" x14ac:dyDescent="0.25">
      <c r="A495" s="44">
        <v>704</v>
      </c>
      <c r="B495" s="19" t="s">
        <v>139</v>
      </c>
      <c r="C495" s="45" t="s">
        <v>380</v>
      </c>
    </row>
    <row r="496" spans="1:3" x14ac:dyDescent="0.25">
      <c r="A496" s="44">
        <v>705</v>
      </c>
      <c r="B496" s="19" t="s">
        <v>139</v>
      </c>
      <c r="C496" s="45" t="s">
        <v>380</v>
      </c>
    </row>
    <row r="497" spans="1:3" x14ac:dyDescent="0.25">
      <c r="A497" s="44">
        <v>706</v>
      </c>
      <c r="B497" s="19" t="s">
        <v>139</v>
      </c>
      <c r="C497" s="45" t="s">
        <v>380</v>
      </c>
    </row>
    <row r="498" spans="1:3" x14ac:dyDescent="0.25">
      <c r="A498" s="44">
        <v>707</v>
      </c>
      <c r="B498" s="19" t="s">
        <v>139</v>
      </c>
      <c r="C498" s="45" t="s">
        <v>380</v>
      </c>
    </row>
    <row r="499" spans="1:3" x14ac:dyDescent="0.25">
      <c r="A499" s="44">
        <v>708</v>
      </c>
      <c r="B499" s="19" t="s">
        <v>139</v>
      </c>
      <c r="C499" s="45" t="s">
        <v>380</v>
      </c>
    </row>
    <row r="500" spans="1:3" x14ac:dyDescent="0.25">
      <c r="A500" s="44">
        <v>709</v>
      </c>
      <c r="B500" s="19" t="s">
        <v>139</v>
      </c>
      <c r="C500" s="45" t="s">
        <v>380</v>
      </c>
    </row>
    <row r="501" spans="1:3" x14ac:dyDescent="0.25">
      <c r="A501" s="44">
        <v>710</v>
      </c>
      <c r="B501" s="19" t="s">
        <v>139</v>
      </c>
      <c r="C501" s="45" t="s">
        <v>380</v>
      </c>
    </row>
    <row r="502" spans="1:3" x14ac:dyDescent="0.25">
      <c r="A502" s="44">
        <v>711</v>
      </c>
      <c r="B502" s="19" t="s">
        <v>139</v>
      </c>
      <c r="C502" s="45" t="s">
        <v>380</v>
      </c>
    </row>
    <row r="503" spans="1:3" x14ac:dyDescent="0.25">
      <c r="A503" s="44">
        <v>712</v>
      </c>
      <c r="B503" s="19" t="s">
        <v>206</v>
      </c>
      <c r="C503" s="45" t="s">
        <v>380</v>
      </c>
    </row>
    <row r="504" spans="1:3" x14ac:dyDescent="0.25">
      <c r="A504" s="44">
        <v>713</v>
      </c>
      <c r="B504" s="19" t="s">
        <v>206</v>
      </c>
      <c r="C504" s="45" t="s">
        <v>380</v>
      </c>
    </row>
    <row r="505" spans="1:3" x14ac:dyDescent="0.25">
      <c r="A505" s="44">
        <v>714</v>
      </c>
      <c r="B505" s="19" t="s">
        <v>206</v>
      </c>
      <c r="C505" s="45" t="s">
        <v>380</v>
      </c>
    </row>
    <row r="506" spans="1:3" x14ac:dyDescent="0.25">
      <c r="A506" s="44">
        <v>715</v>
      </c>
      <c r="B506" s="19" t="s">
        <v>206</v>
      </c>
      <c r="C506" s="45" t="s">
        <v>380</v>
      </c>
    </row>
    <row r="507" spans="1:3" x14ac:dyDescent="0.25">
      <c r="A507" s="44">
        <v>716</v>
      </c>
      <c r="B507" s="19" t="s">
        <v>207</v>
      </c>
      <c r="C507" s="45" t="s">
        <v>380</v>
      </c>
    </row>
    <row r="508" spans="1:3" x14ac:dyDescent="0.25">
      <c r="A508" s="44">
        <v>717</v>
      </c>
      <c r="B508" s="19" t="s">
        <v>207</v>
      </c>
      <c r="C508" s="45" t="s">
        <v>380</v>
      </c>
    </row>
    <row r="509" spans="1:3" x14ac:dyDescent="0.25">
      <c r="A509" s="44">
        <v>718</v>
      </c>
      <c r="B509" s="19" t="s">
        <v>208</v>
      </c>
      <c r="C509" s="45" t="s">
        <v>380</v>
      </c>
    </row>
    <row r="510" spans="1:3" x14ac:dyDescent="0.25">
      <c r="A510" s="44">
        <v>719</v>
      </c>
      <c r="B510" s="19" t="s">
        <v>208</v>
      </c>
      <c r="C510" s="45" t="s">
        <v>380</v>
      </c>
    </row>
    <row r="511" spans="1:3" x14ac:dyDescent="0.25">
      <c r="A511" s="44">
        <v>720</v>
      </c>
      <c r="B511" s="19" t="s">
        <v>73</v>
      </c>
      <c r="C511" s="45" t="s">
        <v>387</v>
      </c>
    </row>
    <row r="512" spans="1:3" x14ac:dyDescent="0.25">
      <c r="A512" s="44">
        <v>721</v>
      </c>
      <c r="B512" s="19" t="s">
        <v>209</v>
      </c>
      <c r="C512" s="45" t="s">
        <v>387</v>
      </c>
    </row>
    <row r="513" spans="1:3" x14ac:dyDescent="0.25">
      <c r="A513" s="44">
        <v>722</v>
      </c>
      <c r="B513" s="19" t="s">
        <v>209</v>
      </c>
      <c r="C513" s="45" t="s">
        <v>387</v>
      </c>
    </row>
    <row r="514" spans="1:3" x14ac:dyDescent="0.25">
      <c r="A514" s="44">
        <v>723</v>
      </c>
      <c r="B514" s="19" t="s">
        <v>209</v>
      </c>
      <c r="C514" s="45" t="s">
        <v>387</v>
      </c>
    </row>
    <row r="515" spans="1:3" x14ac:dyDescent="0.25">
      <c r="A515" s="44">
        <v>724</v>
      </c>
      <c r="B515" s="19" t="s">
        <v>209</v>
      </c>
      <c r="C515" s="45" t="s">
        <v>387</v>
      </c>
    </row>
    <row r="516" spans="1:3" x14ac:dyDescent="0.25">
      <c r="A516" s="44">
        <v>725</v>
      </c>
      <c r="B516" s="19" t="s">
        <v>209</v>
      </c>
      <c r="C516" s="45" t="s">
        <v>387</v>
      </c>
    </row>
    <row r="517" spans="1:3" x14ac:dyDescent="0.25">
      <c r="A517" s="44">
        <v>726</v>
      </c>
      <c r="B517" s="19" t="s">
        <v>209</v>
      </c>
      <c r="C517" s="45" t="s">
        <v>387</v>
      </c>
    </row>
    <row r="518" spans="1:3" x14ac:dyDescent="0.25">
      <c r="A518" s="44">
        <v>727</v>
      </c>
      <c r="B518" s="19" t="s">
        <v>209</v>
      </c>
      <c r="C518" s="45" t="s">
        <v>387</v>
      </c>
    </row>
    <row r="519" spans="1:3" x14ac:dyDescent="0.25">
      <c r="A519" s="44">
        <v>728</v>
      </c>
      <c r="B519" s="19" t="s">
        <v>210</v>
      </c>
      <c r="C519" s="45" t="s">
        <v>387</v>
      </c>
    </row>
    <row r="520" spans="1:3" x14ac:dyDescent="0.25">
      <c r="A520" s="44">
        <v>729</v>
      </c>
      <c r="B520" s="19" t="s">
        <v>209</v>
      </c>
      <c r="C520" s="45" t="s">
        <v>387</v>
      </c>
    </row>
    <row r="521" spans="1:3" x14ac:dyDescent="0.25">
      <c r="A521" s="44">
        <v>730</v>
      </c>
      <c r="B521" s="19" t="s">
        <v>210</v>
      </c>
      <c r="C521" s="45" t="s">
        <v>387</v>
      </c>
    </row>
    <row r="522" spans="1:3" x14ac:dyDescent="0.25">
      <c r="A522" s="44">
        <v>731</v>
      </c>
      <c r="B522" s="19" t="s">
        <v>209</v>
      </c>
      <c r="C522" s="45" t="s">
        <v>387</v>
      </c>
    </row>
    <row r="523" spans="1:3" x14ac:dyDescent="0.25">
      <c r="A523" s="44">
        <v>732</v>
      </c>
      <c r="B523" s="19" t="s">
        <v>210</v>
      </c>
      <c r="C523" s="45" t="s">
        <v>387</v>
      </c>
    </row>
    <row r="524" spans="1:3" x14ac:dyDescent="0.25">
      <c r="A524" s="44">
        <v>733</v>
      </c>
      <c r="B524" s="19" t="s">
        <v>209</v>
      </c>
      <c r="C524" s="45" t="s">
        <v>387</v>
      </c>
    </row>
    <row r="525" spans="1:3" x14ac:dyDescent="0.25">
      <c r="A525" s="44">
        <v>734</v>
      </c>
      <c r="B525" s="19" t="s">
        <v>210</v>
      </c>
      <c r="C525" s="45" t="s">
        <v>387</v>
      </c>
    </row>
    <row r="526" spans="1:3" x14ac:dyDescent="0.25">
      <c r="A526" s="44">
        <v>735</v>
      </c>
      <c r="B526" s="19" t="s">
        <v>209</v>
      </c>
      <c r="C526" s="45" t="s">
        <v>387</v>
      </c>
    </row>
    <row r="527" spans="1:3" x14ac:dyDescent="0.25">
      <c r="A527" s="44">
        <v>736</v>
      </c>
      <c r="B527" s="19" t="s">
        <v>210</v>
      </c>
      <c r="C527" s="45" t="s">
        <v>387</v>
      </c>
    </row>
    <row r="528" spans="1:3" x14ac:dyDescent="0.25">
      <c r="A528" s="44">
        <v>737</v>
      </c>
      <c r="B528" s="19" t="s">
        <v>209</v>
      </c>
      <c r="C528" s="45" t="s">
        <v>387</v>
      </c>
    </row>
    <row r="529" spans="1:3" x14ac:dyDescent="0.25">
      <c r="A529" s="44">
        <v>738</v>
      </c>
      <c r="B529" s="19" t="s">
        <v>210</v>
      </c>
      <c r="C529" s="45" t="s">
        <v>387</v>
      </c>
    </row>
    <row r="530" spans="1:3" x14ac:dyDescent="0.25">
      <c r="A530" s="44">
        <v>739</v>
      </c>
      <c r="B530" s="19" t="s">
        <v>209</v>
      </c>
      <c r="C530" s="45" t="s">
        <v>387</v>
      </c>
    </row>
    <row r="531" spans="1:3" x14ac:dyDescent="0.25">
      <c r="A531" s="44">
        <v>740</v>
      </c>
      <c r="B531" s="19" t="s">
        <v>210</v>
      </c>
      <c r="C531" s="45" t="s">
        <v>387</v>
      </c>
    </row>
    <row r="532" spans="1:3" x14ac:dyDescent="0.25">
      <c r="A532" s="44">
        <v>741</v>
      </c>
      <c r="B532" s="19" t="s">
        <v>209</v>
      </c>
      <c r="C532" s="45" t="s">
        <v>387</v>
      </c>
    </row>
    <row r="533" spans="1:3" x14ac:dyDescent="0.25">
      <c r="A533" s="44">
        <v>742</v>
      </c>
      <c r="B533" s="19" t="s">
        <v>210</v>
      </c>
      <c r="C533" s="45" t="s">
        <v>387</v>
      </c>
    </row>
    <row r="534" spans="1:3" x14ac:dyDescent="0.25">
      <c r="A534" s="44">
        <v>743</v>
      </c>
      <c r="B534" s="19" t="s">
        <v>209</v>
      </c>
      <c r="C534" s="45" t="s">
        <v>387</v>
      </c>
    </row>
    <row r="535" spans="1:3" x14ac:dyDescent="0.25">
      <c r="A535" s="44">
        <v>744</v>
      </c>
      <c r="B535" s="19" t="s">
        <v>210</v>
      </c>
      <c r="C535" s="45" t="s">
        <v>387</v>
      </c>
    </row>
    <row r="536" spans="1:3" x14ac:dyDescent="0.25">
      <c r="A536" s="44">
        <v>745</v>
      </c>
      <c r="B536" s="19" t="s">
        <v>209</v>
      </c>
      <c r="C536" s="45" t="s">
        <v>387</v>
      </c>
    </row>
    <row r="537" spans="1:3" x14ac:dyDescent="0.25">
      <c r="A537" s="44">
        <v>746</v>
      </c>
      <c r="B537" s="19" t="s">
        <v>210</v>
      </c>
      <c r="C537" s="45" t="s">
        <v>387</v>
      </c>
    </row>
    <row r="538" spans="1:3" x14ac:dyDescent="0.25">
      <c r="A538" s="44">
        <v>747</v>
      </c>
      <c r="B538" s="19" t="s">
        <v>209</v>
      </c>
      <c r="C538" s="45" t="s">
        <v>387</v>
      </c>
    </row>
    <row r="539" spans="1:3" x14ac:dyDescent="0.25">
      <c r="A539" s="44">
        <v>748</v>
      </c>
      <c r="B539" s="19" t="s">
        <v>209</v>
      </c>
      <c r="C539" s="45" t="s">
        <v>387</v>
      </c>
    </row>
    <row r="540" spans="1:3" x14ac:dyDescent="0.25">
      <c r="A540" s="44">
        <v>749</v>
      </c>
      <c r="B540" s="19" t="s">
        <v>210</v>
      </c>
      <c r="C540" s="45" t="s">
        <v>387</v>
      </c>
    </row>
    <row r="541" spans="1:3" x14ac:dyDescent="0.25">
      <c r="A541" s="44">
        <v>752</v>
      </c>
      <c r="B541" s="19" t="s">
        <v>209</v>
      </c>
      <c r="C541" s="45" t="s">
        <v>387</v>
      </c>
    </row>
    <row r="542" spans="1:3" x14ac:dyDescent="0.25">
      <c r="A542" s="44">
        <v>753</v>
      </c>
      <c r="B542" s="19" t="s">
        <v>211</v>
      </c>
      <c r="C542" s="45" t="s">
        <v>387</v>
      </c>
    </row>
    <row r="543" spans="1:3" x14ac:dyDescent="0.25">
      <c r="A543" s="44">
        <v>754</v>
      </c>
      <c r="B543" s="19" t="s">
        <v>209</v>
      </c>
      <c r="C543" s="45" t="s">
        <v>387</v>
      </c>
    </row>
    <row r="544" spans="1:3" x14ac:dyDescent="0.25">
      <c r="A544" s="44">
        <v>755</v>
      </c>
      <c r="B544" s="19" t="s">
        <v>211</v>
      </c>
      <c r="C544" s="45" t="s">
        <v>387</v>
      </c>
    </row>
    <row r="545" spans="1:3" x14ac:dyDescent="0.25">
      <c r="A545" s="44">
        <v>756</v>
      </c>
      <c r="B545" s="19" t="s">
        <v>209</v>
      </c>
      <c r="C545" s="45" t="s">
        <v>387</v>
      </c>
    </row>
    <row r="546" spans="1:3" x14ac:dyDescent="0.25">
      <c r="A546" s="44">
        <v>757</v>
      </c>
      <c r="B546" s="19" t="s">
        <v>211</v>
      </c>
      <c r="C546" s="45" t="s">
        <v>387</v>
      </c>
    </row>
    <row r="547" spans="1:3" x14ac:dyDescent="0.25">
      <c r="A547" s="44">
        <v>758</v>
      </c>
      <c r="B547" s="19" t="s">
        <v>209</v>
      </c>
      <c r="C547" s="45" t="s">
        <v>387</v>
      </c>
    </row>
    <row r="548" spans="1:3" x14ac:dyDescent="0.25">
      <c r="A548" s="44">
        <v>759</v>
      </c>
      <c r="B548" s="19" t="s">
        <v>211</v>
      </c>
      <c r="C548" s="45" t="s">
        <v>387</v>
      </c>
    </row>
    <row r="549" spans="1:3" x14ac:dyDescent="0.25">
      <c r="A549" s="44">
        <v>760</v>
      </c>
      <c r="B549" s="19" t="s">
        <v>209</v>
      </c>
      <c r="C549" s="45" t="s">
        <v>387</v>
      </c>
    </row>
    <row r="550" spans="1:3" x14ac:dyDescent="0.25">
      <c r="A550" s="44">
        <v>761</v>
      </c>
      <c r="B550" s="19" t="s">
        <v>211</v>
      </c>
      <c r="C550" s="45" t="s">
        <v>387</v>
      </c>
    </row>
    <row r="551" spans="1:3" x14ac:dyDescent="0.25">
      <c r="A551" s="44">
        <v>762</v>
      </c>
      <c r="B551" s="19" t="s">
        <v>209</v>
      </c>
      <c r="C551" s="45" t="s">
        <v>387</v>
      </c>
    </row>
    <row r="552" spans="1:3" x14ac:dyDescent="0.25">
      <c r="A552" s="44">
        <v>763</v>
      </c>
      <c r="B552" s="19" t="s">
        <v>211</v>
      </c>
      <c r="C552" s="45" t="s">
        <v>387</v>
      </c>
    </row>
    <row r="553" spans="1:3" x14ac:dyDescent="0.25">
      <c r="A553" s="44">
        <v>764</v>
      </c>
      <c r="B553" s="19" t="s">
        <v>209</v>
      </c>
      <c r="C553" s="45" t="s">
        <v>387</v>
      </c>
    </row>
    <row r="554" spans="1:3" x14ac:dyDescent="0.25">
      <c r="A554" s="44">
        <v>765</v>
      </c>
      <c r="B554" s="19" t="s">
        <v>211</v>
      </c>
      <c r="C554" s="45" t="s">
        <v>387</v>
      </c>
    </row>
    <row r="555" spans="1:3" x14ac:dyDescent="0.25">
      <c r="A555" s="44">
        <v>766</v>
      </c>
      <c r="B555" s="19" t="s">
        <v>209</v>
      </c>
      <c r="C555" s="45" t="s">
        <v>387</v>
      </c>
    </row>
    <row r="556" spans="1:3" x14ac:dyDescent="0.25">
      <c r="A556" s="44">
        <v>767</v>
      </c>
      <c r="B556" s="19" t="s">
        <v>211</v>
      </c>
      <c r="C556" s="45" t="s">
        <v>387</v>
      </c>
    </row>
    <row r="557" spans="1:3" x14ac:dyDescent="0.25">
      <c r="A557" s="44">
        <v>768</v>
      </c>
      <c r="B557" s="19" t="s">
        <v>209</v>
      </c>
      <c r="C557" s="45" t="s">
        <v>387</v>
      </c>
    </row>
    <row r="558" spans="1:3" x14ac:dyDescent="0.25">
      <c r="A558" s="44">
        <v>769</v>
      </c>
      <c r="B558" s="19" t="s">
        <v>211</v>
      </c>
      <c r="C558" s="45" t="s">
        <v>387</v>
      </c>
    </row>
    <row r="559" spans="1:3" x14ac:dyDescent="0.25">
      <c r="A559" s="44">
        <v>770</v>
      </c>
      <c r="B559" s="19" t="s">
        <v>212</v>
      </c>
      <c r="C559" s="45" t="s">
        <v>387</v>
      </c>
    </row>
    <row r="560" spans="1:3" x14ac:dyDescent="0.25">
      <c r="A560" s="44">
        <v>775</v>
      </c>
      <c r="B560" s="19" t="s">
        <v>213</v>
      </c>
      <c r="C560" s="45" t="s">
        <v>380</v>
      </c>
    </row>
    <row r="561" spans="1:3" x14ac:dyDescent="0.25">
      <c r="A561" s="44">
        <v>776</v>
      </c>
      <c r="B561" s="19" t="s">
        <v>213</v>
      </c>
      <c r="C561" s="45" t="s">
        <v>380</v>
      </c>
    </row>
    <row r="562" spans="1:3" x14ac:dyDescent="0.25">
      <c r="A562" s="44">
        <v>781</v>
      </c>
      <c r="B562" s="19" t="s">
        <v>209</v>
      </c>
      <c r="C562" s="45" t="s">
        <v>380</v>
      </c>
    </row>
    <row r="563" spans="1:3" x14ac:dyDescent="0.25">
      <c r="A563" s="44">
        <v>782</v>
      </c>
      <c r="B563" s="19" t="s">
        <v>209</v>
      </c>
      <c r="C563" s="45" t="s">
        <v>387</v>
      </c>
    </row>
    <row r="564" spans="1:3" x14ac:dyDescent="0.25">
      <c r="A564" s="44">
        <v>783</v>
      </c>
      <c r="B564" s="19" t="s">
        <v>209</v>
      </c>
      <c r="C564" s="45" t="s">
        <v>387</v>
      </c>
    </row>
    <row r="565" spans="1:3" x14ac:dyDescent="0.25">
      <c r="A565" s="44">
        <v>784</v>
      </c>
      <c r="B565" s="19" t="s">
        <v>209</v>
      </c>
      <c r="C565" s="45" t="s">
        <v>387</v>
      </c>
    </row>
    <row r="566" spans="1:3" x14ac:dyDescent="0.25">
      <c r="A566" s="44">
        <v>785</v>
      </c>
      <c r="B566" s="19" t="s">
        <v>209</v>
      </c>
      <c r="C566" s="45" t="s">
        <v>387</v>
      </c>
    </row>
    <row r="567" spans="1:3" x14ac:dyDescent="0.25">
      <c r="A567" s="44">
        <v>786</v>
      </c>
      <c r="B567" s="19" t="s">
        <v>209</v>
      </c>
      <c r="C567" s="45" t="s">
        <v>387</v>
      </c>
    </row>
    <row r="568" spans="1:3" x14ac:dyDescent="0.25">
      <c r="A568" s="44">
        <v>787</v>
      </c>
      <c r="B568" s="19" t="s">
        <v>214</v>
      </c>
      <c r="C568" s="45" t="s">
        <v>387</v>
      </c>
    </row>
    <row r="569" spans="1:3" x14ac:dyDescent="0.25">
      <c r="A569" s="44">
        <v>788</v>
      </c>
      <c r="B569" s="19" t="s">
        <v>215</v>
      </c>
      <c r="C569" s="45" t="s">
        <v>387</v>
      </c>
    </row>
    <row r="570" spans="1:3" x14ac:dyDescent="0.25">
      <c r="A570" s="44">
        <v>789</v>
      </c>
      <c r="B570" s="19" t="s">
        <v>216</v>
      </c>
      <c r="C570" s="45" t="s">
        <v>387</v>
      </c>
    </row>
    <row r="571" spans="1:3" x14ac:dyDescent="0.25">
      <c r="A571" s="44">
        <v>790</v>
      </c>
      <c r="B571" s="19" t="s">
        <v>217</v>
      </c>
      <c r="C571" s="45" t="s">
        <v>387</v>
      </c>
    </row>
    <row r="572" spans="1:3" x14ac:dyDescent="0.25">
      <c r="A572" s="44">
        <v>791</v>
      </c>
      <c r="B572" s="19" t="s">
        <v>218</v>
      </c>
      <c r="C572" s="45" t="s">
        <v>387</v>
      </c>
    </row>
    <row r="573" spans="1:3" x14ac:dyDescent="0.25">
      <c r="A573" s="44">
        <v>792</v>
      </c>
      <c r="B573" s="19" t="s">
        <v>219</v>
      </c>
      <c r="C573" s="45" t="s">
        <v>387</v>
      </c>
    </row>
    <row r="574" spans="1:3" x14ac:dyDescent="0.25">
      <c r="A574" s="44">
        <v>793</v>
      </c>
      <c r="B574" s="19" t="s">
        <v>209</v>
      </c>
      <c r="C574" s="45" t="s">
        <v>387</v>
      </c>
    </row>
    <row r="575" spans="1:3" x14ac:dyDescent="0.25">
      <c r="A575" s="44">
        <v>794</v>
      </c>
      <c r="B575" s="19" t="s">
        <v>210</v>
      </c>
      <c r="C575" s="45" t="s">
        <v>387</v>
      </c>
    </row>
    <row r="576" spans="1:3" x14ac:dyDescent="0.25">
      <c r="A576" s="44">
        <v>801</v>
      </c>
      <c r="B576" s="19" t="s">
        <v>136</v>
      </c>
      <c r="C576" s="45" t="s">
        <v>387</v>
      </c>
    </row>
    <row r="577" spans="1:3" x14ac:dyDescent="0.25">
      <c r="A577" s="44">
        <v>802</v>
      </c>
      <c r="B577" s="19" t="s">
        <v>220</v>
      </c>
      <c r="C577" s="45" t="s">
        <v>387</v>
      </c>
    </row>
    <row r="578" spans="1:3" x14ac:dyDescent="0.25">
      <c r="A578" s="44">
        <v>803</v>
      </c>
      <c r="B578" s="19" t="s">
        <v>221</v>
      </c>
      <c r="C578" s="45" t="s">
        <v>380</v>
      </c>
    </row>
    <row r="579" spans="1:3" x14ac:dyDescent="0.25">
      <c r="A579" s="44">
        <v>804</v>
      </c>
      <c r="B579" s="19" t="s">
        <v>220</v>
      </c>
      <c r="C579" s="45" t="s">
        <v>387</v>
      </c>
    </row>
    <row r="580" spans="1:3" x14ac:dyDescent="0.25">
      <c r="A580" s="44">
        <v>805</v>
      </c>
      <c r="B580" s="19" t="s">
        <v>221</v>
      </c>
      <c r="C580" s="45" t="s">
        <v>380</v>
      </c>
    </row>
    <row r="581" spans="1:3" x14ac:dyDescent="0.25">
      <c r="A581" s="44">
        <v>806</v>
      </c>
      <c r="B581" s="19" t="s">
        <v>220</v>
      </c>
      <c r="C581" s="45" t="s">
        <v>387</v>
      </c>
    </row>
    <row r="582" spans="1:3" x14ac:dyDescent="0.25">
      <c r="A582" s="44">
        <v>807</v>
      </c>
      <c r="B582" s="19" t="s">
        <v>221</v>
      </c>
      <c r="C582" s="45" t="s">
        <v>380</v>
      </c>
    </row>
    <row r="583" spans="1:3" x14ac:dyDescent="0.25">
      <c r="A583" s="44">
        <v>808</v>
      </c>
      <c r="B583" s="19" t="s">
        <v>220</v>
      </c>
      <c r="C583" s="45" t="s">
        <v>387</v>
      </c>
    </row>
    <row r="584" spans="1:3" x14ac:dyDescent="0.25">
      <c r="A584" s="44">
        <v>809</v>
      </c>
      <c r="B584" s="19" t="s">
        <v>221</v>
      </c>
      <c r="C584" s="45" t="s">
        <v>380</v>
      </c>
    </row>
    <row r="585" spans="1:3" x14ac:dyDescent="0.25">
      <c r="A585" s="44">
        <v>810</v>
      </c>
      <c r="B585" s="19" t="s">
        <v>220</v>
      </c>
      <c r="C585" s="45" t="s">
        <v>387</v>
      </c>
    </row>
    <row r="586" spans="1:3" x14ac:dyDescent="0.25">
      <c r="A586" s="44">
        <v>811</v>
      </c>
      <c r="B586" s="19" t="s">
        <v>221</v>
      </c>
      <c r="C586" s="45" t="s">
        <v>380</v>
      </c>
    </row>
    <row r="587" spans="1:3" x14ac:dyDescent="0.25">
      <c r="A587" s="44">
        <v>812</v>
      </c>
      <c r="B587" s="19" t="s">
        <v>220</v>
      </c>
      <c r="C587" s="45" t="s">
        <v>387</v>
      </c>
    </row>
    <row r="588" spans="1:3" x14ac:dyDescent="0.25">
      <c r="A588" s="44">
        <v>813</v>
      </c>
      <c r="B588" s="19" t="s">
        <v>221</v>
      </c>
      <c r="C588" s="45" t="s">
        <v>380</v>
      </c>
    </row>
    <row r="589" spans="1:3" x14ac:dyDescent="0.25">
      <c r="A589" s="44">
        <v>814</v>
      </c>
      <c r="B589" s="19" t="s">
        <v>220</v>
      </c>
      <c r="C589" s="45" t="s">
        <v>387</v>
      </c>
    </row>
    <row r="590" spans="1:3" x14ac:dyDescent="0.25">
      <c r="A590" s="44">
        <v>815</v>
      </c>
      <c r="B590" s="19" t="s">
        <v>221</v>
      </c>
      <c r="C590" s="45" t="s">
        <v>380</v>
      </c>
    </row>
    <row r="591" spans="1:3" x14ac:dyDescent="0.25">
      <c r="A591" s="44">
        <v>816</v>
      </c>
      <c r="B591" s="19" t="s">
        <v>220</v>
      </c>
      <c r="C591" s="45" t="s">
        <v>387</v>
      </c>
    </row>
    <row r="592" spans="1:3" x14ac:dyDescent="0.25">
      <c r="A592" s="44">
        <v>817</v>
      </c>
      <c r="B592" s="19" t="s">
        <v>221</v>
      </c>
      <c r="C592" s="45" t="s">
        <v>380</v>
      </c>
    </row>
    <row r="593" spans="1:3" x14ac:dyDescent="0.25">
      <c r="A593" s="44">
        <v>818</v>
      </c>
      <c r="B593" s="19" t="s">
        <v>220</v>
      </c>
      <c r="C593" s="45" t="s">
        <v>387</v>
      </c>
    </row>
    <row r="594" spans="1:3" x14ac:dyDescent="0.25">
      <c r="A594" s="44">
        <v>819</v>
      </c>
      <c r="B594" s="19" t="s">
        <v>221</v>
      </c>
      <c r="C594" s="45" t="s">
        <v>380</v>
      </c>
    </row>
    <row r="595" spans="1:3" x14ac:dyDescent="0.25">
      <c r="A595" s="44">
        <v>820</v>
      </c>
      <c r="B595" s="19" t="s">
        <v>220</v>
      </c>
      <c r="C595" s="45" t="s">
        <v>387</v>
      </c>
    </row>
    <row r="596" spans="1:3" x14ac:dyDescent="0.25">
      <c r="A596" s="44">
        <v>821</v>
      </c>
      <c r="B596" s="19" t="s">
        <v>221</v>
      </c>
      <c r="C596" s="45" t="s">
        <v>380</v>
      </c>
    </row>
    <row r="597" spans="1:3" x14ac:dyDescent="0.25">
      <c r="A597" s="44">
        <v>822</v>
      </c>
      <c r="B597" s="19" t="s">
        <v>220</v>
      </c>
      <c r="C597" s="45" t="s">
        <v>387</v>
      </c>
    </row>
    <row r="598" spans="1:3" x14ac:dyDescent="0.25">
      <c r="A598" s="44">
        <v>823</v>
      </c>
      <c r="B598" s="19" t="s">
        <v>221</v>
      </c>
      <c r="C598" s="45" t="s">
        <v>380</v>
      </c>
    </row>
    <row r="599" spans="1:3" x14ac:dyDescent="0.25">
      <c r="A599" s="44">
        <v>824</v>
      </c>
      <c r="B599" s="19" t="s">
        <v>220</v>
      </c>
      <c r="C599" s="45" t="s">
        <v>387</v>
      </c>
    </row>
    <row r="600" spans="1:3" x14ac:dyDescent="0.25">
      <c r="A600" s="44">
        <v>825</v>
      </c>
      <c r="B600" s="19" t="s">
        <v>221</v>
      </c>
      <c r="C600" s="45" t="s">
        <v>380</v>
      </c>
    </row>
    <row r="601" spans="1:3" x14ac:dyDescent="0.25">
      <c r="A601" s="44">
        <v>826</v>
      </c>
      <c r="B601" s="19" t="s">
        <v>220</v>
      </c>
      <c r="C601" s="45" t="s">
        <v>387</v>
      </c>
    </row>
    <row r="602" spans="1:3" x14ac:dyDescent="0.25">
      <c r="A602" s="44">
        <v>827</v>
      </c>
      <c r="B602" s="19" t="s">
        <v>221</v>
      </c>
      <c r="C602" s="45" t="s">
        <v>380</v>
      </c>
    </row>
    <row r="603" spans="1:3" x14ac:dyDescent="0.25">
      <c r="A603" s="44">
        <v>828</v>
      </c>
      <c r="B603" s="19" t="s">
        <v>220</v>
      </c>
      <c r="C603" s="45" t="s">
        <v>387</v>
      </c>
    </row>
    <row r="604" spans="1:3" x14ac:dyDescent="0.25">
      <c r="A604" s="44">
        <v>829</v>
      </c>
      <c r="B604" s="19" t="s">
        <v>221</v>
      </c>
      <c r="C604" s="45" t="s">
        <v>380</v>
      </c>
    </row>
    <row r="605" spans="1:3" x14ac:dyDescent="0.25">
      <c r="A605" s="44">
        <v>830</v>
      </c>
      <c r="B605" s="19" t="s">
        <v>220</v>
      </c>
      <c r="C605" s="45" t="s">
        <v>387</v>
      </c>
    </row>
    <row r="606" spans="1:3" x14ac:dyDescent="0.25">
      <c r="A606" s="44">
        <v>831</v>
      </c>
      <c r="B606" s="19" t="s">
        <v>221</v>
      </c>
      <c r="C606" s="45" t="s">
        <v>380</v>
      </c>
    </row>
    <row r="607" spans="1:3" x14ac:dyDescent="0.25">
      <c r="A607" s="44">
        <v>832</v>
      </c>
      <c r="B607" s="19" t="s">
        <v>220</v>
      </c>
      <c r="C607" s="45" t="s">
        <v>387</v>
      </c>
    </row>
    <row r="608" spans="1:3" x14ac:dyDescent="0.25">
      <c r="A608" s="44">
        <v>833</v>
      </c>
      <c r="B608" s="19" t="s">
        <v>221</v>
      </c>
      <c r="C608" s="45" t="s">
        <v>380</v>
      </c>
    </row>
    <row r="609" spans="1:3" x14ac:dyDescent="0.25">
      <c r="A609" s="44">
        <v>834</v>
      </c>
      <c r="B609" s="19" t="s">
        <v>220</v>
      </c>
      <c r="C609" s="45" t="s">
        <v>387</v>
      </c>
    </row>
    <row r="610" spans="1:3" x14ac:dyDescent="0.25">
      <c r="A610" s="44">
        <v>835</v>
      </c>
      <c r="B610" s="19" t="s">
        <v>221</v>
      </c>
      <c r="C610" s="45" t="s">
        <v>380</v>
      </c>
    </row>
    <row r="611" spans="1:3" x14ac:dyDescent="0.25">
      <c r="A611" s="44">
        <v>836</v>
      </c>
      <c r="B611" s="19" t="s">
        <v>220</v>
      </c>
      <c r="C611" s="45" t="s">
        <v>387</v>
      </c>
    </row>
    <row r="612" spans="1:3" x14ac:dyDescent="0.25">
      <c r="A612" s="44">
        <v>837</v>
      </c>
      <c r="B612" s="19" t="s">
        <v>221</v>
      </c>
      <c r="C612" s="45" t="s">
        <v>380</v>
      </c>
    </row>
    <row r="613" spans="1:3" x14ac:dyDescent="0.25">
      <c r="A613" s="44">
        <v>838</v>
      </c>
      <c r="B613" s="19" t="s">
        <v>220</v>
      </c>
      <c r="C613" s="45" t="s">
        <v>387</v>
      </c>
    </row>
    <row r="614" spans="1:3" x14ac:dyDescent="0.25">
      <c r="A614" s="44">
        <v>839</v>
      </c>
      <c r="B614" s="19" t="s">
        <v>221</v>
      </c>
      <c r="C614" s="45" t="s">
        <v>380</v>
      </c>
    </row>
    <row r="615" spans="1:3" x14ac:dyDescent="0.25">
      <c r="A615" s="44">
        <v>840</v>
      </c>
      <c r="B615" s="19" t="s">
        <v>220</v>
      </c>
      <c r="C615" s="45" t="s">
        <v>387</v>
      </c>
    </row>
    <row r="616" spans="1:3" x14ac:dyDescent="0.25">
      <c r="A616" s="44">
        <v>841</v>
      </c>
      <c r="B616" s="19" t="s">
        <v>221</v>
      </c>
      <c r="C616" s="45" t="s">
        <v>380</v>
      </c>
    </row>
    <row r="617" spans="1:3" x14ac:dyDescent="0.25">
      <c r="A617" s="44">
        <v>842</v>
      </c>
      <c r="B617" s="19" t="s">
        <v>220</v>
      </c>
      <c r="C617" s="45" t="s">
        <v>387</v>
      </c>
    </row>
    <row r="618" spans="1:3" x14ac:dyDescent="0.25">
      <c r="A618" s="44">
        <v>843</v>
      </c>
      <c r="B618" s="19" t="s">
        <v>221</v>
      </c>
      <c r="C618" s="45" t="s">
        <v>380</v>
      </c>
    </row>
    <row r="619" spans="1:3" x14ac:dyDescent="0.25">
      <c r="A619" s="44">
        <v>844</v>
      </c>
      <c r="B619" s="19" t="s">
        <v>220</v>
      </c>
      <c r="C619" s="45" t="s">
        <v>387</v>
      </c>
    </row>
    <row r="620" spans="1:3" x14ac:dyDescent="0.25">
      <c r="A620" s="44">
        <v>845</v>
      </c>
      <c r="B620" s="19" t="s">
        <v>221</v>
      </c>
      <c r="C620" s="45" t="s">
        <v>380</v>
      </c>
    </row>
    <row r="621" spans="1:3" x14ac:dyDescent="0.25">
      <c r="A621" s="44">
        <v>846</v>
      </c>
      <c r="B621" s="19" t="s">
        <v>220</v>
      </c>
      <c r="C621" s="45" t="s">
        <v>387</v>
      </c>
    </row>
    <row r="622" spans="1:3" x14ac:dyDescent="0.25">
      <c r="A622" s="44">
        <v>847</v>
      </c>
      <c r="B622" s="19" t="s">
        <v>221</v>
      </c>
      <c r="C622" s="45" t="s">
        <v>380</v>
      </c>
    </row>
    <row r="623" spans="1:3" x14ac:dyDescent="0.25">
      <c r="A623" s="44">
        <v>848</v>
      </c>
      <c r="B623" s="19" t="s">
        <v>220</v>
      </c>
      <c r="C623" s="45" t="s">
        <v>387</v>
      </c>
    </row>
    <row r="624" spans="1:3" x14ac:dyDescent="0.25">
      <c r="A624" s="44">
        <v>849</v>
      </c>
      <c r="B624" s="19" t="s">
        <v>221</v>
      </c>
      <c r="C624" s="45" t="s">
        <v>380</v>
      </c>
    </row>
    <row r="625" spans="1:3" x14ac:dyDescent="0.25">
      <c r="A625" s="44">
        <v>850</v>
      </c>
      <c r="B625" s="19" t="s">
        <v>221</v>
      </c>
      <c r="C625" s="45" t="s">
        <v>380</v>
      </c>
    </row>
    <row r="626" spans="1:3" x14ac:dyDescent="0.25">
      <c r="A626" s="44">
        <v>851</v>
      </c>
      <c r="B626" s="19" t="s">
        <v>221</v>
      </c>
      <c r="C626" s="45" t="s">
        <v>380</v>
      </c>
    </row>
    <row r="627" spans="1:3" x14ac:dyDescent="0.25">
      <c r="A627" s="44">
        <v>852</v>
      </c>
      <c r="B627" s="19" t="s">
        <v>220</v>
      </c>
      <c r="C627" s="45" t="s">
        <v>387</v>
      </c>
    </row>
    <row r="628" spans="1:3" x14ac:dyDescent="0.25">
      <c r="A628" s="44">
        <v>853</v>
      </c>
      <c r="B628" s="19" t="s">
        <v>220</v>
      </c>
      <c r="C628" s="45" t="s">
        <v>387</v>
      </c>
    </row>
    <row r="629" spans="1:3" x14ac:dyDescent="0.25">
      <c r="A629" s="44">
        <v>854</v>
      </c>
      <c r="B629" s="19" t="s">
        <v>220</v>
      </c>
      <c r="C629" s="45" t="s">
        <v>387</v>
      </c>
    </row>
    <row r="630" spans="1:3" x14ac:dyDescent="0.25">
      <c r="A630" s="44">
        <v>855</v>
      </c>
      <c r="B630" s="19" t="s">
        <v>220</v>
      </c>
      <c r="C630" s="45" t="s">
        <v>387</v>
      </c>
    </row>
    <row r="631" spans="1:3" x14ac:dyDescent="0.25">
      <c r="A631" s="44">
        <v>856</v>
      </c>
      <c r="B631" s="19" t="s">
        <v>220</v>
      </c>
      <c r="C631" s="45" t="s">
        <v>387</v>
      </c>
    </row>
    <row r="632" spans="1:3" x14ac:dyDescent="0.25">
      <c r="A632" s="44">
        <v>857</v>
      </c>
      <c r="B632" s="19" t="s">
        <v>220</v>
      </c>
      <c r="C632" s="45" t="s">
        <v>387</v>
      </c>
    </row>
    <row r="633" spans="1:3" x14ac:dyDescent="0.25">
      <c r="A633" s="44">
        <v>858</v>
      </c>
      <c r="B633" s="19" t="s">
        <v>220</v>
      </c>
      <c r="C633" s="45" t="s">
        <v>387</v>
      </c>
    </row>
    <row r="634" spans="1:3" x14ac:dyDescent="0.25">
      <c r="A634" s="44">
        <v>859</v>
      </c>
      <c r="B634" s="19" t="s">
        <v>220</v>
      </c>
      <c r="C634" s="45" t="s">
        <v>387</v>
      </c>
    </row>
    <row r="635" spans="1:3" x14ac:dyDescent="0.25">
      <c r="A635" s="44">
        <v>860</v>
      </c>
      <c r="B635" s="19" t="s">
        <v>220</v>
      </c>
      <c r="C635" s="45" t="s">
        <v>387</v>
      </c>
    </row>
    <row r="636" spans="1:3" x14ac:dyDescent="0.25">
      <c r="A636" s="44">
        <v>861</v>
      </c>
      <c r="B636" s="19" t="s">
        <v>220</v>
      </c>
      <c r="C636" s="45" t="s">
        <v>387</v>
      </c>
    </row>
    <row r="637" spans="1:3" x14ac:dyDescent="0.25">
      <c r="A637" s="44">
        <v>862</v>
      </c>
      <c r="B637" s="19" t="s">
        <v>220</v>
      </c>
      <c r="C637" s="45" t="s">
        <v>387</v>
      </c>
    </row>
    <row r="638" spans="1:3" x14ac:dyDescent="0.25">
      <c r="A638" s="44">
        <v>863</v>
      </c>
      <c r="B638" s="19" t="s">
        <v>220</v>
      </c>
      <c r="C638" s="45" t="s">
        <v>387</v>
      </c>
    </row>
    <row r="639" spans="1:3" x14ac:dyDescent="0.25">
      <c r="A639" s="44">
        <v>864</v>
      </c>
      <c r="B639" s="19" t="s">
        <v>220</v>
      </c>
      <c r="C639" s="45" t="s">
        <v>387</v>
      </c>
    </row>
    <row r="640" spans="1:3" x14ac:dyDescent="0.25">
      <c r="A640" s="44">
        <v>865</v>
      </c>
      <c r="B640" s="19" t="s">
        <v>220</v>
      </c>
      <c r="C640" s="45" t="s">
        <v>387</v>
      </c>
    </row>
    <row r="641" spans="1:3" x14ac:dyDescent="0.25">
      <c r="A641" s="44">
        <v>866</v>
      </c>
      <c r="B641" s="19" t="s">
        <v>221</v>
      </c>
      <c r="C641" s="45" t="s">
        <v>380</v>
      </c>
    </row>
    <row r="642" spans="1:3" x14ac:dyDescent="0.25">
      <c r="A642" s="44">
        <v>867</v>
      </c>
      <c r="B642" s="19" t="s">
        <v>220</v>
      </c>
      <c r="C642" s="45" t="s">
        <v>387</v>
      </c>
    </row>
    <row r="643" spans="1:3" x14ac:dyDescent="0.25">
      <c r="A643" s="44">
        <v>868</v>
      </c>
      <c r="B643" s="19" t="s">
        <v>221</v>
      </c>
      <c r="C643" s="45" t="s">
        <v>380</v>
      </c>
    </row>
    <row r="644" spans="1:3" x14ac:dyDescent="0.25">
      <c r="A644" s="44">
        <v>869</v>
      </c>
      <c r="B644" s="19" t="s">
        <v>220</v>
      </c>
      <c r="C644" s="45" t="s">
        <v>387</v>
      </c>
    </row>
    <row r="645" spans="1:3" x14ac:dyDescent="0.25">
      <c r="A645" s="44">
        <v>870</v>
      </c>
      <c r="B645" s="19" t="s">
        <v>221</v>
      </c>
      <c r="C645" s="45" t="s">
        <v>380</v>
      </c>
    </row>
    <row r="646" spans="1:3" x14ac:dyDescent="0.25">
      <c r="A646" s="44">
        <v>871</v>
      </c>
      <c r="B646" s="19" t="s">
        <v>220</v>
      </c>
      <c r="C646" s="45" t="s">
        <v>387</v>
      </c>
    </row>
    <row r="647" spans="1:3" x14ac:dyDescent="0.25">
      <c r="A647" s="44">
        <v>872</v>
      </c>
      <c r="B647" s="19" t="s">
        <v>221</v>
      </c>
      <c r="C647" s="45" t="s">
        <v>380</v>
      </c>
    </row>
    <row r="648" spans="1:3" x14ac:dyDescent="0.25">
      <c r="A648" s="44">
        <v>873</v>
      </c>
      <c r="B648" s="19" t="s">
        <v>220</v>
      </c>
      <c r="C648" s="45" t="s">
        <v>387</v>
      </c>
    </row>
    <row r="649" spans="1:3" x14ac:dyDescent="0.25">
      <c r="A649" s="44">
        <v>874</v>
      </c>
      <c r="B649" s="19" t="s">
        <v>221</v>
      </c>
      <c r="C649" s="45" t="s">
        <v>380</v>
      </c>
    </row>
    <row r="650" spans="1:3" x14ac:dyDescent="0.25">
      <c r="A650" s="44">
        <v>875</v>
      </c>
      <c r="B650" s="19" t="s">
        <v>220</v>
      </c>
      <c r="C650" s="45" t="s">
        <v>387</v>
      </c>
    </row>
    <row r="651" spans="1:3" x14ac:dyDescent="0.25">
      <c r="A651" s="44">
        <v>876</v>
      </c>
      <c r="B651" s="19" t="s">
        <v>221</v>
      </c>
      <c r="C651" s="45" t="s">
        <v>380</v>
      </c>
    </row>
    <row r="652" spans="1:3" x14ac:dyDescent="0.25">
      <c r="A652" s="44">
        <v>877</v>
      </c>
      <c r="B652" s="19" t="s">
        <v>220</v>
      </c>
      <c r="C652" s="45" t="s">
        <v>387</v>
      </c>
    </row>
    <row r="653" spans="1:3" x14ac:dyDescent="0.25">
      <c r="A653" s="44">
        <v>878</v>
      </c>
      <c r="B653" s="19" t="s">
        <v>221</v>
      </c>
      <c r="C653" s="45" t="s">
        <v>380</v>
      </c>
    </row>
    <row r="654" spans="1:3" x14ac:dyDescent="0.25">
      <c r="A654" s="44">
        <v>879</v>
      </c>
      <c r="B654" s="19" t="s">
        <v>220</v>
      </c>
      <c r="C654" s="45" t="s">
        <v>387</v>
      </c>
    </row>
    <row r="655" spans="1:3" x14ac:dyDescent="0.25">
      <c r="A655" s="44">
        <v>880</v>
      </c>
      <c r="B655" s="19" t="s">
        <v>221</v>
      </c>
      <c r="C655" s="45" t="s">
        <v>380</v>
      </c>
    </row>
    <row r="656" spans="1:3" x14ac:dyDescent="0.25">
      <c r="A656" s="44">
        <v>881</v>
      </c>
      <c r="B656" s="19" t="s">
        <v>220</v>
      </c>
      <c r="C656" s="45" t="s">
        <v>387</v>
      </c>
    </row>
    <row r="657" spans="1:3" x14ac:dyDescent="0.25">
      <c r="A657" s="44">
        <v>882</v>
      </c>
      <c r="B657" s="19" t="s">
        <v>221</v>
      </c>
      <c r="C657" s="45" t="s">
        <v>380</v>
      </c>
    </row>
    <row r="658" spans="1:3" x14ac:dyDescent="0.25">
      <c r="A658" s="44">
        <v>883</v>
      </c>
      <c r="B658" s="19" t="s">
        <v>220</v>
      </c>
      <c r="C658" s="45" t="s">
        <v>387</v>
      </c>
    </row>
    <row r="659" spans="1:3" x14ac:dyDescent="0.25">
      <c r="A659" s="44">
        <v>884</v>
      </c>
      <c r="B659" s="19" t="s">
        <v>221</v>
      </c>
      <c r="C659" s="45" t="s">
        <v>380</v>
      </c>
    </row>
    <row r="660" spans="1:3" x14ac:dyDescent="0.25">
      <c r="A660" s="44">
        <v>885</v>
      </c>
      <c r="B660" s="19" t="s">
        <v>220</v>
      </c>
      <c r="C660" s="45" t="s">
        <v>387</v>
      </c>
    </row>
    <row r="661" spans="1:3" x14ac:dyDescent="0.25">
      <c r="A661" s="44">
        <v>886</v>
      </c>
      <c r="B661" s="19" t="s">
        <v>221</v>
      </c>
      <c r="C661" s="45" t="s">
        <v>380</v>
      </c>
    </row>
    <row r="662" spans="1:3" x14ac:dyDescent="0.25">
      <c r="A662" s="44">
        <v>887</v>
      </c>
      <c r="B662" s="19" t="s">
        <v>220</v>
      </c>
      <c r="C662" s="45" t="s">
        <v>387</v>
      </c>
    </row>
    <row r="663" spans="1:3" x14ac:dyDescent="0.25">
      <c r="A663" s="44">
        <v>888</v>
      </c>
      <c r="B663" s="19" t="s">
        <v>221</v>
      </c>
      <c r="C663" s="45" t="s">
        <v>380</v>
      </c>
    </row>
    <row r="664" spans="1:3" x14ac:dyDescent="0.25">
      <c r="A664" s="44">
        <v>889</v>
      </c>
      <c r="B664" s="19" t="s">
        <v>220</v>
      </c>
      <c r="C664" s="45" t="s">
        <v>387</v>
      </c>
    </row>
    <row r="665" spans="1:3" x14ac:dyDescent="0.25">
      <c r="A665" s="44">
        <v>890</v>
      </c>
      <c r="B665" s="19" t="s">
        <v>221</v>
      </c>
      <c r="C665" s="45" t="s">
        <v>380</v>
      </c>
    </row>
    <row r="666" spans="1:3" x14ac:dyDescent="0.25">
      <c r="A666" s="44">
        <v>891</v>
      </c>
      <c r="B666" s="19" t="s">
        <v>221</v>
      </c>
      <c r="C666" s="45" t="s">
        <v>380</v>
      </c>
    </row>
    <row r="667" spans="1:3" x14ac:dyDescent="0.25">
      <c r="A667" s="44">
        <v>892</v>
      </c>
      <c r="B667" s="19" t="s">
        <v>221</v>
      </c>
      <c r="C667" s="45" t="s">
        <v>380</v>
      </c>
    </row>
    <row r="668" spans="1:3" x14ac:dyDescent="0.25">
      <c r="A668" s="44">
        <v>893</v>
      </c>
      <c r="B668" s="19" t="s">
        <v>221</v>
      </c>
      <c r="C668" s="45" t="s">
        <v>380</v>
      </c>
    </row>
    <row r="669" spans="1:3" x14ac:dyDescent="0.25">
      <c r="A669" s="44">
        <v>894</v>
      </c>
      <c r="B669" s="19" t="s">
        <v>178</v>
      </c>
      <c r="C669" s="45" t="s">
        <v>380</v>
      </c>
    </row>
    <row r="670" spans="1:3" x14ac:dyDescent="0.25">
      <c r="A670" s="44">
        <v>895</v>
      </c>
      <c r="B670" s="19" t="s">
        <v>178</v>
      </c>
      <c r="C670" s="45" t="s">
        <v>380</v>
      </c>
    </row>
    <row r="671" spans="1:3" x14ac:dyDescent="0.25">
      <c r="A671" s="44">
        <v>896</v>
      </c>
      <c r="B671" s="19" t="s">
        <v>178</v>
      </c>
      <c r="C671" s="45" t="s">
        <v>380</v>
      </c>
    </row>
    <row r="672" spans="1:3" x14ac:dyDescent="0.25">
      <c r="A672" s="44">
        <v>897</v>
      </c>
      <c r="B672" s="19" t="s">
        <v>221</v>
      </c>
      <c r="C672" s="45" t="s">
        <v>380</v>
      </c>
    </row>
    <row r="673" spans="1:3" x14ac:dyDescent="0.25">
      <c r="A673" s="44">
        <v>898</v>
      </c>
      <c r="B673" s="19" t="s">
        <v>221</v>
      </c>
      <c r="C673" s="45" t="s">
        <v>380</v>
      </c>
    </row>
    <row r="674" spans="1:3" x14ac:dyDescent="0.25">
      <c r="A674" s="44">
        <v>899</v>
      </c>
      <c r="B674" s="19" t="s">
        <v>222</v>
      </c>
      <c r="C674" s="45" t="s">
        <v>380</v>
      </c>
    </row>
    <row r="675" spans="1:3" x14ac:dyDescent="0.25">
      <c r="A675" s="44">
        <v>900</v>
      </c>
      <c r="B675" s="19" t="s">
        <v>222</v>
      </c>
      <c r="C675" s="45" t="s">
        <v>380</v>
      </c>
    </row>
    <row r="676" spans="1:3" x14ac:dyDescent="0.25">
      <c r="A676" s="44">
        <v>901</v>
      </c>
      <c r="B676" s="19" t="s">
        <v>222</v>
      </c>
      <c r="C676" s="45" t="s">
        <v>380</v>
      </c>
    </row>
    <row r="677" spans="1:3" x14ac:dyDescent="0.25">
      <c r="A677" s="44">
        <v>902</v>
      </c>
      <c r="B677" s="19" t="s">
        <v>222</v>
      </c>
      <c r="C677" s="45" t="s">
        <v>380</v>
      </c>
    </row>
    <row r="678" spans="1:3" x14ac:dyDescent="0.25">
      <c r="A678" s="44">
        <v>903</v>
      </c>
      <c r="B678" s="19" t="s">
        <v>222</v>
      </c>
      <c r="C678" s="45" t="s">
        <v>380</v>
      </c>
    </row>
    <row r="679" spans="1:3" x14ac:dyDescent="0.25">
      <c r="A679" s="44">
        <v>904</v>
      </c>
      <c r="B679" s="19" t="s">
        <v>223</v>
      </c>
      <c r="C679" s="45" t="s">
        <v>380</v>
      </c>
    </row>
    <row r="680" spans="1:3" x14ac:dyDescent="0.25">
      <c r="A680" s="44">
        <v>905</v>
      </c>
      <c r="B680" s="19" t="s">
        <v>223</v>
      </c>
      <c r="C680" s="45" t="s">
        <v>380</v>
      </c>
    </row>
    <row r="681" spans="1:3" x14ac:dyDescent="0.25">
      <c r="A681" s="44">
        <v>906</v>
      </c>
      <c r="B681" s="19" t="s">
        <v>223</v>
      </c>
      <c r="C681" s="45" t="s">
        <v>380</v>
      </c>
    </row>
    <row r="682" spans="1:3" x14ac:dyDescent="0.25">
      <c r="A682" s="44">
        <v>907</v>
      </c>
      <c r="B682" s="19" t="s">
        <v>224</v>
      </c>
      <c r="C682" s="45" t="s">
        <v>380</v>
      </c>
    </row>
    <row r="683" spans="1:3" x14ac:dyDescent="0.25">
      <c r="A683" s="44">
        <v>908</v>
      </c>
      <c r="B683" s="19" t="s">
        <v>224</v>
      </c>
      <c r="C683" s="45" t="s">
        <v>380</v>
      </c>
    </row>
    <row r="684" spans="1:3" x14ac:dyDescent="0.25">
      <c r="A684" s="44">
        <v>909</v>
      </c>
      <c r="B684" s="19" t="s">
        <v>224</v>
      </c>
      <c r="C684" s="45" t="s">
        <v>380</v>
      </c>
    </row>
    <row r="685" spans="1:3" x14ac:dyDescent="0.25">
      <c r="A685" s="44">
        <v>910</v>
      </c>
      <c r="B685" s="19" t="s">
        <v>224</v>
      </c>
      <c r="C685" s="45" t="s">
        <v>380</v>
      </c>
    </row>
    <row r="686" spans="1:3" x14ac:dyDescent="0.25">
      <c r="A686" s="44">
        <v>911</v>
      </c>
      <c r="B686" s="19" t="s">
        <v>224</v>
      </c>
      <c r="C686" s="45" t="s">
        <v>380</v>
      </c>
    </row>
    <row r="687" spans="1:3" x14ac:dyDescent="0.25">
      <c r="A687" s="44">
        <v>912</v>
      </c>
      <c r="B687" s="19" t="s">
        <v>224</v>
      </c>
      <c r="C687" s="45" t="s">
        <v>380</v>
      </c>
    </row>
    <row r="688" spans="1:3" x14ac:dyDescent="0.25">
      <c r="A688" s="44">
        <v>913</v>
      </c>
      <c r="B688" s="19" t="s">
        <v>224</v>
      </c>
      <c r="C688" s="45" t="s">
        <v>380</v>
      </c>
    </row>
    <row r="689" spans="1:3" x14ac:dyDescent="0.25">
      <c r="A689" s="44">
        <v>914</v>
      </c>
      <c r="B689" s="19" t="s">
        <v>225</v>
      </c>
      <c r="C689" s="45" t="s">
        <v>387</v>
      </c>
    </row>
    <row r="690" spans="1:3" x14ac:dyDescent="0.25">
      <c r="A690" s="44">
        <v>915</v>
      </c>
      <c r="B690" s="19" t="s">
        <v>178</v>
      </c>
      <c r="C690" s="45" t="s">
        <v>387</v>
      </c>
    </row>
    <row r="691" spans="1:3" x14ac:dyDescent="0.25">
      <c r="A691" s="44">
        <v>916</v>
      </c>
      <c r="B691" s="19" t="s">
        <v>178</v>
      </c>
      <c r="C691" s="45" t="s">
        <v>387</v>
      </c>
    </row>
    <row r="692" spans="1:3" x14ac:dyDescent="0.25">
      <c r="A692" s="44">
        <v>917</v>
      </c>
      <c r="B692" s="19" t="s">
        <v>178</v>
      </c>
      <c r="C692" s="45" t="s">
        <v>387</v>
      </c>
    </row>
    <row r="693" spans="1:3" x14ac:dyDescent="0.25">
      <c r="A693" s="44">
        <v>918</v>
      </c>
      <c r="B693" s="19" t="s">
        <v>113</v>
      </c>
      <c r="C693" s="45" t="s">
        <v>387</v>
      </c>
    </row>
    <row r="694" spans="1:3" x14ac:dyDescent="0.25">
      <c r="A694" s="44">
        <v>919</v>
      </c>
      <c r="B694" s="19" t="s">
        <v>226</v>
      </c>
      <c r="C694" s="45" t="s">
        <v>387</v>
      </c>
    </row>
    <row r="695" spans="1:3" x14ac:dyDescent="0.25">
      <c r="A695" s="44">
        <v>920</v>
      </c>
      <c r="B695" s="19" t="s">
        <v>226</v>
      </c>
      <c r="C695" s="45" t="s">
        <v>387</v>
      </c>
    </row>
    <row r="696" spans="1:3" x14ac:dyDescent="0.25">
      <c r="A696" s="44">
        <v>922</v>
      </c>
      <c r="B696" s="19" t="s">
        <v>136</v>
      </c>
      <c r="C696" s="45" t="s">
        <v>387</v>
      </c>
    </row>
    <row r="697" spans="1:3" x14ac:dyDescent="0.25">
      <c r="A697" s="44">
        <v>923</v>
      </c>
      <c r="B697" s="19" t="s">
        <v>136</v>
      </c>
      <c r="C697" s="45" t="s">
        <v>387</v>
      </c>
    </row>
    <row r="698" spans="1:3" x14ac:dyDescent="0.25">
      <c r="A698" s="44">
        <v>924</v>
      </c>
      <c r="B698" s="19" t="s">
        <v>136</v>
      </c>
      <c r="C698" s="45" t="s">
        <v>387</v>
      </c>
    </row>
    <row r="699" spans="1:3" x14ac:dyDescent="0.25">
      <c r="A699" s="44">
        <v>925</v>
      </c>
      <c r="B699" s="19" t="s">
        <v>227</v>
      </c>
      <c r="C699" s="45" t="s">
        <v>166</v>
      </c>
    </row>
    <row r="700" spans="1:3" x14ac:dyDescent="0.25">
      <c r="A700" s="44">
        <v>926</v>
      </c>
      <c r="B700" s="19" t="s">
        <v>167</v>
      </c>
      <c r="C700" s="45" t="s">
        <v>166</v>
      </c>
    </row>
    <row r="701" spans="1:3" x14ac:dyDescent="0.25">
      <c r="A701" s="44">
        <v>927</v>
      </c>
      <c r="B701" s="19" t="s">
        <v>169</v>
      </c>
      <c r="C701" s="45" t="s">
        <v>166</v>
      </c>
    </row>
    <row r="702" spans="1:3" x14ac:dyDescent="0.25">
      <c r="A702" s="44">
        <v>928</v>
      </c>
      <c r="B702" s="19" t="s">
        <v>168</v>
      </c>
      <c r="C702" s="45" t="s">
        <v>166</v>
      </c>
    </row>
    <row r="703" spans="1:3" x14ac:dyDescent="0.25">
      <c r="A703" s="44">
        <v>929</v>
      </c>
      <c r="B703" s="19" t="s">
        <v>222</v>
      </c>
      <c r="C703" s="45" t="s">
        <v>380</v>
      </c>
    </row>
    <row r="704" spans="1:3" x14ac:dyDescent="0.25">
      <c r="A704" s="44">
        <v>930</v>
      </c>
      <c r="B704" s="19" t="s">
        <v>222</v>
      </c>
      <c r="C704" s="45" t="s">
        <v>380</v>
      </c>
    </row>
    <row r="705" spans="1:3" x14ac:dyDescent="0.25">
      <c r="A705" s="44">
        <v>931</v>
      </c>
      <c r="B705" s="19" t="s">
        <v>222</v>
      </c>
      <c r="C705" s="45" t="s">
        <v>380</v>
      </c>
    </row>
    <row r="706" spans="1:3" x14ac:dyDescent="0.25">
      <c r="A706" s="44">
        <v>932</v>
      </c>
      <c r="B706" s="19" t="s">
        <v>228</v>
      </c>
      <c r="C706" s="45" t="s">
        <v>387</v>
      </c>
    </row>
    <row r="707" spans="1:3" x14ac:dyDescent="0.25">
      <c r="A707" s="44">
        <v>933</v>
      </c>
      <c r="B707" s="19" t="s">
        <v>220</v>
      </c>
      <c r="C707" s="45" t="s">
        <v>387</v>
      </c>
    </row>
    <row r="708" spans="1:3" x14ac:dyDescent="0.25">
      <c r="A708" s="44">
        <v>934</v>
      </c>
      <c r="B708" s="19" t="s">
        <v>221</v>
      </c>
      <c r="C708" s="45" t="s">
        <v>380</v>
      </c>
    </row>
    <row r="709" spans="1:3" x14ac:dyDescent="0.25">
      <c r="A709" s="44">
        <v>935</v>
      </c>
      <c r="B709" s="19" t="s">
        <v>229</v>
      </c>
      <c r="C709" s="45" t="s">
        <v>387</v>
      </c>
    </row>
    <row r="710" spans="1:3" x14ac:dyDescent="0.25">
      <c r="A710" s="44">
        <v>936</v>
      </c>
      <c r="B710" s="19" t="s">
        <v>229</v>
      </c>
      <c r="C710" s="45" t="s">
        <v>387</v>
      </c>
    </row>
    <row r="711" spans="1:3" x14ac:dyDescent="0.25">
      <c r="A711" s="44">
        <v>937</v>
      </c>
      <c r="B711" s="19" t="s">
        <v>229</v>
      </c>
      <c r="C711" s="45" t="s">
        <v>387</v>
      </c>
    </row>
    <row r="712" spans="1:3" x14ac:dyDescent="0.25">
      <c r="A712" s="44">
        <v>938</v>
      </c>
      <c r="B712" s="19" t="s">
        <v>229</v>
      </c>
      <c r="C712" s="45" t="s">
        <v>387</v>
      </c>
    </row>
    <row r="713" spans="1:3" x14ac:dyDescent="0.25">
      <c r="A713" s="44">
        <v>939</v>
      </c>
      <c r="B713" s="19" t="s">
        <v>229</v>
      </c>
      <c r="C713" s="45" t="s">
        <v>387</v>
      </c>
    </row>
    <row r="714" spans="1:3" x14ac:dyDescent="0.25">
      <c r="A714" s="44">
        <v>940</v>
      </c>
      <c r="B714" s="19" t="s">
        <v>230</v>
      </c>
      <c r="C714" s="45" t="s">
        <v>188</v>
      </c>
    </row>
    <row r="715" spans="1:3" x14ac:dyDescent="0.25">
      <c r="A715" s="44">
        <v>941</v>
      </c>
      <c r="B715" s="19" t="s">
        <v>231</v>
      </c>
      <c r="C715" s="45" t="s">
        <v>188</v>
      </c>
    </row>
    <row r="716" spans="1:3" x14ac:dyDescent="0.25">
      <c r="A716" s="44">
        <v>942</v>
      </c>
      <c r="B716" s="19" t="s">
        <v>81</v>
      </c>
      <c r="C716" s="45" t="s">
        <v>387</v>
      </c>
    </row>
    <row r="717" spans="1:3" x14ac:dyDescent="0.25">
      <c r="A717" s="44">
        <v>943</v>
      </c>
      <c r="B717" s="19" t="s">
        <v>72</v>
      </c>
      <c r="C717" s="45" t="s">
        <v>387</v>
      </c>
    </row>
    <row r="718" spans="1:3" x14ac:dyDescent="0.25">
      <c r="A718" s="44">
        <v>944</v>
      </c>
      <c r="B718" s="19" t="s">
        <v>72</v>
      </c>
      <c r="C718" s="45" t="s">
        <v>387</v>
      </c>
    </row>
    <row r="719" spans="1:3" x14ac:dyDescent="0.25">
      <c r="A719" s="44">
        <v>945</v>
      </c>
      <c r="B719" s="19" t="s">
        <v>72</v>
      </c>
      <c r="C719" s="45" t="s">
        <v>387</v>
      </c>
    </row>
    <row r="720" spans="1:3" x14ac:dyDescent="0.25">
      <c r="A720" s="44">
        <v>946</v>
      </c>
      <c r="B720" s="19" t="s">
        <v>72</v>
      </c>
      <c r="C720" s="45" t="s">
        <v>387</v>
      </c>
    </row>
    <row r="721" spans="1:3" x14ac:dyDescent="0.25">
      <c r="A721" s="44">
        <v>947</v>
      </c>
      <c r="B721" s="19" t="s">
        <v>232</v>
      </c>
      <c r="C721" s="45" t="s">
        <v>387</v>
      </c>
    </row>
    <row r="722" spans="1:3" x14ac:dyDescent="0.25">
      <c r="A722" s="44">
        <v>948</v>
      </c>
      <c r="B722" s="19" t="s">
        <v>233</v>
      </c>
      <c r="C722" s="45" t="s">
        <v>387</v>
      </c>
    </row>
    <row r="723" spans="1:3" x14ac:dyDescent="0.25">
      <c r="A723" s="44">
        <v>949</v>
      </c>
      <c r="B723" s="19" t="s">
        <v>281</v>
      </c>
      <c r="C723" s="45" t="s">
        <v>387</v>
      </c>
    </row>
    <row r="724" spans="1:3" x14ac:dyDescent="0.25">
      <c r="A724" s="44">
        <v>950</v>
      </c>
      <c r="B724" s="19" t="s">
        <v>282</v>
      </c>
      <c r="C724" s="45" t="s">
        <v>380</v>
      </c>
    </row>
    <row r="725" spans="1:3" x14ac:dyDescent="0.25">
      <c r="A725" s="44">
        <v>951</v>
      </c>
      <c r="B725" s="19" t="s">
        <v>283</v>
      </c>
      <c r="C725" s="45" t="s">
        <v>380</v>
      </c>
    </row>
    <row r="726" spans="1:3" x14ac:dyDescent="0.25">
      <c r="A726" s="44">
        <v>952</v>
      </c>
      <c r="B726" s="19" t="s">
        <v>284</v>
      </c>
      <c r="C726" s="45" t="s">
        <v>387</v>
      </c>
    </row>
    <row r="727" spans="1:3" x14ac:dyDescent="0.25">
      <c r="A727" s="44">
        <v>953</v>
      </c>
      <c r="B727" s="19" t="s">
        <v>234</v>
      </c>
      <c r="C727" s="45" t="s">
        <v>387</v>
      </c>
    </row>
    <row r="728" spans="1:3" x14ac:dyDescent="0.25">
      <c r="A728" s="44">
        <v>954</v>
      </c>
      <c r="B728" s="19" t="s">
        <v>235</v>
      </c>
      <c r="C728" s="45" t="s">
        <v>387</v>
      </c>
    </row>
    <row r="729" spans="1:3" x14ac:dyDescent="0.25">
      <c r="A729" s="44">
        <v>955</v>
      </c>
      <c r="B729" s="19" t="s">
        <v>236</v>
      </c>
      <c r="C729" s="45" t="s">
        <v>387</v>
      </c>
    </row>
    <row r="730" spans="1:3" x14ac:dyDescent="0.25">
      <c r="A730" s="44">
        <v>956</v>
      </c>
      <c r="B730" s="19" t="s">
        <v>237</v>
      </c>
      <c r="C730" s="45" t="s">
        <v>387</v>
      </c>
    </row>
    <row r="731" spans="1:3" x14ac:dyDescent="0.25">
      <c r="A731" s="44">
        <v>957</v>
      </c>
      <c r="B731" s="19" t="s">
        <v>238</v>
      </c>
      <c r="C731" s="45" t="s">
        <v>387</v>
      </c>
    </row>
    <row r="732" spans="1:3" x14ac:dyDescent="0.25">
      <c r="A732" s="44">
        <v>958</v>
      </c>
      <c r="B732" s="19" t="s">
        <v>239</v>
      </c>
      <c r="C732" s="45" t="s">
        <v>387</v>
      </c>
    </row>
    <row r="733" spans="1:3" x14ac:dyDescent="0.25">
      <c r="A733" s="44">
        <v>959</v>
      </c>
      <c r="B733" s="19" t="s">
        <v>240</v>
      </c>
      <c r="C733" s="45" t="s">
        <v>387</v>
      </c>
    </row>
    <row r="734" spans="1:3" x14ac:dyDescent="0.25">
      <c r="A734" s="44">
        <v>960</v>
      </c>
      <c r="B734" s="19" t="s">
        <v>241</v>
      </c>
      <c r="C734" s="45" t="s">
        <v>387</v>
      </c>
    </row>
    <row r="735" spans="1:3" x14ac:dyDescent="0.25">
      <c r="A735" s="44">
        <v>961</v>
      </c>
      <c r="B735" s="19" t="s">
        <v>242</v>
      </c>
      <c r="C735" s="45" t="s">
        <v>387</v>
      </c>
    </row>
    <row r="736" spans="1:3" x14ac:dyDescent="0.25">
      <c r="A736" s="44">
        <v>962</v>
      </c>
      <c r="B736" s="19" t="s">
        <v>243</v>
      </c>
      <c r="C736" s="45" t="s">
        <v>387</v>
      </c>
    </row>
    <row r="737" spans="1:3" x14ac:dyDescent="0.25">
      <c r="A737" s="44">
        <v>963</v>
      </c>
      <c r="B737" s="19" t="s">
        <v>244</v>
      </c>
      <c r="C737" s="45" t="s">
        <v>387</v>
      </c>
    </row>
    <row r="738" spans="1:3" x14ac:dyDescent="0.25">
      <c r="A738" s="44">
        <v>964</v>
      </c>
      <c r="B738" s="19" t="s">
        <v>245</v>
      </c>
      <c r="C738" s="45" t="s">
        <v>387</v>
      </c>
    </row>
    <row r="739" spans="1:3" x14ac:dyDescent="0.25">
      <c r="A739" s="44">
        <v>965</v>
      </c>
      <c r="B739" s="19" t="s">
        <v>246</v>
      </c>
      <c r="C739" s="45" t="s">
        <v>387</v>
      </c>
    </row>
    <row r="740" spans="1:3" x14ac:dyDescent="0.25">
      <c r="A740" s="44">
        <v>966</v>
      </c>
      <c r="B740" s="19" t="s">
        <v>93</v>
      </c>
      <c r="C740" s="45" t="s">
        <v>380</v>
      </c>
    </row>
    <row r="741" spans="1:3" x14ac:dyDescent="0.25">
      <c r="A741" s="44">
        <v>967</v>
      </c>
      <c r="B741" s="19" t="s">
        <v>105</v>
      </c>
      <c r="C741" s="45" t="s">
        <v>387</v>
      </c>
    </row>
    <row r="742" spans="1:3" x14ac:dyDescent="0.25">
      <c r="A742" s="44">
        <v>968</v>
      </c>
      <c r="B742" s="19" t="s">
        <v>105</v>
      </c>
      <c r="C742" s="45" t="s">
        <v>387</v>
      </c>
    </row>
    <row r="743" spans="1:3" x14ac:dyDescent="0.25">
      <c r="A743" s="44">
        <v>969</v>
      </c>
      <c r="B743" s="19" t="s">
        <v>246</v>
      </c>
      <c r="C743" s="45" t="s">
        <v>387</v>
      </c>
    </row>
    <row r="744" spans="1:3" x14ac:dyDescent="0.25">
      <c r="A744" s="44">
        <v>970</v>
      </c>
      <c r="B744" s="19" t="s">
        <v>60</v>
      </c>
      <c r="C744" s="45" t="s">
        <v>387</v>
      </c>
    </row>
    <row r="745" spans="1:3" x14ac:dyDescent="0.25">
      <c r="A745" s="44">
        <v>971</v>
      </c>
      <c r="B745" s="19" t="s">
        <v>247</v>
      </c>
      <c r="C745" s="45" t="s">
        <v>387</v>
      </c>
    </row>
    <row r="746" spans="1:3" x14ac:dyDescent="0.25">
      <c r="A746" s="44">
        <v>972</v>
      </c>
      <c r="B746" s="19" t="s">
        <v>258</v>
      </c>
      <c r="C746" s="45" t="s">
        <v>387</v>
      </c>
    </row>
    <row r="747" spans="1:3" x14ac:dyDescent="0.25">
      <c r="A747" s="44">
        <v>973</v>
      </c>
      <c r="B747" s="19" t="s">
        <v>103</v>
      </c>
      <c r="C747" s="45" t="s">
        <v>387</v>
      </c>
    </row>
    <row r="748" spans="1:3" x14ac:dyDescent="0.25">
      <c r="A748" s="44">
        <v>974</v>
      </c>
      <c r="B748" s="19" t="s">
        <v>129</v>
      </c>
      <c r="C748" s="45" t="s">
        <v>387</v>
      </c>
    </row>
    <row r="749" spans="1:3" x14ac:dyDescent="0.25">
      <c r="A749" s="44">
        <v>975</v>
      </c>
      <c r="B749" s="19" t="s">
        <v>285</v>
      </c>
      <c r="C749" s="45" t="s">
        <v>387</v>
      </c>
    </row>
    <row r="750" spans="1:3" x14ac:dyDescent="0.25">
      <c r="A750" s="44">
        <v>976</v>
      </c>
      <c r="B750" s="19" t="s">
        <v>286</v>
      </c>
      <c r="C750" s="45" t="s">
        <v>387</v>
      </c>
    </row>
    <row r="751" spans="1:3" x14ac:dyDescent="0.25">
      <c r="A751" s="44">
        <v>978</v>
      </c>
      <c r="B751" s="19" t="s">
        <v>87</v>
      </c>
      <c r="C751" s="45" t="s">
        <v>380</v>
      </c>
    </row>
    <row r="752" spans="1:3" x14ac:dyDescent="0.25">
      <c r="A752" s="44">
        <v>979</v>
      </c>
      <c r="B752" s="19" t="s">
        <v>126</v>
      </c>
      <c r="C752" s="45" t="s">
        <v>380</v>
      </c>
    </row>
    <row r="753" spans="1:3" x14ac:dyDescent="0.25">
      <c r="A753" s="44">
        <v>980</v>
      </c>
      <c r="B753" s="19" t="s">
        <v>248</v>
      </c>
      <c r="C753" s="45" t="s">
        <v>387</v>
      </c>
    </row>
    <row r="754" spans="1:3" x14ac:dyDescent="0.25">
      <c r="A754" s="44">
        <v>981</v>
      </c>
      <c r="B754" s="19" t="s">
        <v>249</v>
      </c>
      <c r="C754" s="45" t="s">
        <v>380</v>
      </c>
    </row>
    <row r="755" spans="1:3" x14ac:dyDescent="0.25">
      <c r="A755" s="44">
        <v>982</v>
      </c>
      <c r="B755" s="19" t="s">
        <v>287</v>
      </c>
      <c r="C755" s="45" t="s">
        <v>387</v>
      </c>
    </row>
    <row r="756" spans="1:3" x14ac:dyDescent="0.25">
      <c r="A756" s="44">
        <v>983</v>
      </c>
      <c r="B756" s="19" t="s">
        <v>288</v>
      </c>
      <c r="C756" s="45" t="s">
        <v>387</v>
      </c>
    </row>
    <row r="757" spans="1:3" x14ac:dyDescent="0.25">
      <c r="A757" s="44">
        <v>984</v>
      </c>
      <c r="B757" s="19" t="s">
        <v>330</v>
      </c>
      <c r="C757" s="45" t="s">
        <v>387</v>
      </c>
    </row>
    <row r="758" spans="1:3" x14ac:dyDescent="0.25">
      <c r="A758" s="44">
        <v>985</v>
      </c>
      <c r="B758" s="19" t="s">
        <v>331</v>
      </c>
      <c r="C758" s="45" t="s">
        <v>387</v>
      </c>
    </row>
    <row r="759" spans="1:3" x14ac:dyDescent="0.25">
      <c r="A759" s="44">
        <v>989</v>
      </c>
      <c r="B759" s="19" t="s">
        <v>142</v>
      </c>
      <c r="C759" s="45" t="s">
        <v>387</v>
      </c>
    </row>
    <row r="760" spans="1:3" x14ac:dyDescent="0.25">
      <c r="A760" s="44">
        <v>990</v>
      </c>
      <c r="B760" s="19" t="s">
        <v>143</v>
      </c>
      <c r="C760" s="45" t="s">
        <v>380</v>
      </c>
    </row>
    <row r="761" spans="1:3" x14ac:dyDescent="0.25">
      <c r="A761" s="44">
        <v>991</v>
      </c>
      <c r="B761" s="19" t="s">
        <v>93</v>
      </c>
      <c r="C761" s="45" t="s">
        <v>380</v>
      </c>
    </row>
    <row r="762" spans="1:3" x14ac:dyDescent="0.25">
      <c r="A762" s="44">
        <v>996</v>
      </c>
      <c r="B762" s="19" t="s">
        <v>173</v>
      </c>
      <c r="C762" s="45" t="s">
        <v>387</v>
      </c>
    </row>
    <row r="763" spans="1:3" x14ac:dyDescent="0.25">
      <c r="A763" s="44">
        <v>997</v>
      </c>
      <c r="B763" s="19" t="s">
        <v>250</v>
      </c>
      <c r="C763" s="45" t="s">
        <v>387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6640625" defaultRowHeight="14.4" x14ac:dyDescent="0.35"/>
  <cols>
    <col min="1" max="1" width="41.44140625" style="123" customWidth="1"/>
    <col min="2" max="6" width="17.5546875" style="123" customWidth="1"/>
    <col min="7" max="16384" width="27.6640625" style="123"/>
  </cols>
  <sheetData>
    <row r="1" spans="1:6" x14ac:dyDescent="0.35">
      <c r="A1" s="176" t="s">
        <v>17</v>
      </c>
      <c r="B1" s="176"/>
    </row>
    <row r="2" spans="1:6" ht="36.75" customHeight="1" x14ac:dyDescent="0.35">
      <c r="A2" s="236" t="str">
        <f>Overview!B4&amp; " - Effective from "&amp;Overview!C4&amp;" - "&amp;Overview!E4&amp;" Residual Charging Bands"</f>
        <v>Eclipse Power Distribution Limited - GSP G - Effective from 2026/27 - Submitted Residual Charging Bands</v>
      </c>
      <c r="B2" s="237"/>
      <c r="C2" s="237"/>
      <c r="D2" s="237"/>
      <c r="E2" s="237"/>
      <c r="F2" s="238"/>
    </row>
    <row r="4" spans="1:6" ht="43.2" x14ac:dyDescent="0.35">
      <c r="A4" s="177" t="s">
        <v>411</v>
      </c>
      <c r="B4" s="177" t="s">
        <v>412</v>
      </c>
      <c r="C4" s="177" t="s">
        <v>413</v>
      </c>
      <c r="D4" s="177" t="s">
        <v>414</v>
      </c>
      <c r="E4" s="177" t="s">
        <v>415</v>
      </c>
      <c r="F4" s="144" t="s">
        <v>416</v>
      </c>
    </row>
    <row r="5" spans="1:6" ht="27" customHeight="1" x14ac:dyDescent="0.35">
      <c r="A5" s="178" t="s">
        <v>364</v>
      </c>
      <c r="B5" s="179" t="s">
        <v>417</v>
      </c>
      <c r="C5" s="179" t="s">
        <v>418</v>
      </c>
      <c r="D5" s="180" t="s">
        <v>418</v>
      </c>
      <c r="E5" s="180" t="s">
        <v>418</v>
      </c>
      <c r="F5" s="181">
        <v>-22.341728906403738</v>
      </c>
    </row>
    <row r="6" spans="1:6" ht="27" customHeight="1" x14ac:dyDescent="0.35">
      <c r="A6" s="269" t="s">
        <v>419</v>
      </c>
      <c r="B6" s="179">
        <v>1</v>
      </c>
      <c r="C6" s="179" t="s">
        <v>420</v>
      </c>
      <c r="D6" s="182">
        <v>0</v>
      </c>
      <c r="E6" s="182">
        <v>3986</v>
      </c>
      <c r="F6" s="181">
        <v>-32.872467125508699</v>
      </c>
    </row>
    <row r="7" spans="1:6" ht="27" customHeight="1" x14ac:dyDescent="0.35">
      <c r="A7" s="270"/>
      <c r="B7" s="179">
        <v>2</v>
      </c>
      <c r="C7" s="179" t="s">
        <v>420</v>
      </c>
      <c r="D7" s="182">
        <v>3986</v>
      </c>
      <c r="E7" s="182">
        <v>13677</v>
      </c>
      <c r="F7" s="181">
        <v>-51.821860220046531</v>
      </c>
    </row>
    <row r="8" spans="1:6" ht="27" customHeight="1" x14ac:dyDescent="0.35">
      <c r="A8" s="270"/>
      <c r="B8" s="179">
        <v>3</v>
      </c>
      <c r="C8" s="179" t="s">
        <v>420</v>
      </c>
      <c r="D8" s="182">
        <v>13677</v>
      </c>
      <c r="E8" s="182">
        <v>27543</v>
      </c>
      <c r="F8" s="181">
        <v>-110.52030373323848</v>
      </c>
    </row>
    <row r="9" spans="1:6" ht="27" customHeight="1" x14ac:dyDescent="0.35">
      <c r="A9" s="271"/>
      <c r="B9" s="179">
        <v>4</v>
      </c>
      <c r="C9" s="179" t="s">
        <v>420</v>
      </c>
      <c r="D9" s="182">
        <v>27543</v>
      </c>
      <c r="E9" s="182" t="s">
        <v>478</v>
      </c>
      <c r="F9" s="181">
        <v>-304.71821216247656</v>
      </c>
    </row>
    <row r="10" spans="1:6" ht="27" customHeight="1" x14ac:dyDescent="0.35">
      <c r="A10" s="269" t="s">
        <v>421</v>
      </c>
      <c r="B10" s="179">
        <v>1</v>
      </c>
      <c r="C10" s="179" t="s">
        <v>422</v>
      </c>
      <c r="D10" s="182">
        <v>0</v>
      </c>
      <c r="E10" s="182">
        <v>90</v>
      </c>
      <c r="F10" s="181">
        <v>-576.23592892574197</v>
      </c>
    </row>
    <row r="11" spans="1:6" ht="27" customHeight="1" x14ac:dyDescent="0.35">
      <c r="A11" s="270"/>
      <c r="B11" s="179">
        <v>2</v>
      </c>
      <c r="C11" s="179" t="s">
        <v>422</v>
      </c>
      <c r="D11" s="182">
        <v>90</v>
      </c>
      <c r="E11" s="182">
        <v>150</v>
      </c>
      <c r="F11" s="181">
        <v>-1023.4108555057973</v>
      </c>
    </row>
    <row r="12" spans="1:6" ht="27" customHeight="1" x14ac:dyDescent="0.35">
      <c r="A12" s="270"/>
      <c r="B12" s="179">
        <v>3</v>
      </c>
      <c r="C12" s="179" t="s">
        <v>422</v>
      </c>
      <c r="D12" s="182">
        <v>150</v>
      </c>
      <c r="E12" s="182">
        <v>250</v>
      </c>
      <c r="F12" s="181">
        <v>-1688.4817276056506</v>
      </c>
    </row>
    <row r="13" spans="1:6" ht="27" customHeight="1" x14ac:dyDescent="0.35">
      <c r="A13" s="271"/>
      <c r="B13" s="179">
        <v>4</v>
      </c>
      <c r="C13" s="179" t="s">
        <v>422</v>
      </c>
      <c r="D13" s="182">
        <v>250</v>
      </c>
      <c r="E13" s="182" t="s">
        <v>478</v>
      </c>
      <c r="F13" s="181">
        <v>-3684.1333522805958</v>
      </c>
    </row>
    <row r="14" spans="1:6" ht="27" customHeight="1" x14ac:dyDescent="0.35">
      <c r="A14" s="269" t="s">
        <v>423</v>
      </c>
      <c r="B14" s="179">
        <v>1</v>
      </c>
      <c r="C14" s="179" t="s">
        <v>422</v>
      </c>
      <c r="D14" s="182">
        <v>0</v>
      </c>
      <c r="E14" s="182">
        <v>500</v>
      </c>
      <c r="F14" s="181">
        <v>-3055.4381198060651</v>
      </c>
    </row>
    <row r="15" spans="1:6" ht="27" customHeight="1" x14ac:dyDescent="0.35">
      <c r="A15" s="270"/>
      <c r="B15" s="179">
        <v>2</v>
      </c>
      <c r="C15" s="179" t="s">
        <v>422</v>
      </c>
      <c r="D15" s="182">
        <v>500</v>
      </c>
      <c r="E15" s="182">
        <v>1100</v>
      </c>
      <c r="F15" s="181">
        <v>-9210.263494170631</v>
      </c>
    </row>
    <row r="16" spans="1:6" ht="27" customHeight="1" x14ac:dyDescent="0.35">
      <c r="A16" s="270"/>
      <c r="B16" s="179">
        <v>3</v>
      </c>
      <c r="C16" s="179" t="s">
        <v>422</v>
      </c>
      <c r="D16" s="182">
        <v>1100</v>
      </c>
      <c r="E16" s="182">
        <v>2000</v>
      </c>
      <c r="F16" s="181">
        <v>-19327.693775359516</v>
      </c>
    </row>
    <row r="17" spans="1:6" ht="27" customHeight="1" x14ac:dyDescent="0.35">
      <c r="A17" s="271"/>
      <c r="B17" s="179">
        <v>4</v>
      </c>
      <c r="C17" s="179" t="s">
        <v>422</v>
      </c>
      <c r="D17" s="182">
        <v>2000</v>
      </c>
      <c r="E17" s="182" t="s">
        <v>478</v>
      </c>
      <c r="F17" s="181">
        <v>-48559.439036822812</v>
      </c>
    </row>
    <row r="18" spans="1:6" ht="27" customHeight="1" x14ac:dyDescent="0.35">
      <c r="A18" s="272" t="s">
        <v>424</v>
      </c>
      <c r="B18" s="179">
        <v>1</v>
      </c>
      <c r="C18" s="179" t="s">
        <v>422</v>
      </c>
      <c r="D18" s="182">
        <v>0</v>
      </c>
      <c r="E18" s="182">
        <v>3500</v>
      </c>
      <c r="F18" s="181">
        <v>630.87030274620508</v>
      </c>
    </row>
    <row r="19" spans="1:6" ht="27" customHeight="1" x14ac:dyDescent="0.35">
      <c r="A19" s="273"/>
      <c r="B19" s="179">
        <v>2</v>
      </c>
      <c r="C19" s="179" t="s">
        <v>422</v>
      </c>
      <c r="D19" s="182">
        <v>3500</v>
      </c>
      <c r="E19" s="182">
        <v>11000</v>
      </c>
      <c r="F19" s="181">
        <v>5419.4704425659447</v>
      </c>
    </row>
    <row r="20" spans="1:6" ht="27" customHeight="1" x14ac:dyDescent="0.35">
      <c r="A20" s="273"/>
      <c r="B20" s="179">
        <v>3</v>
      </c>
      <c r="C20" s="179" t="s">
        <v>422</v>
      </c>
      <c r="D20" s="182">
        <v>11000</v>
      </c>
      <c r="E20" s="182">
        <v>20000</v>
      </c>
      <c r="F20" s="181">
        <v>11063.567317732492</v>
      </c>
    </row>
    <row r="21" spans="1:6" ht="27" customHeight="1" x14ac:dyDescent="0.35">
      <c r="A21" s="274"/>
      <c r="B21" s="179">
        <v>4</v>
      </c>
      <c r="C21" s="179" t="s">
        <v>422</v>
      </c>
      <c r="D21" s="182">
        <v>20000</v>
      </c>
      <c r="E21" s="182" t="s">
        <v>478</v>
      </c>
      <c r="F21" s="181">
        <v>13548.051051756203</v>
      </c>
    </row>
    <row r="22" spans="1:6" ht="21.9" customHeight="1" x14ac:dyDescent="0.35">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3.2" x14ac:dyDescent="0.25"/>
  <cols>
    <col min="1" max="1" width="52.6640625" customWidth="1"/>
    <col min="2" max="2" width="52" customWidth="1"/>
    <col min="3" max="3" width="26.88671875" bestFit="1" customWidth="1"/>
  </cols>
  <sheetData>
    <row r="1" spans="1:6" ht="14.4" x14ac:dyDescent="0.35">
      <c r="A1" s="185" t="s">
        <v>17</v>
      </c>
      <c r="B1" s="176"/>
      <c r="C1" s="123"/>
      <c r="D1" s="123"/>
      <c r="E1" s="123"/>
      <c r="F1" s="123"/>
    </row>
    <row r="2" spans="1:6" ht="42.75" customHeight="1" x14ac:dyDescent="0.25">
      <c r="A2" s="220" t="str">
        <f>Overview!B4&amp; " - Effective from "&amp;Overview!C4&amp;" -"&amp;" TNUoS Mapping"</f>
        <v>Eclipse Power Distribution Limited - GSP G - Effective from 2026/27 - TNUoS Mapping</v>
      </c>
      <c r="B2" s="220"/>
    </row>
    <row r="4" spans="1:6" ht="21.9" customHeight="1" x14ac:dyDescent="0.25">
      <c r="A4" s="177" t="s">
        <v>437</v>
      </c>
      <c r="B4" s="177" t="s">
        <v>438</v>
      </c>
    </row>
    <row r="5" spans="1:6" ht="21.9" customHeight="1" x14ac:dyDescent="0.25">
      <c r="A5" s="173" t="s">
        <v>439</v>
      </c>
      <c r="B5" s="174" t="s">
        <v>440</v>
      </c>
    </row>
    <row r="6" spans="1:6" ht="21.9" customHeight="1" x14ac:dyDescent="0.25">
      <c r="A6" s="186" t="s">
        <v>390</v>
      </c>
      <c r="B6" s="187" t="s">
        <v>441</v>
      </c>
    </row>
    <row r="7" spans="1:6" ht="21.9" customHeight="1" x14ac:dyDescent="0.25">
      <c r="A7" s="186" t="s">
        <v>442</v>
      </c>
      <c r="B7" s="187" t="str">
        <f>$B$6</f>
        <v>n/a (Non-Final Demand Site)</v>
      </c>
    </row>
    <row r="8" spans="1:6" ht="21.9" customHeight="1" x14ac:dyDescent="0.25">
      <c r="A8" s="173" t="s">
        <v>443</v>
      </c>
      <c r="B8" s="174" t="s">
        <v>444</v>
      </c>
    </row>
    <row r="9" spans="1:6" ht="21.9" customHeight="1" x14ac:dyDescent="0.25">
      <c r="A9" s="173" t="s">
        <v>445</v>
      </c>
      <c r="B9" s="174" t="s">
        <v>446</v>
      </c>
    </row>
    <row r="10" spans="1:6" ht="21.9" customHeight="1" x14ac:dyDescent="0.25">
      <c r="A10" s="173" t="s">
        <v>447</v>
      </c>
      <c r="B10" s="174" t="s">
        <v>448</v>
      </c>
    </row>
    <row r="11" spans="1:6" ht="21.9" customHeight="1" x14ac:dyDescent="0.25">
      <c r="A11" s="173" t="s">
        <v>449</v>
      </c>
      <c r="B11" s="174" t="s">
        <v>450</v>
      </c>
    </row>
    <row r="12" spans="1:6" ht="21.9" customHeight="1" x14ac:dyDescent="0.25">
      <c r="A12" s="186" t="s">
        <v>365</v>
      </c>
      <c r="B12" s="187" t="str">
        <f t="shared" ref="B12:B13" si="0">$B$6</f>
        <v>n/a (Non-Final Demand Site)</v>
      </c>
    </row>
    <row r="13" spans="1:6" ht="21.9" customHeight="1" x14ac:dyDescent="0.25">
      <c r="A13" s="186" t="s">
        <v>396</v>
      </c>
      <c r="B13" s="187" t="str">
        <f t="shared" si="0"/>
        <v>n/a (Non-Final Demand Site)</v>
      </c>
    </row>
    <row r="14" spans="1:6" ht="21.9" customHeight="1" x14ac:dyDescent="0.25">
      <c r="A14" s="173" t="s">
        <v>397</v>
      </c>
      <c r="B14" s="174" t="s">
        <v>451</v>
      </c>
    </row>
    <row r="15" spans="1:6" ht="21.9" customHeight="1" x14ac:dyDescent="0.25">
      <c r="A15" s="173" t="s">
        <v>398</v>
      </c>
      <c r="B15" s="174" t="s">
        <v>452</v>
      </c>
    </row>
    <row r="16" spans="1:6" ht="21.9" customHeight="1" x14ac:dyDescent="0.25">
      <c r="A16" s="173" t="s">
        <v>399</v>
      </c>
      <c r="B16" s="174" t="s">
        <v>453</v>
      </c>
    </row>
    <row r="17" spans="1:2" ht="21.9" customHeight="1" x14ac:dyDescent="0.25">
      <c r="A17" s="173" t="s">
        <v>400</v>
      </c>
      <c r="B17" s="174" t="s">
        <v>454</v>
      </c>
    </row>
    <row r="18" spans="1:2" ht="21.9" customHeight="1" x14ac:dyDescent="0.25">
      <c r="A18" s="186" t="s">
        <v>401</v>
      </c>
      <c r="B18" s="187" t="str">
        <f>$B$6</f>
        <v>n/a (Non-Final Demand Site)</v>
      </c>
    </row>
    <row r="19" spans="1:2" ht="21.9" customHeight="1" x14ac:dyDescent="0.25">
      <c r="A19" s="173" t="s">
        <v>402</v>
      </c>
      <c r="B19" s="174" t="s">
        <v>451</v>
      </c>
    </row>
    <row r="20" spans="1:2" ht="21.9" customHeight="1" x14ac:dyDescent="0.25">
      <c r="A20" s="173" t="s">
        <v>403</v>
      </c>
      <c r="B20" s="174" t="s">
        <v>452</v>
      </c>
    </row>
    <row r="21" spans="1:2" ht="21.9" customHeight="1" x14ac:dyDescent="0.25">
      <c r="A21" s="173" t="s">
        <v>404</v>
      </c>
      <c r="B21" s="174" t="s">
        <v>453</v>
      </c>
    </row>
    <row r="22" spans="1:2" ht="21.9" customHeight="1" x14ac:dyDescent="0.25">
      <c r="A22" s="173" t="s">
        <v>405</v>
      </c>
      <c r="B22" s="174" t="s">
        <v>454</v>
      </c>
    </row>
    <row r="23" spans="1:2" ht="21.9" customHeight="1" x14ac:dyDescent="0.25">
      <c r="A23" s="186" t="s">
        <v>406</v>
      </c>
      <c r="B23" s="187" t="str">
        <f>$B$6</f>
        <v>n/a (Non-Final Demand Site)</v>
      </c>
    </row>
    <row r="24" spans="1:2" ht="21.9" customHeight="1" x14ac:dyDescent="0.25">
      <c r="A24" s="173" t="s">
        <v>407</v>
      </c>
      <c r="B24" s="174" t="s">
        <v>455</v>
      </c>
    </row>
    <row r="25" spans="1:2" ht="21.9" customHeight="1" x14ac:dyDescent="0.25">
      <c r="A25" s="173" t="s">
        <v>408</v>
      </c>
      <c r="B25" s="174" t="s">
        <v>456</v>
      </c>
    </row>
    <row r="26" spans="1:2" ht="21.9" customHeight="1" x14ac:dyDescent="0.25">
      <c r="A26" s="173" t="s">
        <v>409</v>
      </c>
      <c r="B26" s="174" t="s">
        <v>457</v>
      </c>
    </row>
    <row r="27" spans="1:2" ht="21.9" customHeight="1" x14ac:dyDescent="0.25">
      <c r="A27" s="173" t="s">
        <v>410</v>
      </c>
      <c r="B27" s="174" t="s">
        <v>458</v>
      </c>
    </row>
    <row r="28" spans="1:2" ht="21.9" customHeight="1" x14ac:dyDescent="0.25">
      <c r="A28" s="186" t="s">
        <v>366</v>
      </c>
      <c r="B28" s="187" t="s">
        <v>459</v>
      </c>
    </row>
    <row r="29" spans="1:2" ht="21.9" customHeight="1" x14ac:dyDescent="0.25">
      <c r="A29" s="186" t="s">
        <v>367</v>
      </c>
      <c r="B29" s="187" t="str">
        <f t="shared" ref="B29:B37" si="1">$B$6</f>
        <v>n/a (Non-Final Demand Site)</v>
      </c>
    </row>
    <row r="30" spans="1:2" ht="21.9" customHeight="1" x14ac:dyDescent="0.25">
      <c r="A30" s="186" t="s">
        <v>368</v>
      </c>
      <c r="B30" s="187" t="str">
        <f t="shared" si="1"/>
        <v>n/a (Non-Final Demand Site)</v>
      </c>
    </row>
    <row r="31" spans="1:2" ht="21.9" customHeight="1" x14ac:dyDescent="0.25">
      <c r="A31" s="186" t="s">
        <v>369</v>
      </c>
      <c r="B31" s="187" t="str">
        <f t="shared" si="1"/>
        <v>n/a (Non-Final Demand Site)</v>
      </c>
    </row>
    <row r="32" spans="1:2" ht="21.9" customHeight="1" x14ac:dyDescent="0.25">
      <c r="A32" s="186" t="s">
        <v>370</v>
      </c>
      <c r="B32" s="187" t="str">
        <f t="shared" si="1"/>
        <v>n/a (Non-Final Demand Site)</v>
      </c>
    </row>
    <row r="33" spans="1:2" ht="21.9" customHeight="1" x14ac:dyDescent="0.25">
      <c r="A33" s="186" t="s">
        <v>371</v>
      </c>
      <c r="B33" s="187" t="str">
        <f t="shared" si="1"/>
        <v>n/a (Non-Final Demand Site)</v>
      </c>
    </row>
    <row r="34" spans="1:2" ht="21.9" customHeight="1" x14ac:dyDescent="0.25">
      <c r="A34" s="186" t="s">
        <v>372</v>
      </c>
      <c r="B34" s="187" t="str">
        <f t="shared" si="1"/>
        <v>n/a (Non-Final Demand Site)</v>
      </c>
    </row>
    <row r="35" spans="1:2" ht="21.9" customHeight="1" x14ac:dyDescent="0.25">
      <c r="A35" s="186" t="s">
        <v>373</v>
      </c>
      <c r="B35" s="187" t="str">
        <f t="shared" si="1"/>
        <v>n/a (Non-Final Demand Site)</v>
      </c>
    </row>
    <row r="36" spans="1:2" ht="21.9" customHeight="1" x14ac:dyDescent="0.25">
      <c r="A36" s="186" t="s">
        <v>374</v>
      </c>
      <c r="B36" s="187" t="str">
        <f t="shared" si="1"/>
        <v>n/a (Non-Final Demand Site)</v>
      </c>
    </row>
    <row r="37" spans="1:2" ht="21.9" customHeight="1" x14ac:dyDescent="0.25">
      <c r="A37" s="186" t="s">
        <v>460</v>
      </c>
      <c r="B37" s="187" t="str">
        <f t="shared" si="1"/>
        <v>n/a (Non-Final Demand Site)</v>
      </c>
    </row>
    <row r="38" spans="1:2" ht="21.9" customHeight="1" x14ac:dyDescent="0.25">
      <c r="A38" s="173" t="s">
        <v>461</v>
      </c>
      <c r="B38" s="174" t="s">
        <v>462</v>
      </c>
    </row>
    <row r="39" spans="1:2" ht="21.9" customHeight="1" x14ac:dyDescent="0.25">
      <c r="A39" s="173" t="s">
        <v>463</v>
      </c>
      <c r="B39" s="174" t="s">
        <v>464</v>
      </c>
    </row>
    <row r="40" spans="1:2" ht="21.9" customHeight="1" x14ac:dyDescent="0.25">
      <c r="A40" s="173" t="s">
        <v>465</v>
      </c>
      <c r="B40" s="174" t="s">
        <v>466</v>
      </c>
    </row>
    <row r="41" spans="1:2" ht="21.9" customHeight="1" x14ac:dyDescent="0.25">
      <c r="A41" s="173" t="s">
        <v>467</v>
      </c>
      <c r="B41" s="174" t="s">
        <v>468</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17</v>
      </c>
    </row>
    <row r="2" spans="1:154" s="23" customFormat="1" ht="21.75" customHeight="1" x14ac:dyDescent="0.25">
      <c r="B2" s="279" t="str">
        <f>Overview!B4&amp; " - Effective from "&amp;Overview!D4&amp;" - "&amp;Overview!E4</f>
        <v>Eclipse Power Distribution Limited - GSP G - Effective from 1 April 2026 - Submitted</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388</v>
      </c>
      <c r="C4" s="283"/>
      <c r="D4" s="283"/>
      <c r="E4" s="283"/>
      <c r="F4" s="283"/>
      <c r="G4" s="283"/>
      <c r="H4" s="283"/>
      <c r="I4" s="284"/>
      <c r="L4" s="282" t="s">
        <v>389</v>
      </c>
      <c r="M4" s="283"/>
      <c r="N4" s="283"/>
      <c r="O4" s="283"/>
      <c r="P4" s="283"/>
      <c r="Q4" s="283"/>
      <c r="R4" s="283"/>
      <c r="S4" s="283"/>
      <c r="T4" s="284"/>
    </row>
    <row r="5" spans="1:154" ht="18" customHeight="1" x14ac:dyDescent="0.25">
      <c r="B5" s="275" t="s">
        <v>322</v>
      </c>
      <c r="C5" s="275"/>
      <c r="D5" s="275"/>
      <c r="E5" s="275"/>
      <c r="F5" s="275"/>
      <c r="G5" s="275"/>
      <c r="H5" s="275"/>
      <c r="I5" s="275"/>
      <c r="L5" s="275" t="s">
        <v>324</v>
      </c>
      <c r="M5" s="275"/>
      <c r="N5" s="275"/>
      <c r="O5" s="275"/>
      <c r="P5" s="275"/>
      <c r="Q5" s="275"/>
      <c r="R5" s="275"/>
      <c r="S5" s="275"/>
      <c r="T5" s="275"/>
    </row>
    <row r="6" spans="1:154" s="26" customFormat="1" ht="27.75" customHeight="1" x14ac:dyDescent="0.25">
      <c r="B6" s="285" t="s">
        <v>328</v>
      </c>
      <c r="C6" s="285"/>
      <c r="D6" s="285"/>
      <c r="E6" s="285"/>
      <c r="F6" s="285"/>
      <c r="G6" s="285"/>
      <c r="H6" s="285"/>
      <c r="I6" s="285"/>
      <c r="L6" s="285" t="s">
        <v>329</v>
      </c>
      <c r="M6" s="285"/>
      <c r="N6" s="285"/>
      <c r="O6" s="285"/>
      <c r="P6" s="285"/>
      <c r="Q6" s="285"/>
      <c r="R6" s="285"/>
      <c r="S6" s="285"/>
      <c r="T6" s="285"/>
      <c r="AB6"/>
      <c r="AC6"/>
      <c r="AD6"/>
      <c r="AE6"/>
      <c r="AF6"/>
      <c r="AG6"/>
      <c r="AH6"/>
      <c r="AI6"/>
    </row>
    <row r="7" spans="1:154" ht="18" customHeight="1" x14ac:dyDescent="0.25">
      <c r="B7" s="275" t="s">
        <v>323</v>
      </c>
      <c r="C7" s="275"/>
      <c r="D7" s="275"/>
      <c r="E7" s="275"/>
      <c r="F7" s="275"/>
      <c r="G7" s="275"/>
      <c r="H7" s="275"/>
      <c r="I7" s="275"/>
      <c r="L7" s="275" t="s">
        <v>325</v>
      </c>
      <c r="M7" s="275"/>
      <c r="N7" s="275"/>
      <c r="O7" s="275"/>
      <c r="P7" s="275"/>
      <c r="Q7" s="275"/>
      <c r="R7" s="275"/>
      <c r="S7" s="275"/>
      <c r="T7" s="275"/>
    </row>
    <row r="8" spans="1:154" ht="8.25" customHeight="1" x14ac:dyDescent="0.25"/>
    <row r="9" spans="1:154" ht="72" customHeight="1" x14ac:dyDescent="0.25">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5">
      <c r="B13" s="31" t="s">
        <v>294</v>
      </c>
      <c r="C13" s="50"/>
      <c r="D13" s="50"/>
      <c r="E13" s="50"/>
      <c r="F13" s="50"/>
      <c r="G13" s="50"/>
      <c r="H13" s="50"/>
      <c r="I13" s="50"/>
      <c r="L13" s="31" t="s">
        <v>294</v>
      </c>
      <c r="M13" s="51"/>
      <c r="N13" s="51"/>
      <c r="O13" s="51"/>
      <c r="P13" s="51"/>
      <c r="Q13" s="52"/>
      <c r="R13" s="52">
        <f>N13</f>
        <v>0</v>
      </c>
      <c r="S13" s="52"/>
      <c r="T13" s="52"/>
    </row>
    <row r="14" spans="1:154" ht="30" customHeight="1" x14ac:dyDescent="0.25">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5">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302</v>
      </c>
      <c r="M20" s="28" t="s">
        <v>318</v>
      </c>
      <c r="N20" s="29" t="s">
        <v>319</v>
      </c>
    </row>
    <row r="21" spans="2:20" ht="30" customHeight="1" x14ac:dyDescent="0.25">
      <c r="B21" s="31" t="s">
        <v>297</v>
      </c>
      <c r="C21" s="53">
        <f>SUM(C17:I17)</f>
        <v>0</v>
      </c>
      <c r="L21" s="31" t="s">
        <v>297</v>
      </c>
      <c r="M21" s="53">
        <f>SUM(M17:P17)</f>
        <v>0</v>
      </c>
      <c r="N21" s="54">
        <f>SUM(Q17:T17)</f>
        <v>0</v>
      </c>
    </row>
    <row r="22" spans="2:20" ht="30" customHeight="1" x14ac:dyDescent="0.25">
      <c r="B22" s="32" t="s">
        <v>298</v>
      </c>
      <c r="C22" s="36">
        <f>SUM(C18:I18)</f>
        <v>0</v>
      </c>
      <c r="L22" s="32" t="s">
        <v>298</v>
      </c>
      <c r="M22" s="36">
        <f>SUM(M18:P18)</f>
        <v>0</v>
      </c>
      <c r="N22" s="37">
        <f>SUM(Q18:T18)</f>
        <v>0</v>
      </c>
    </row>
    <row r="24" spans="2:20" ht="30.75" customHeight="1" x14ac:dyDescent="0.25">
      <c r="B24" s="276" t="s">
        <v>320</v>
      </c>
      <c r="C24" s="277"/>
      <c r="D24" s="278"/>
      <c r="L24" s="276" t="s">
        <v>321</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11" zoomScale="60" zoomScaleNormal="90" zoomScaleSheetLayoutView="100" workbookViewId="0">
      <selection activeCell="K12" sqref="K12:K43"/>
    </sheetView>
  </sheetViews>
  <sheetFormatPr defaultColWidth="9.109375" defaultRowHeight="27.75" customHeight="1" x14ac:dyDescent="0.35"/>
  <cols>
    <col min="1" max="1" width="49" style="58" bestFit="1" customWidth="1"/>
    <col min="2" max="2" width="17.5546875" style="82" customWidth="1"/>
    <col min="3" max="3" width="7.5546875" style="58" customWidth="1"/>
    <col min="4" max="4" width="17.5546875" style="58" customWidth="1"/>
    <col min="5" max="7" width="17.5546875" style="82" customWidth="1"/>
    <col min="8" max="9" width="17.5546875" style="83" customWidth="1"/>
    <col min="10" max="10" width="17.5546875" style="84" customWidth="1"/>
    <col min="11" max="11" width="17.5546875" style="85" customWidth="1"/>
    <col min="12" max="12" width="1.44140625" style="61" customWidth="1"/>
    <col min="13" max="13" width="15.5546875" style="61" customWidth="1"/>
    <col min="14" max="16384" width="9.109375" style="58"/>
  </cols>
  <sheetData>
    <row r="1" spans="1:13" ht="27.75" customHeight="1" x14ac:dyDescent="0.25">
      <c r="A1" s="59" t="s">
        <v>17</v>
      </c>
      <c r="B1" s="214"/>
      <c r="C1" s="215"/>
      <c r="D1" s="215"/>
      <c r="E1" s="213"/>
      <c r="F1" s="213"/>
      <c r="G1" s="213"/>
      <c r="H1" s="213"/>
      <c r="I1" s="213"/>
      <c r="J1" s="213"/>
      <c r="K1" s="213"/>
      <c r="L1" s="188"/>
      <c r="M1" s="188"/>
    </row>
    <row r="2" spans="1:13" ht="27" customHeight="1" x14ac:dyDescent="0.35">
      <c r="A2" s="220" t="str">
        <f>Overview!B4&amp; " - Effective from "&amp;Overview!D4&amp;" - "&amp;Overview!E4&amp;" LV and HV charges"</f>
        <v>Eclipse Power Distribution Limited - GSP G - Effective from 1 April 2026 - Submitted LV and HV charges</v>
      </c>
      <c r="B2" s="220"/>
      <c r="C2" s="220"/>
      <c r="D2" s="220"/>
      <c r="E2" s="220"/>
      <c r="F2" s="220"/>
      <c r="G2" s="220"/>
      <c r="H2" s="220"/>
      <c r="I2" s="220"/>
      <c r="J2" s="220"/>
      <c r="K2" s="220"/>
    </row>
    <row r="3" spans="1:13" s="64" customFormat="1" ht="15" customHeight="1" x14ac:dyDescent="0.35">
      <c r="A3" s="62"/>
      <c r="B3" s="62"/>
      <c r="C3" s="62"/>
      <c r="D3" s="62"/>
      <c r="E3" s="62"/>
      <c r="F3" s="62"/>
      <c r="G3" s="62"/>
      <c r="H3" s="62"/>
      <c r="I3" s="62"/>
      <c r="J3" s="62"/>
      <c r="K3" s="62"/>
      <c r="L3" s="63"/>
      <c r="M3" s="63"/>
    </row>
    <row r="4" spans="1:13" ht="27" customHeight="1" x14ac:dyDescent="0.35">
      <c r="A4" s="220" t="s">
        <v>375</v>
      </c>
      <c r="B4" s="220"/>
      <c r="C4" s="220"/>
      <c r="D4" s="220"/>
      <c r="E4" s="220"/>
      <c r="F4" s="62"/>
      <c r="G4" s="220" t="s">
        <v>376</v>
      </c>
      <c r="H4" s="220"/>
      <c r="I4" s="220"/>
      <c r="J4" s="220"/>
      <c r="K4" s="220"/>
    </row>
    <row r="5" spans="1:13" ht="28.5" customHeight="1" x14ac:dyDescent="0.35">
      <c r="A5" s="65" t="s">
        <v>12</v>
      </c>
      <c r="B5" s="66" t="s">
        <v>274</v>
      </c>
      <c r="C5" s="221" t="s">
        <v>275</v>
      </c>
      <c r="D5" s="222"/>
      <c r="E5" s="67" t="s">
        <v>276</v>
      </c>
      <c r="F5" s="62"/>
      <c r="G5" s="224"/>
      <c r="H5" s="225"/>
      <c r="I5" s="68" t="s">
        <v>278</v>
      </c>
      <c r="J5" s="69" t="s">
        <v>279</v>
      </c>
      <c r="K5" s="67" t="s">
        <v>276</v>
      </c>
      <c r="L5" s="62"/>
    </row>
    <row r="6" spans="1:13" ht="65.25" customHeight="1" x14ac:dyDescent="0.35">
      <c r="A6" s="190" t="s">
        <v>483</v>
      </c>
      <c r="B6" s="191" t="s">
        <v>484</v>
      </c>
      <c r="C6" s="223" t="s">
        <v>485</v>
      </c>
      <c r="D6" s="223"/>
      <c r="E6" s="191" t="s">
        <v>486</v>
      </c>
      <c r="F6" s="62"/>
      <c r="G6" s="211" t="s">
        <v>489</v>
      </c>
      <c r="H6" s="212"/>
      <c r="I6" s="193"/>
      <c r="J6" s="192" t="s">
        <v>490</v>
      </c>
      <c r="K6" s="194" t="s">
        <v>486</v>
      </c>
      <c r="L6" s="62"/>
    </row>
    <row r="7" spans="1:13" ht="65.25" customHeight="1" x14ac:dyDescent="0.35">
      <c r="A7" s="190" t="s">
        <v>487</v>
      </c>
      <c r="B7" s="193"/>
      <c r="C7" s="223" t="s">
        <v>484</v>
      </c>
      <c r="D7" s="223"/>
      <c r="E7" s="191" t="s">
        <v>488</v>
      </c>
      <c r="F7" s="62"/>
      <c r="G7" s="211" t="s">
        <v>491</v>
      </c>
      <c r="H7" s="212"/>
      <c r="I7" s="191" t="s">
        <v>484</v>
      </c>
      <c r="J7" s="192" t="s">
        <v>492</v>
      </c>
      <c r="K7" s="194" t="s">
        <v>486</v>
      </c>
      <c r="L7" s="62"/>
    </row>
    <row r="8" spans="1:13" ht="65.25" customHeight="1" x14ac:dyDescent="0.35">
      <c r="A8" s="70" t="s">
        <v>13</v>
      </c>
      <c r="B8" s="226" t="s">
        <v>479</v>
      </c>
      <c r="C8" s="227"/>
      <c r="D8" s="227"/>
      <c r="E8" s="228"/>
      <c r="F8" s="62"/>
      <c r="G8" s="211" t="s">
        <v>493</v>
      </c>
      <c r="H8" s="212"/>
      <c r="I8" s="193"/>
      <c r="J8" s="191" t="s">
        <v>484</v>
      </c>
      <c r="K8" s="194" t="s">
        <v>488</v>
      </c>
      <c r="L8" s="62"/>
    </row>
    <row r="9" spans="1:13" s="64" customFormat="1" ht="27" customHeight="1" x14ac:dyDescent="0.35">
      <c r="A9" s="62"/>
      <c r="B9" s="62"/>
      <c r="C9" s="62"/>
      <c r="D9" s="62"/>
      <c r="E9" s="62"/>
      <c r="F9" s="62"/>
      <c r="G9" s="219" t="s">
        <v>13</v>
      </c>
      <c r="H9" s="219"/>
      <c r="I9" s="216" t="s">
        <v>479</v>
      </c>
      <c r="J9" s="217"/>
      <c r="K9" s="218"/>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5">
      <c r="A12" s="74" t="s">
        <v>439</v>
      </c>
      <c r="B12" s="75"/>
      <c r="C12" s="76" t="s">
        <v>494</v>
      </c>
      <c r="D12" s="195">
        <v>16.206</v>
      </c>
      <c r="E12" s="196">
        <v>2.5649999999999999</v>
      </c>
      <c r="F12" s="197">
        <v>0.15</v>
      </c>
      <c r="G12" s="77">
        <v>2.88</v>
      </c>
      <c r="H12" s="78">
        <v>0</v>
      </c>
      <c r="I12" s="78">
        <v>0</v>
      </c>
      <c r="J12" s="79">
        <v>0</v>
      </c>
      <c r="K12" s="75"/>
    </row>
    <row r="13" spans="1:13" ht="32.25" customHeight="1" x14ac:dyDescent="0.35">
      <c r="A13" s="74" t="s">
        <v>390</v>
      </c>
      <c r="B13" s="75"/>
      <c r="C13" s="76" t="s">
        <v>495</v>
      </c>
      <c r="D13" s="195">
        <v>16.206</v>
      </c>
      <c r="E13" s="196">
        <v>2.5649999999999999</v>
      </c>
      <c r="F13" s="197">
        <v>0.15</v>
      </c>
      <c r="G13" s="78">
        <v>0</v>
      </c>
      <c r="H13" s="78">
        <v>0</v>
      </c>
      <c r="I13" s="78">
        <v>0</v>
      </c>
      <c r="J13" s="79">
        <v>0</v>
      </c>
      <c r="K13" s="75"/>
    </row>
    <row r="14" spans="1:13" ht="32.25" customHeight="1" x14ac:dyDescent="0.35">
      <c r="A14" s="74" t="s">
        <v>442</v>
      </c>
      <c r="B14" s="75"/>
      <c r="C14" s="76" t="s">
        <v>496</v>
      </c>
      <c r="D14" s="195">
        <v>15.538</v>
      </c>
      <c r="E14" s="196">
        <v>2.4590000000000001</v>
      </c>
      <c r="F14" s="197">
        <v>0.14399999999999999</v>
      </c>
      <c r="G14" s="77">
        <v>9.01</v>
      </c>
      <c r="H14" s="78">
        <v>0</v>
      </c>
      <c r="I14" s="78">
        <v>0</v>
      </c>
      <c r="J14" s="79">
        <v>0</v>
      </c>
      <c r="K14" s="75"/>
    </row>
    <row r="15" spans="1:13" ht="32.25" customHeight="1" x14ac:dyDescent="0.35">
      <c r="A15" s="74" t="s">
        <v>443</v>
      </c>
      <c r="B15" s="75"/>
      <c r="C15" s="76" t="s">
        <v>496</v>
      </c>
      <c r="D15" s="195">
        <v>15.538</v>
      </c>
      <c r="E15" s="196">
        <v>2.4590000000000001</v>
      </c>
      <c r="F15" s="197">
        <v>0.14299999999999999</v>
      </c>
      <c r="G15" s="77">
        <v>0</v>
      </c>
      <c r="H15" s="78">
        <v>0</v>
      </c>
      <c r="I15" s="78">
        <v>0</v>
      </c>
      <c r="J15" s="79">
        <v>0</v>
      </c>
      <c r="K15" s="75"/>
    </row>
    <row r="16" spans="1:13" ht="32.25" customHeight="1" x14ac:dyDescent="0.35">
      <c r="A16" s="74" t="s">
        <v>445</v>
      </c>
      <c r="B16" s="75"/>
      <c r="C16" s="76" t="s">
        <v>496</v>
      </c>
      <c r="D16" s="195">
        <v>15.163</v>
      </c>
      <c r="E16" s="196">
        <v>2.0840000000000001</v>
      </c>
      <c r="F16" s="197">
        <v>0</v>
      </c>
      <c r="G16" s="77">
        <v>0</v>
      </c>
      <c r="H16" s="78">
        <v>0</v>
      </c>
      <c r="I16" s="78">
        <v>0</v>
      </c>
      <c r="J16" s="79">
        <v>0</v>
      </c>
      <c r="K16" s="75"/>
    </row>
    <row r="17" spans="1:11" ht="32.25" customHeight="1" x14ac:dyDescent="0.35">
      <c r="A17" s="74" t="s">
        <v>447</v>
      </c>
      <c r="B17" s="75"/>
      <c r="C17" s="76" t="s">
        <v>496</v>
      </c>
      <c r="D17" s="195">
        <v>14.678000000000001</v>
      </c>
      <c r="E17" s="196">
        <v>1.599</v>
      </c>
      <c r="F17" s="197">
        <v>0</v>
      </c>
      <c r="G17" s="77">
        <v>0</v>
      </c>
      <c r="H17" s="78">
        <v>0</v>
      </c>
      <c r="I17" s="78">
        <v>0</v>
      </c>
      <c r="J17" s="79">
        <v>0</v>
      </c>
      <c r="K17" s="75"/>
    </row>
    <row r="18" spans="1:11" ht="32.25" customHeight="1" x14ac:dyDescent="0.35">
      <c r="A18" s="74" t="s">
        <v>449</v>
      </c>
      <c r="B18" s="75"/>
      <c r="C18" s="76" t="s">
        <v>496</v>
      </c>
      <c r="D18" s="195">
        <v>14.374000000000001</v>
      </c>
      <c r="E18" s="196">
        <v>1.2949999999999999</v>
      </c>
      <c r="F18" s="197">
        <v>0</v>
      </c>
      <c r="G18" s="77">
        <v>0</v>
      </c>
      <c r="H18" s="78">
        <v>0</v>
      </c>
      <c r="I18" s="78">
        <v>0</v>
      </c>
      <c r="J18" s="79">
        <v>0</v>
      </c>
      <c r="K18" s="75"/>
    </row>
    <row r="19" spans="1:11" ht="32.25" customHeight="1" x14ac:dyDescent="0.35">
      <c r="A19" s="74" t="s">
        <v>365</v>
      </c>
      <c r="B19" s="75"/>
      <c r="C19" s="76" t="s">
        <v>497</v>
      </c>
      <c r="D19" s="195">
        <v>15.538</v>
      </c>
      <c r="E19" s="196">
        <v>2.4590000000000001</v>
      </c>
      <c r="F19" s="197">
        <v>0.14399999999999999</v>
      </c>
      <c r="G19" s="78">
        <v>0</v>
      </c>
      <c r="H19" s="78">
        <v>0</v>
      </c>
      <c r="I19" s="78">
        <v>0</v>
      </c>
      <c r="J19" s="79">
        <v>0</v>
      </c>
      <c r="K19" s="75"/>
    </row>
    <row r="20" spans="1:11" ht="32.25" customHeight="1" x14ac:dyDescent="0.35">
      <c r="A20" s="74" t="s">
        <v>396</v>
      </c>
      <c r="B20" s="75"/>
      <c r="C20" s="76">
        <v>0</v>
      </c>
      <c r="D20" s="195">
        <v>9.4169999999999998</v>
      </c>
      <c r="E20" s="196">
        <v>1.393</v>
      </c>
      <c r="F20" s="197">
        <v>8.3000000000000004E-2</v>
      </c>
      <c r="G20" s="77">
        <v>31.71</v>
      </c>
      <c r="H20" s="77">
        <v>6.92</v>
      </c>
      <c r="I20" s="80">
        <v>6.92</v>
      </c>
      <c r="J20" s="81">
        <v>0.17299999999999999</v>
      </c>
      <c r="K20" s="75"/>
    </row>
    <row r="21" spans="1:11" ht="32.25" customHeight="1" x14ac:dyDescent="0.35">
      <c r="A21" s="74" t="s">
        <v>397</v>
      </c>
      <c r="B21" s="75"/>
      <c r="C21" s="76">
        <v>0</v>
      </c>
      <c r="D21" s="195">
        <v>7.8319999999999999</v>
      </c>
      <c r="E21" s="196">
        <v>0.42499999999999999</v>
      </c>
      <c r="F21" s="197">
        <v>2.4E-2</v>
      </c>
      <c r="G21" s="77">
        <v>0</v>
      </c>
      <c r="H21" s="77">
        <v>6.92</v>
      </c>
      <c r="I21" s="80">
        <v>6.92</v>
      </c>
      <c r="J21" s="81">
        <v>0.17299999999999999</v>
      </c>
      <c r="K21" s="75"/>
    </row>
    <row r="22" spans="1:11" ht="32.25" customHeight="1" x14ac:dyDescent="0.35">
      <c r="A22" s="74" t="s">
        <v>398</v>
      </c>
      <c r="B22" s="75"/>
      <c r="C22" s="76">
        <v>0</v>
      </c>
      <c r="D22" s="195">
        <v>7.3170000000000002</v>
      </c>
      <c r="E22" s="196">
        <v>0.42499999999999999</v>
      </c>
      <c r="F22" s="197">
        <v>2.4E-2</v>
      </c>
      <c r="G22" s="77">
        <v>0</v>
      </c>
      <c r="H22" s="77">
        <v>6.92</v>
      </c>
      <c r="I22" s="80">
        <v>6.92</v>
      </c>
      <c r="J22" s="81">
        <v>0.17299999999999999</v>
      </c>
      <c r="K22" s="75"/>
    </row>
    <row r="23" spans="1:11" ht="32.25" customHeight="1" x14ac:dyDescent="0.35">
      <c r="A23" s="74" t="s">
        <v>399</v>
      </c>
      <c r="B23" s="75"/>
      <c r="C23" s="76">
        <v>0</v>
      </c>
      <c r="D23" s="195">
        <v>6.8920000000000003</v>
      </c>
      <c r="E23" s="196">
        <v>0.42499999999999999</v>
      </c>
      <c r="F23" s="197">
        <v>2.4E-2</v>
      </c>
      <c r="G23" s="77">
        <v>0</v>
      </c>
      <c r="H23" s="77">
        <v>6.92</v>
      </c>
      <c r="I23" s="80">
        <v>6.92</v>
      </c>
      <c r="J23" s="81">
        <v>0.17299999999999999</v>
      </c>
      <c r="K23" s="75"/>
    </row>
    <row r="24" spans="1:11" ht="32.25" customHeight="1" x14ac:dyDescent="0.35">
      <c r="A24" s="74" t="s">
        <v>400</v>
      </c>
      <c r="B24" s="75"/>
      <c r="C24" s="76">
        <v>0</v>
      </c>
      <c r="D24" s="195">
        <v>6.5389999999999997</v>
      </c>
      <c r="E24" s="196">
        <v>0.42499999999999999</v>
      </c>
      <c r="F24" s="197">
        <v>2.4E-2</v>
      </c>
      <c r="G24" s="77">
        <v>0</v>
      </c>
      <c r="H24" s="77">
        <v>6.92</v>
      </c>
      <c r="I24" s="80">
        <v>6.92</v>
      </c>
      <c r="J24" s="81">
        <v>0.17299999999999999</v>
      </c>
      <c r="K24" s="75"/>
    </row>
    <row r="25" spans="1:11" ht="32.25" customHeight="1" x14ac:dyDescent="0.35">
      <c r="A25" s="74" t="s">
        <v>401</v>
      </c>
      <c r="B25" s="75"/>
      <c r="C25" s="76">
        <v>0</v>
      </c>
      <c r="D25" s="195">
        <v>7.1070000000000002</v>
      </c>
      <c r="E25" s="196">
        <v>0.96699999999999997</v>
      </c>
      <c r="F25" s="197">
        <v>5.8999999999999997E-2</v>
      </c>
      <c r="G25" s="77">
        <v>102.35</v>
      </c>
      <c r="H25" s="77">
        <v>8.1300000000000008</v>
      </c>
      <c r="I25" s="80">
        <v>8.1300000000000008</v>
      </c>
      <c r="J25" s="81">
        <v>0.12</v>
      </c>
      <c r="K25" s="75"/>
    </row>
    <row r="26" spans="1:11" ht="32.25" customHeight="1" x14ac:dyDescent="0.35">
      <c r="A26" s="74" t="s">
        <v>402</v>
      </c>
      <c r="B26" s="75"/>
      <c r="C26" s="76">
        <v>0</v>
      </c>
      <c r="D26" s="195">
        <v>5.5220000000000002</v>
      </c>
      <c r="E26" s="196">
        <v>0</v>
      </c>
      <c r="F26" s="197">
        <v>0</v>
      </c>
      <c r="G26" s="77">
        <v>70.64</v>
      </c>
      <c r="H26" s="77">
        <v>8.1300000000000008</v>
      </c>
      <c r="I26" s="80">
        <v>8.1300000000000008</v>
      </c>
      <c r="J26" s="81">
        <v>0.12</v>
      </c>
      <c r="K26" s="75"/>
    </row>
    <row r="27" spans="1:11" ht="32.25" customHeight="1" x14ac:dyDescent="0.35">
      <c r="A27" s="74" t="s">
        <v>403</v>
      </c>
      <c r="B27" s="75"/>
      <c r="C27" s="76">
        <v>0</v>
      </c>
      <c r="D27" s="195">
        <v>5.0069999999999997</v>
      </c>
      <c r="E27" s="196">
        <v>0</v>
      </c>
      <c r="F27" s="197">
        <v>0</v>
      </c>
      <c r="G27" s="77">
        <v>70.64</v>
      </c>
      <c r="H27" s="77">
        <v>8.1300000000000008</v>
      </c>
      <c r="I27" s="80">
        <v>8.1300000000000008</v>
      </c>
      <c r="J27" s="81">
        <v>0.12</v>
      </c>
      <c r="K27" s="75"/>
    </row>
    <row r="28" spans="1:11" ht="27.75" customHeight="1" x14ac:dyDescent="0.35">
      <c r="A28" s="74" t="s">
        <v>404</v>
      </c>
      <c r="B28" s="75"/>
      <c r="C28" s="76">
        <v>0</v>
      </c>
      <c r="D28" s="195">
        <v>4.5819999999999999</v>
      </c>
      <c r="E28" s="196">
        <v>0</v>
      </c>
      <c r="F28" s="197">
        <v>0</v>
      </c>
      <c r="G28" s="77">
        <v>70.64</v>
      </c>
      <c r="H28" s="77">
        <v>8.1300000000000008</v>
      </c>
      <c r="I28" s="80">
        <v>8.1300000000000008</v>
      </c>
      <c r="J28" s="81">
        <v>0.12</v>
      </c>
      <c r="K28" s="75"/>
    </row>
    <row r="29" spans="1:11" ht="27.75" customHeight="1" x14ac:dyDescent="0.35">
      <c r="A29" s="74" t="s">
        <v>405</v>
      </c>
      <c r="B29" s="75"/>
      <c r="C29" s="76">
        <v>0</v>
      </c>
      <c r="D29" s="195">
        <v>4.2290000000000001</v>
      </c>
      <c r="E29" s="196">
        <v>0</v>
      </c>
      <c r="F29" s="197">
        <v>0</v>
      </c>
      <c r="G29" s="77">
        <v>70.64</v>
      </c>
      <c r="H29" s="77">
        <v>8.1300000000000008</v>
      </c>
      <c r="I29" s="80">
        <v>8.1300000000000008</v>
      </c>
      <c r="J29" s="81">
        <v>0.12</v>
      </c>
      <c r="K29" s="75"/>
    </row>
    <row r="30" spans="1:11" ht="27.75" customHeight="1" x14ac:dyDescent="0.35">
      <c r="A30" s="74" t="s">
        <v>406</v>
      </c>
      <c r="B30" s="75"/>
      <c r="C30" s="76">
        <v>0</v>
      </c>
      <c r="D30" s="195">
        <v>4.9189999999999996</v>
      </c>
      <c r="E30" s="196">
        <v>0.58699999999999997</v>
      </c>
      <c r="F30" s="197">
        <v>3.7999999999999999E-2</v>
      </c>
      <c r="G30" s="77">
        <v>225.05</v>
      </c>
      <c r="H30" s="77">
        <v>7.79</v>
      </c>
      <c r="I30" s="80">
        <v>7.79</v>
      </c>
      <c r="J30" s="81">
        <v>7.1999999999999995E-2</v>
      </c>
      <c r="K30" s="75"/>
    </row>
    <row r="31" spans="1:11" ht="27.75" customHeight="1" x14ac:dyDescent="0.35">
      <c r="A31" s="74" t="s">
        <v>407</v>
      </c>
      <c r="B31" s="75"/>
      <c r="C31" s="76">
        <v>0</v>
      </c>
      <c r="D31" s="195">
        <v>1.998</v>
      </c>
      <c r="E31" s="196">
        <v>0</v>
      </c>
      <c r="F31" s="197">
        <v>0</v>
      </c>
      <c r="G31" s="77">
        <v>0</v>
      </c>
      <c r="H31" s="77">
        <v>7.79</v>
      </c>
      <c r="I31" s="80">
        <v>7.79</v>
      </c>
      <c r="J31" s="81">
        <v>7.1999999999999995E-2</v>
      </c>
      <c r="K31" s="75"/>
    </row>
    <row r="32" spans="1:11" ht="27.75" customHeight="1" x14ac:dyDescent="0.35">
      <c r="A32" s="74" t="s">
        <v>408</v>
      </c>
      <c r="B32" s="75"/>
      <c r="C32" s="76">
        <v>0</v>
      </c>
      <c r="D32" s="195">
        <v>0.64</v>
      </c>
      <c r="E32" s="196">
        <v>0</v>
      </c>
      <c r="F32" s="197">
        <v>0</v>
      </c>
      <c r="G32" s="77">
        <v>0</v>
      </c>
      <c r="H32" s="77">
        <v>7.79</v>
      </c>
      <c r="I32" s="80">
        <v>7.79</v>
      </c>
      <c r="J32" s="81">
        <v>7.1999999999999995E-2</v>
      </c>
      <c r="K32" s="75"/>
    </row>
    <row r="33" spans="1:11" ht="27.75" customHeight="1" x14ac:dyDescent="0.35">
      <c r="A33" s="74" t="s">
        <v>409</v>
      </c>
      <c r="B33" s="75"/>
      <c r="C33" s="76">
        <v>0</v>
      </c>
      <c r="D33" s="195">
        <v>0.36299999999999999</v>
      </c>
      <c r="E33" s="196">
        <v>0</v>
      </c>
      <c r="F33" s="197">
        <v>0</v>
      </c>
      <c r="G33" s="77">
        <v>0</v>
      </c>
      <c r="H33" s="77">
        <v>7.79</v>
      </c>
      <c r="I33" s="80">
        <v>7.79</v>
      </c>
      <c r="J33" s="81">
        <v>7.1999999999999995E-2</v>
      </c>
      <c r="K33" s="75"/>
    </row>
    <row r="34" spans="1:11" ht="27.75" customHeight="1" x14ac:dyDescent="0.35">
      <c r="A34" s="74" t="s">
        <v>410</v>
      </c>
      <c r="B34" s="75"/>
      <c r="C34" s="76">
        <v>0</v>
      </c>
      <c r="D34" s="195">
        <v>0</v>
      </c>
      <c r="E34" s="196">
        <v>0</v>
      </c>
      <c r="F34" s="197">
        <v>0</v>
      </c>
      <c r="G34" s="77">
        <v>0</v>
      </c>
      <c r="H34" s="77">
        <v>7.79</v>
      </c>
      <c r="I34" s="80">
        <v>7.79</v>
      </c>
      <c r="J34" s="81">
        <v>7.1999999999999995E-2</v>
      </c>
      <c r="K34" s="75"/>
    </row>
    <row r="35" spans="1:11" ht="27.75" customHeight="1" x14ac:dyDescent="0.35">
      <c r="A35" s="74" t="s">
        <v>366</v>
      </c>
      <c r="B35" s="75"/>
      <c r="C35" s="76" t="s">
        <v>498</v>
      </c>
      <c r="D35" s="198">
        <v>48.399000000000001</v>
      </c>
      <c r="E35" s="199">
        <v>5.3079999999999998</v>
      </c>
      <c r="F35" s="197">
        <v>3.3439999999999999</v>
      </c>
      <c r="G35" s="78">
        <v>0</v>
      </c>
      <c r="H35" s="78">
        <v>0</v>
      </c>
      <c r="I35" s="78">
        <v>0</v>
      </c>
      <c r="J35" s="79">
        <v>0</v>
      </c>
      <c r="K35" s="75"/>
    </row>
    <row r="36" spans="1:11" ht="27.75" customHeight="1" x14ac:dyDescent="0.35">
      <c r="A36" s="74" t="s">
        <v>367</v>
      </c>
      <c r="B36" s="75"/>
      <c r="C36" s="76">
        <v>0</v>
      </c>
      <c r="D36" s="195">
        <v>-9.968</v>
      </c>
      <c r="E36" s="196">
        <v>-1.5780000000000001</v>
      </c>
      <c r="F36" s="197">
        <v>-9.1999999999999998E-2</v>
      </c>
      <c r="G36" s="78">
        <v>0</v>
      </c>
      <c r="H36" s="78">
        <v>0</v>
      </c>
      <c r="I36" s="78">
        <v>0</v>
      </c>
      <c r="J36" s="79">
        <v>0</v>
      </c>
      <c r="K36" s="75"/>
    </row>
    <row r="37" spans="1:11" ht="27.75" customHeight="1" x14ac:dyDescent="0.35">
      <c r="A37" s="74" t="s">
        <v>368</v>
      </c>
      <c r="B37" s="75"/>
      <c r="C37" s="76">
        <v>0</v>
      </c>
      <c r="D37" s="195">
        <v>-7.8970000000000002</v>
      </c>
      <c r="E37" s="196">
        <v>-1.1859999999999999</v>
      </c>
      <c r="F37" s="197">
        <v>-7.0000000000000007E-2</v>
      </c>
      <c r="G37" s="78">
        <v>0</v>
      </c>
      <c r="H37" s="78">
        <v>0</v>
      </c>
      <c r="I37" s="78">
        <v>0</v>
      </c>
      <c r="J37" s="79">
        <v>0</v>
      </c>
      <c r="K37" s="75"/>
    </row>
    <row r="38" spans="1:11" ht="27.75" customHeight="1" x14ac:dyDescent="0.35">
      <c r="A38" s="74" t="s">
        <v>369</v>
      </c>
      <c r="B38" s="75"/>
      <c r="C38" s="76">
        <v>0</v>
      </c>
      <c r="D38" s="195">
        <v>-9.968</v>
      </c>
      <c r="E38" s="196">
        <v>-1.5780000000000001</v>
      </c>
      <c r="F38" s="197">
        <v>-9.1999999999999998E-2</v>
      </c>
      <c r="G38" s="78">
        <v>0</v>
      </c>
      <c r="H38" s="78">
        <v>0</v>
      </c>
      <c r="I38" s="78">
        <v>0</v>
      </c>
      <c r="J38" s="81">
        <v>0.17599999999999999</v>
      </c>
      <c r="K38" s="75"/>
    </row>
    <row r="39" spans="1:11" ht="27.75" customHeight="1" x14ac:dyDescent="0.35">
      <c r="A39" s="74" t="s">
        <v>370</v>
      </c>
      <c r="B39" s="75"/>
      <c r="C39" s="76">
        <v>0</v>
      </c>
      <c r="D39" s="195">
        <v>-9.968</v>
      </c>
      <c r="E39" s="196">
        <v>-1.5780000000000001</v>
      </c>
      <c r="F39" s="197">
        <v>-9.1999999999999998E-2</v>
      </c>
      <c r="G39" s="78">
        <v>0</v>
      </c>
      <c r="H39" s="78">
        <v>0</v>
      </c>
      <c r="I39" s="78">
        <v>0</v>
      </c>
      <c r="J39" s="79">
        <v>0</v>
      </c>
      <c r="K39" s="75"/>
    </row>
    <row r="40" spans="1:11" ht="27.75" customHeight="1" x14ac:dyDescent="0.35">
      <c r="A40" s="74" t="s">
        <v>371</v>
      </c>
      <c r="B40" s="75"/>
      <c r="C40" s="76">
        <v>0</v>
      </c>
      <c r="D40" s="195">
        <v>-7.8970000000000002</v>
      </c>
      <c r="E40" s="196">
        <v>-1.1859999999999999</v>
      </c>
      <c r="F40" s="197">
        <v>-7.0000000000000007E-2</v>
      </c>
      <c r="G40" s="78">
        <v>0</v>
      </c>
      <c r="H40" s="78">
        <v>0</v>
      </c>
      <c r="I40" s="78">
        <v>0</v>
      </c>
      <c r="J40" s="81">
        <v>0.153</v>
      </c>
      <c r="K40" s="75"/>
    </row>
    <row r="41" spans="1:11" ht="27.75" customHeight="1" x14ac:dyDescent="0.35">
      <c r="A41" s="74" t="s">
        <v>372</v>
      </c>
      <c r="B41" s="75"/>
      <c r="C41" s="76">
        <v>0</v>
      </c>
      <c r="D41" s="195">
        <v>-7.8970000000000002</v>
      </c>
      <c r="E41" s="196">
        <v>-1.1859999999999999</v>
      </c>
      <c r="F41" s="197">
        <v>-7.0000000000000007E-2</v>
      </c>
      <c r="G41" s="78">
        <v>0</v>
      </c>
      <c r="H41" s="78">
        <v>0</v>
      </c>
      <c r="I41" s="78">
        <v>0</v>
      </c>
      <c r="J41" s="79">
        <v>0</v>
      </c>
      <c r="K41" s="75"/>
    </row>
    <row r="42" spans="1:11" ht="27.75" customHeight="1" x14ac:dyDescent="0.35">
      <c r="A42" s="74" t="s">
        <v>373</v>
      </c>
      <c r="B42" s="75"/>
      <c r="C42" s="76">
        <v>0</v>
      </c>
      <c r="D42" s="195">
        <v>-5.9820000000000002</v>
      </c>
      <c r="E42" s="196">
        <v>-0.81399999999999995</v>
      </c>
      <c r="F42" s="197">
        <v>-0.05</v>
      </c>
      <c r="G42" s="77">
        <v>15.15</v>
      </c>
      <c r="H42" s="78">
        <v>0</v>
      </c>
      <c r="I42" s="78">
        <v>0</v>
      </c>
      <c r="J42" s="81">
        <v>0.122</v>
      </c>
      <c r="K42" s="75"/>
    </row>
    <row r="43" spans="1:11" ht="27.75" customHeight="1" x14ac:dyDescent="0.35">
      <c r="A43" s="74" t="s">
        <v>374</v>
      </c>
      <c r="B43" s="75"/>
      <c r="C43" s="76">
        <v>0</v>
      </c>
      <c r="D43" s="195">
        <v>-5.9820000000000002</v>
      </c>
      <c r="E43" s="196">
        <v>-0.81399999999999995</v>
      </c>
      <c r="F43" s="197">
        <v>-0.05</v>
      </c>
      <c r="G43" s="77">
        <v>15.15</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90" zoomScaleNormal="90" zoomScaleSheetLayoutView="100" workbookViewId="0">
      <selection activeCell="C23" sqref="C23"/>
    </sheetView>
  </sheetViews>
  <sheetFormatPr defaultColWidth="9.109375" defaultRowHeight="14.4" x14ac:dyDescent="0.35"/>
  <cols>
    <col min="1" max="1" width="19" style="87" customWidth="1"/>
    <col min="2" max="2" width="9.5546875" style="87" bestFit="1" customWidth="1"/>
    <col min="3" max="3" width="14.33203125" style="87" bestFit="1" customWidth="1"/>
    <col min="4" max="4" width="19" style="103" customWidth="1"/>
    <col min="5" max="5" width="5.88671875" style="103" bestFit="1" customWidth="1"/>
    <col min="6" max="6" width="14.33203125" style="103" bestFit="1" customWidth="1"/>
    <col min="7" max="7" width="50" style="103" bestFit="1" customWidth="1"/>
    <col min="8" max="8" width="12.88671875" style="103" customWidth="1"/>
    <col min="9" max="9" width="12.88671875" style="103" bestFit="1" customWidth="1"/>
    <col min="10" max="10" width="12.5546875" style="104" bestFit="1" customWidth="1"/>
    <col min="11" max="12" width="11.88671875" style="105" bestFit="1" customWidth="1"/>
    <col min="13" max="13" width="12.88671875" style="87" bestFit="1" customWidth="1"/>
    <col min="14" max="14" width="12.5546875" style="87" bestFit="1" customWidth="1"/>
    <col min="15" max="16" width="11.88671875" style="87" bestFit="1" customWidth="1"/>
    <col min="17" max="16384" width="9.109375" style="87"/>
  </cols>
  <sheetData>
    <row r="1" spans="1:16" x14ac:dyDescent="0.25">
      <c r="A1" s="86" t="s">
        <v>17</v>
      </c>
      <c r="B1" s="86"/>
      <c r="C1" s="230"/>
      <c r="D1" s="230"/>
      <c r="E1" s="60"/>
      <c r="F1" s="229" t="s">
        <v>29</v>
      </c>
      <c r="G1" s="229"/>
      <c r="H1" s="229"/>
      <c r="I1" s="229"/>
      <c r="J1" s="229"/>
      <c r="K1" s="229"/>
      <c r="L1" s="229"/>
      <c r="M1" s="229"/>
      <c r="N1" s="229"/>
      <c r="O1" s="229"/>
      <c r="P1" s="229"/>
    </row>
    <row r="2" spans="1:16" s="88" customFormat="1" ht="18" x14ac:dyDescent="0.25">
      <c r="A2" s="220" t="str">
        <f>Overview!B4&amp; " - Effective from "&amp;Overview!D4&amp;" - "&amp;Overview!E4&amp;" Designated EHV charges"</f>
        <v>Eclipse Power Distribution Limited - GSP G - Effective from 1 April 2026 - Submitted Designated EHV charges</v>
      </c>
      <c r="B2" s="220"/>
      <c r="C2" s="220"/>
      <c r="D2" s="220"/>
      <c r="E2" s="220"/>
      <c r="F2" s="220"/>
      <c r="G2" s="220"/>
      <c r="H2" s="220"/>
      <c r="I2" s="220"/>
      <c r="J2" s="220"/>
      <c r="K2" s="220"/>
      <c r="L2" s="220"/>
      <c r="M2" s="220"/>
      <c r="N2" s="220"/>
      <c r="O2" s="220"/>
      <c r="P2" s="220"/>
    </row>
    <row r="3" spans="1:16" s="89" customFormat="1" ht="18" x14ac:dyDescent="0.25">
      <c r="A3" s="62"/>
      <c r="B3" s="62"/>
      <c r="C3" s="62"/>
      <c r="D3" s="62"/>
      <c r="E3" s="62"/>
      <c r="F3" s="62"/>
      <c r="G3" s="62"/>
      <c r="H3" s="62"/>
      <c r="I3" s="62"/>
      <c r="J3" s="62"/>
      <c r="K3" s="62"/>
      <c r="L3" s="62"/>
      <c r="M3" s="62"/>
      <c r="N3" s="62"/>
      <c r="O3" s="62"/>
      <c r="P3" s="62"/>
    </row>
    <row r="4" spans="1:16" s="89" customFormat="1" ht="18" x14ac:dyDescent="0.25">
      <c r="A4" s="220" t="s">
        <v>280</v>
      </c>
      <c r="B4" s="220"/>
      <c r="C4" s="220"/>
      <c r="D4" s="220"/>
      <c r="E4" s="220"/>
      <c r="F4" s="220"/>
      <c r="G4" s="62"/>
      <c r="H4" s="62"/>
      <c r="I4" s="62"/>
      <c r="J4" s="62"/>
      <c r="K4" s="62"/>
      <c r="L4" s="62"/>
      <c r="M4" s="62"/>
      <c r="N4" s="62"/>
      <c r="O4" s="62"/>
      <c r="P4" s="62"/>
    </row>
    <row r="5" spans="1:16" s="89" customFormat="1" ht="18" x14ac:dyDescent="0.25">
      <c r="A5" s="232" t="s">
        <v>12</v>
      </c>
      <c r="B5" s="233"/>
      <c r="C5" s="233"/>
      <c r="D5" s="235" t="s">
        <v>277</v>
      </c>
      <c r="E5" s="235"/>
      <c r="F5" s="235"/>
      <c r="G5" s="62"/>
      <c r="H5" s="62"/>
      <c r="I5" s="62"/>
      <c r="J5" s="62"/>
      <c r="K5" s="62"/>
      <c r="L5" s="62"/>
      <c r="M5" s="62"/>
      <c r="N5" s="62"/>
      <c r="O5" s="62"/>
      <c r="P5" s="62"/>
    </row>
    <row r="6" spans="1:16" s="89" customFormat="1" ht="46.5" customHeight="1" x14ac:dyDescent="0.25">
      <c r="A6" s="234" t="s">
        <v>491</v>
      </c>
      <c r="B6" s="234"/>
      <c r="C6" s="234"/>
      <c r="D6" s="223" t="s">
        <v>499</v>
      </c>
      <c r="E6" s="223"/>
      <c r="F6" s="223"/>
      <c r="G6" s="62"/>
      <c r="H6" s="62"/>
      <c r="I6" s="62"/>
      <c r="J6" s="62"/>
      <c r="K6" s="62"/>
      <c r="L6" s="62"/>
      <c r="M6" s="62"/>
      <c r="N6" s="62"/>
      <c r="O6" s="62"/>
      <c r="P6" s="62"/>
    </row>
    <row r="7" spans="1:16" s="89" customFormat="1" ht="30.75" customHeight="1" x14ac:dyDescent="0.25">
      <c r="A7" s="219" t="s">
        <v>13</v>
      </c>
      <c r="B7" s="219"/>
      <c r="C7" s="219"/>
      <c r="D7" s="231" t="s">
        <v>479</v>
      </c>
      <c r="E7" s="231"/>
      <c r="F7" s="231"/>
      <c r="G7" s="62"/>
      <c r="H7" s="62"/>
      <c r="I7" s="62"/>
      <c r="J7" s="62"/>
      <c r="K7" s="62"/>
      <c r="L7" s="62"/>
      <c r="M7" s="62"/>
      <c r="N7" s="62"/>
      <c r="O7" s="62"/>
      <c r="P7" s="62"/>
    </row>
    <row r="8" spans="1:16" s="89" customFormat="1" ht="18" x14ac:dyDescent="0.25">
      <c r="A8" s="62"/>
      <c r="B8" s="62"/>
      <c r="C8" s="62"/>
      <c r="D8" s="62"/>
      <c r="E8" s="62"/>
      <c r="F8" s="62"/>
      <c r="G8" s="62"/>
      <c r="H8" s="62"/>
      <c r="I8" s="62"/>
      <c r="J8" s="62"/>
      <c r="K8" s="62"/>
      <c r="L8" s="62"/>
      <c r="M8" s="62"/>
      <c r="N8" s="62"/>
      <c r="O8" s="62"/>
      <c r="P8" s="62"/>
    </row>
    <row r="9" spans="1:16" ht="72" x14ac:dyDescent="0.25">
      <c r="A9" s="73" t="s">
        <v>269</v>
      </c>
      <c r="B9" s="90" t="s">
        <v>259</v>
      </c>
      <c r="C9" s="73" t="s">
        <v>260</v>
      </c>
      <c r="D9" s="73" t="s">
        <v>271</v>
      </c>
      <c r="E9" s="90" t="s">
        <v>259</v>
      </c>
      <c r="F9" s="73" t="s">
        <v>261</v>
      </c>
      <c r="G9" s="91" t="s">
        <v>28</v>
      </c>
      <c r="H9" s="183" t="s">
        <v>436</v>
      </c>
      <c r="I9" s="92" t="s">
        <v>344</v>
      </c>
      <c r="J9" s="91" t="s">
        <v>272</v>
      </c>
      <c r="K9" s="91" t="s">
        <v>342</v>
      </c>
      <c r="L9" s="93" t="s">
        <v>352</v>
      </c>
      <c r="M9" s="92" t="s">
        <v>345</v>
      </c>
      <c r="N9" s="91" t="s">
        <v>273</v>
      </c>
      <c r="O9" s="91" t="s">
        <v>343</v>
      </c>
      <c r="P9" s="93" t="s">
        <v>353</v>
      </c>
    </row>
    <row r="10" spans="1:16" x14ac:dyDescent="0.25">
      <c r="A10" s="200"/>
      <c r="B10" s="94"/>
      <c r="C10" s="95"/>
      <c r="D10" s="201"/>
      <c r="E10" s="96"/>
      <c r="F10" s="97"/>
      <c r="G10" s="98"/>
      <c r="H10" s="184"/>
      <c r="I10" s="99"/>
      <c r="J10" s="100"/>
      <c r="K10" s="100"/>
      <c r="L10" s="100"/>
      <c r="M10" s="101"/>
      <c r="N10" s="102"/>
      <c r="O10" s="102"/>
      <c r="P10" s="102"/>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5"/>
  <sheetViews>
    <sheetView zoomScale="90" zoomScaleNormal="90" zoomScaleSheetLayoutView="100" workbookViewId="0">
      <selection activeCell="A6" sqref="A6:XFD143"/>
    </sheetView>
  </sheetViews>
  <sheetFormatPr defaultColWidth="9.109375" defaultRowHeight="14.4" x14ac:dyDescent="0.35"/>
  <cols>
    <col min="1" max="1" width="16.10937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import charges"</f>
        <v>Eclipse Power Distribution Limited - GSP G - Effective from 1 April 2026 - Submitted Designated EHV import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5">
      <c r="A5" s="202" t="str" cm="1">
        <f t="array" ref="A5">IFERROR(INDEX('Annex 2 Designated EHV charges'!$A$10:$A$62, MATCH(0, IF(ISBLANK('Annex 2 Designated EHV charges'!$A$10:$A$62),1, COUNTIF(A$4:$A4, 'Annex 2 Designated EHV charges'!$A$10:$A$62)), 0)),"")</f>
        <v/>
      </c>
      <c r="B5" s="94" t="str">
        <f>IF($A5="","",VLOOKUP($A5,'Annex 2 Designated EHV charges'!$A:$P,2,0))</f>
        <v/>
      </c>
      <c r="C5" s="111" t="str">
        <f>IF($A5="","",VLOOKUP($A5,'Annex 2 Designated EHV charges'!$A:$P,3,0))</f>
        <v/>
      </c>
      <c r="D5" s="112" t="str">
        <f>IF($A5="","",VLOOKUP($A5,'Annex 2 Designated EHV charges'!$A:$P,7,0))</f>
        <v/>
      </c>
      <c r="E5" s="113" t="str">
        <f>IFERROR(IF(VLOOKUP($A5,'Annex 2 Designated EHV charges'!$A:$P,9,FALSE)=0,"",VLOOKUP($A5,'Annex 2 Designated EHV charges'!$A:$P,9,FALSE)),"")</f>
        <v/>
      </c>
      <c r="F5" s="114" t="str">
        <f>IFERROR(IF(VLOOKUP($A5,'Annex 2 Designated EHV charges'!$A:$P,10,FALSE)=0,"",VLOOKUP($A5,'Annex 2 Designated EHV charges'!$A:$P,10,FALSE)),"")</f>
        <v/>
      </c>
      <c r="G5" s="115" t="str">
        <f>IFERROR(IF(VLOOKUP($A5,'Annex 2 Designated EHV charges'!$A:$P,11,FALSE)=0,"",VLOOKUP($A5,'Annex 2 Designated EHV charges'!$A:$P,11,FALSE)),"")</f>
        <v/>
      </c>
      <c r="H5" s="115" t="str">
        <f>IFERROR(IF(VLOOKUP($A5,'Annex 2 Designated EHV charges'!$A:$P,12,FALSE)=0,"",VLOOKUP($A5,'Annex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5"/>
  <sheetViews>
    <sheetView zoomScale="90" zoomScaleNormal="90" zoomScaleSheetLayoutView="100" workbookViewId="0">
      <selection activeCell="A6" sqref="A6:XFD104"/>
    </sheetView>
  </sheetViews>
  <sheetFormatPr defaultColWidth="9.109375" defaultRowHeight="14.4" x14ac:dyDescent="0.35"/>
  <cols>
    <col min="1" max="1" width="14.664062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export charges"</f>
        <v>Eclipse Power Distribution Limited - GSP G - Effective from 1 April 2026 - Submitted Designated EHV export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5">
      <c r="A5" s="203" t="str" cm="1">
        <f t="array" ref="A5">IFERROR(INDEX('Annex 2 Designated EHV charges'!$D$10:$D$62, MATCH(0, IF(ISBLANK('Annex 2 Designated EHV charges'!$D$10:$D$62),1, COUNTIF(A$4:$A4, 'Annex 2 Designated EHV charges'!$D$10:$D$62)), 0)),"")</f>
        <v/>
      </c>
      <c r="B5" s="94" t="str">
        <f>IF($A5="","",VLOOKUP($A5,'Annex 2 Designated EHV charges'!$D:$P,2,0))</f>
        <v/>
      </c>
      <c r="C5" s="111" t="str">
        <f>IF($A5="","",VLOOKUP($A5,'Annex 2 Designated EHV charges'!$D:$P,3,0))</f>
        <v/>
      </c>
      <c r="D5" s="112" t="str">
        <f>IF($A5="","",VLOOKUP($A5,'Annex 2 Designated EHV charges'!$D:$P,4,0))</f>
        <v/>
      </c>
      <c r="E5" s="116" t="str">
        <f>IFERROR(IF(VLOOKUP($A5,'Annex 2 Designated EHV charges'!$D:$P,10,FALSE)=0,0,VLOOKUP($A5,'Annex 2 Designated EHV charges'!$D:$P,10,FALSE)),"")</f>
        <v/>
      </c>
      <c r="F5" s="117" t="str">
        <f>IFERROR(IF(VLOOKUP($A5,'Annex 2 Designated EHV charges'!$D:$P,11,FALSE)=0,0,VLOOKUP($A5,'Annex 2 Designated EHV charges'!$D:$P,11,FALSE)),"")</f>
        <v/>
      </c>
      <c r="G5" s="118" t="str">
        <f>IFERROR(IF(VLOOKUP($A5,'Annex 2 Designated EHV charges'!$D:$P,12,FALSE)=0,0,VLOOKUP($A5,'Annex 2 Designated EHV charges'!$D:$P,12,FALSE)),"")</f>
        <v/>
      </c>
      <c r="H5" s="118" t="str">
        <f>IFERROR(IF(VLOOKUP($A5,'Annex 2 Designated EHV charges'!$D:$P,13,FALSE)=0,0,VLOOKUP($A5,'Annex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09375" defaultRowHeight="14.4" x14ac:dyDescent="0.35"/>
  <cols>
    <col min="1" max="1" width="27.44140625" style="123" customWidth="1"/>
    <col min="2" max="2" width="11" style="123" customWidth="1"/>
    <col min="3" max="3" width="9.109375" style="123"/>
    <col min="4" max="10" width="16.5546875" style="123" customWidth="1"/>
    <col min="11" max="16384" width="9.109375" style="123"/>
  </cols>
  <sheetData>
    <row r="1" spans="1:10" s="121" customFormat="1" ht="27.75" customHeight="1" x14ac:dyDescent="0.35">
      <c r="A1" s="119" t="s">
        <v>17</v>
      </c>
      <c r="B1" s="120"/>
      <c r="D1" s="120"/>
      <c r="E1" s="120"/>
      <c r="F1" s="120"/>
      <c r="G1" s="122"/>
      <c r="H1" s="123"/>
      <c r="I1" s="123"/>
    </row>
    <row r="2" spans="1:10" s="121" customFormat="1" ht="27" customHeight="1" x14ac:dyDescent="0.25">
      <c r="A2" s="220" t="str">
        <f>Overview!B4&amp; " - Effective from "&amp;Overview!D4&amp;" - "&amp;Overview!E4&amp;" LV and HV tariffs"</f>
        <v>Eclipse Power Distribution Limited - GSP G - Effective from 1 April 2026 - Submitted LV and HV tariffs</v>
      </c>
      <c r="B2" s="220"/>
      <c r="C2" s="220"/>
      <c r="D2" s="220"/>
      <c r="E2" s="220"/>
      <c r="F2" s="220"/>
      <c r="G2" s="220"/>
      <c r="H2" s="220"/>
      <c r="I2" s="220"/>
      <c r="J2" s="220"/>
    </row>
    <row r="3" spans="1:10" s="121" customFormat="1" ht="27" customHeight="1" x14ac:dyDescent="0.25">
      <c r="A3" s="239" t="s">
        <v>428</v>
      </c>
      <c r="B3" s="240"/>
      <c r="C3" s="240"/>
      <c r="D3" s="240"/>
      <c r="E3" s="240"/>
      <c r="F3" s="240"/>
      <c r="G3" s="240"/>
      <c r="H3" s="240"/>
      <c r="I3" s="240"/>
      <c r="J3" s="241"/>
    </row>
    <row r="4" spans="1:10" s="121" customFormat="1" ht="71.25" customHeight="1" x14ac:dyDescent="0.25">
      <c r="A4" s="124"/>
      <c r="B4" s="73" t="s">
        <v>0</v>
      </c>
      <c r="C4" s="90" t="s">
        <v>22</v>
      </c>
      <c r="D4" s="90" t="s">
        <v>429</v>
      </c>
      <c r="E4" s="90" t="s">
        <v>430</v>
      </c>
      <c r="F4" s="90" t="s">
        <v>23</v>
      </c>
      <c r="G4" s="90"/>
      <c r="H4" s="90"/>
      <c r="I4" s="90"/>
      <c r="J4" s="90"/>
    </row>
    <row r="5" spans="1:10" s="121" customFormat="1" ht="32.25" customHeight="1" x14ac:dyDescent="0.25">
      <c r="A5" s="125"/>
      <c r="B5" s="126"/>
      <c r="C5" s="127"/>
      <c r="D5" s="128"/>
      <c r="E5" s="128"/>
      <c r="F5" s="129"/>
      <c r="G5" s="130"/>
      <c r="H5" s="130"/>
      <c r="I5" s="130"/>
      <c r="J5" s="130"/>
    </row>
    <row r="6" spans="1:10" ht="12.75" customHeight="1" x14ac:dyDescent="0.35">
      <c r="A6" s="242" t="s">
        <v>2</v>
      </c>
      <c r="B6" s="250"/>
      <c r="C6" s="251"/>
      <c r="D6" s="251"/>
      <c r="E6" s="251"/>
      <c r="F6" s="251"/>
      <c r="G6" s="251"/>
      <c r="H6" s="252"/>
      <c r="I6" s="252"/>
      <c r="J6" s="253"/>
    </row>
    <row r="7" spans="1:10" x14ac:dyDescent="0.35">
      <c r="A7" s="243"/>
      <c r="B7" s="250"/>
      <c r="C7" s="251"/>
      <c r="D7" s="251"/>
      <c r="E7" s="251"/>
      <c r="F7" s="251"/>
      <c r="G7" s="251"/>
      <c r="H7" s="252"/>
      <c r="I7" s="252"/>
      <c r="J7" s="253"/>
    </row>
    <row r="8" spans="1:10" x14ac:dyDescent="0.35">
      <c r="A8" s="254"/>
      <c r="B8" s="250"/>
      <c r="C8" s="251"/>
      <c r="D8" s="251"/>
      <c r="E8" s="251"/>
      <c r="F8" s="251"/>
      <c r="G8" s="251"/>
      <c r="H8" s="252"/>
      <c r="I8" s="252"/>
      <c r="J8" s="253"/>
    </row>
    <row r="11" spans="1:10" s="121" customFormat="1" ht="27" customHeight="1" x14ac:dyDescent="0.25">
      <c r="A11" s="239" t="s">
        <v>431</v>
      </c>
      <c r="B11" s="240"/>
      <c r="C11" s="240"/>
      <c r="D11" s="240"/>
      <c r="E11" s="240"/>
      <c r="F11" s="240"/>
      <c r="G11" s="240"/>
      <c r="H11" s="240"/>
      <c r="I11" s="240"/>
      <c r="J11" s="241"/>
    </row>
    <row r="12" spans="1:10" s="121" customFormat="1" ht="58.5" customHeight="1" x14ac:dyDescent="0.25">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5">
      <c r="A13" s="125"/>
      <c r="B13" s="126"/>
      <c r="C13" s="127"/>
      <c r="D13" s="128"/>
      <c r="E13" s="128"/>
      <c r="F13" s="128"/>
      <c r="G13" s="129"/>
      <c r="H13" s="129"/>
      <c r="I13" s="129"/>
      <c r="J13" s="128"/>
    </row>
    <row r="14" spans="1:10" ht="12.75" customHeight="1" x14ac:dyDescent="0.35">
      <c r="A14" s="242" t="s">
        <v>2</v>
      </c>
      <c r="B14" s="246" t="s">
        <v>12</v>
      </c>
      <c r="C14" s="247"/>
      <c r="D14" s="247"/>
      <c r="E14" s="247"/>
      <c r="F14" s="247"/>
      <c r="G14" s="247"/>
      <c r="H14" s="248"/>
      <c r="I14" s="248"/>
      <c r="J14" s="249"/>
    </row>
    <row r="15" spans="1:10" ht="12.75" customHeight="1" x14ac:dyDescent="0.35">
      <c r="A15" s="243"/>
      <c r="B15" s="250"/>
      <c r="C15" s="251"/>
      <c r="D15" s="251"/>
      <c r="E15" s="251"/>
      <c r="F15" s="251"/>
      <c r="G15" s="251"/>
      <c r="H15" s="252"/>
      <c r="I15" s="252"/>
      <c r="J15" s="253"/>
    </row>
    <row r="16" spans="1:10" ht="12.75" customHeight="1" x14ac:dyDescent="0.35">
      <c r="A16" s="243"/>
      <c r="B16" s="250"/>
      <c r="C16" s="251"/>
      <c r="D16" s="251"/>
      <c r="E16" s="251"/>
      <c r="F16" s="251"/>
      <c r="G16" s="251"/>
      <c r="H16" s="252"/>
      <c r="I16" s="252"/>
      <c r="J16" s="253"/>
    </row>
    <row r="17" spans="1:10" ht="23.25" customHeight="1" x14ac:dyDescent="0.35">
      <c r="A17" s="244"/>
      <c r="B17" s="250"/>
      <c r="C17" s="251"/>
      <c r="D17" s="251"/>
      <c r="E17" s="251"/>
      <c r="F17" s="251"/>
      <c r="G17" s="251"/>
      <c r="H17" s="252"/>
      <c r="I17" s="252"/>
      <c r="J17" s="253"/>
    </row>
    <row r="18" spans="1:10" ht="12.75" customHeight="1" x14ac:dyDescent="0.35">
      <c r="A18" s="244"/>
      <c r="B18" s="250"/>
      <c r="C18" s="251"/>
      <c r="D18" s="251"/>
      <c r="E18" s="251"/>
      <c r="F18" s="251"/>
      <c r="G18" s="251"/>
      <c r="H18" s="252"/>
      <c r="I18" s="252"/>
      <c r="J18" s="253"/>
    </row>
    <row r="19" spans="1:10" x14ac:dyDescent="0.35">
      <c r="A19" s="244"/>
      <c r="B19" s="250"/>
      <c r="C19" s="251"/>
      <c r="D19" s="251"/>
      <c r="E19" s="251"/>
      <c r="F19" s="251"/>
      <c r="G19" s="251"/>
      <c r="H19" s="252"/>
      <c r="I19" s="252"/>
      <c r="J19" s="253"/>
    </row>
    <row r="20" spans="1:10" x14ac:dyDescent="0.35">
      <c r="A20" s="244"/>
      <c r="B20" s="250"/>
      <c r="C20" s="251"/>
      <c r="D20" s="251"/>
      <c r="E20" s="251"/>
      <c r="F20" s="251"/>
      <c r="G20" s="251"/>
      <c r="H20" s="252"/>
      <c r="I20" s="252"/>
      <c r="J20" s="253"/>
    </row>
    <row r="21" spans="1:10" x14ac:dyDescent="0.35">
      <c r="A21" s="245"/>
      <c r="B21" s="250"/>
      <c r="C21" s="251"/>
      <c r="D21" s="251"/>
      <c r="E21" s="251"/>
      <c r="F21" s="251"/>
      <c r="G21" s="251"/>
      <c r="H21" s="252"/>
      <c r="I21" s="252"/>
      <c r="J21" s="253"/>
    </row>
    <row r="24" spans="1:10" x14ac:dyDescent="0.35">
      <c r="A24" s="56" t="str">
        <f>Overview!B4&amp;" has no preserved charges/additional LLFCs"</f>
        <v>Eclipse Power Distribution Limited - GSP G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election activeCell="B12" sqref="B12"/>
    </sheetView>
  </sheetViews>
  <sheetFormatPr defaultColWidth="9.109375" defaultRowHeight="27.75" customHeight="1" x14ac:dyDescent="0.35"/>
  <cols>
    <col min="1" max="1" width="58" style="58" bestFit="1" customWidth="1"/>
    <col min="2" max="2" width="17.6640625" style="82" customWidth="1"/>
    <col min="3" max="4" width="17.6640625" style="58" customWidth="1"/>
    <col min="5" max="7" width="17.6640625" style="82" customWidth="1"/>
    <col min="8" max="9" width="17.6640625" style="83" customWidth="1"/>
    <col min="10" max="10" width="17.6640625" style="61" customWidth="1"/>
    <col min="11" max="11" width="15.5546875" style="61" customWidth="1"/>
    <col min="12" max="16384" width="9.109375" style="58"/>
  </cols>
  <sheetData>
    <row r="1" spans="1:11" ht="27.75" customHeight="1" x14ac:dyDescent="0.35">
      <c r="A1" s="86" t="s">
        <v>17</v>
      </c>
      <c r="B1" s="58"/>
      <c r="F1" s="58"/>
      <c r="G1" s="58"/>
      <c r="H1" s="58"/>
      <c r="I1" s="61"/>
      <c r="J1" s="58"/>
      <c r="K1" s="58"/>
    </row>
    <row r="2" spans="1:11" ht="27" customHeight="1" x14ac:dyDescent="0.35">
      <c r="A2" s="255" t="str">
        <f>Overview!B4&amp; " - Effective from "&amp;Overview!D4&amp;" - "&amp;Overview!E4&amp;" LDNO tariffs"</f>
        <v>Eclipse Power Distribution Limited - GSP G - Effective from 1 April 2026 - Submitted LDNO tariffs</v>
      </c>
      <c r="B2" s="255"/>
      <c r="C2" s="255"/>
      <c r="D2" s="255"/>
      <c r="E2" s="255"/>
      <c r="F2" s="255"/>
      <c r="G2" s="255"/>
      <c r="H2" s="255"/>
      <c r="I2" s="255"/>
      <c r="J2" s="255"/>
    </row>
    <row r="3" spans="1:11" ht="18" x14ac:dyDescent="0.35">
      <c r="A3" s="131"/>
      <c r="B3" s="131"/>
      <c r="C3" s="131"/>
      <c r="D3" s="131"/>
      <c r="E3" s="131"/>
      <c r="F3" s="131"/>
      <c r="G3" s="131"/>
      <c r="H3" s="131"/>
      <c r="I3" s="131"/>
      <c r="J3" s="131"/>
    </row>
    <row r="4" spans="1:11" ht="27" customHeight="1" x14ac:dyDescent="0.35">
      <c r="A4" s="220" t="s">
        <v>375</v>
      </c>
      <c r="B4" s="220"/>
      <c r="C4" s="220"/>
      <c r="D4" s="220"/>
      <c r="E4" s="132"/>
      <c r="F4" s="220" t="s">
        <v>376</v>
      </c>
      <c r="G4" s="220"/>
      <c r="H4" s="220"/>
      <c r="I4" s="220"/>
      <c r="J4" s="220"/>
    </row>
    <row r="5" spans="1:11" ht="32.25" customHeight="1" x14ac:dyDescent="0.25">
      <c r="A5" s="65" t="s">
        <v>12</v>
      </c>
      <c r="B5" s="66" t="s">
        <v>274</v>
      </c>
      <c r="C5" s="133" t="s">
        <v>275</v>
      </c>
      <c r="D5" s="67" t="s">
        <v>276</v>
      </c>
      <c r="E5" s="62"/>
      <c r="F5" s="224"/>
      <c r="G5" s="225"/>
      <c r="H5" s="68" t="s">
        <v>278</v>
      </c>
      <c r="I5" s="69" t="s">
        <v>279</v>
      </c>
      <c r="J5" s="67" t="s">
        <v>276</v>
      </c>
      <c r="K5" s="62"/>
    </row>
    <row r="6" spans="1:11" ht="56.25" customHeight="1" x14ac:dyDescent="0.25">
      <c r="A6" s="190" t="s">
        <v>483</v>
      </c>
      <c r="B6" s="192" t="s">
        <v>484</v>
      </c>
      <c r="C6" s="192" t="s">
        <v>485</v>
      </c>
      <c r="D6" s="192" t="s">
        <v>486</v>
      </c>
      <c r="E6" s="62"/>
      <c r="F6" s="211" t="s">
        <v>489</v>
      </c>
      <c r="G6" s="212"/>
      <c r="H6" s="193"/>
      <c r="I6" s="192" t="s">
        <v>490</v>
      </c>
      <c r="J6" s="194" t="s">
        <v>486</v>
      </c>
      <c r="K6" s="62"/>
    </row>
    <row r="7" spans="1:11" ht="56.25" customHeight="1" x14ac:dyDescent="0.25">
      <c r="A7" s="190" t="s">
        <v>487</v>
      </c>
      <c r="B7" s="193"/>
      <c r="C7" s="192" t="s">
        <v>484</v>
      </c>
      <c r="D7" s="192" t="s">
        <v>488</v>
      </c>
      <c r="E7" s="62"/>
      <c r="F7" s="211" t="s">
        <v>491</v>
      </c>
      <c r="G7" s="212"/>
      <c r="H7" s="191" t="s">
        <v>484</v>
      </c>
      <c r="I7" s="192" t="s">
        <v>492</v>
      </c>
      <c r="J7" s="194" t="s">
        <v>486</v>
      </c>
      <c r="K7" s="62"/>
    </row>
    <row r="8" spans="1:11" ht="55.5" customHeight="1" x14ac:dyDescent="0.25">
      <c r="A8" s="70" t="s">
        <v>13</v>
      </c>
      <c r="B8" s="257" t="s">
        <v>479</v>
      </c>
      <c r="C8" s="258"/>
      <c r="D8" s="259"/>
      <c r="E8" s="62"/>
      <c r="F8" s="211" t="s">
        <v>493</v>
      </c>
      <c r="G8" s="212"/>
      <c r="H8" s="193"/>
      <c r="I8" s="192" t="s">
        <v>484</v>
      </c>
      <c r="J8" s="194" t="s">
        <v>488</v>
      </c>
      <c r="K8" s="62"/>
    </row>
    <row r="9" spans="1:11" s="64" customFormat="1" ht="21" customHeight="1" x14ac:dyDescent="0.35">
      <c r="B9" s="62"/>
      <c r="C9" s="62"/>
      <c r="D9" s="62"/>
      <c r="E9" s="134"/>
      <c r="F9" s="219" t="s">
        <v>13</v>
      </c>
      <c r="G9" s="219"/>
      <c r="H9" s="256" t="s">
        <v>479</v>
      </c>
      <c r="I9" s="256"/>
      <c r="J9" s="256"/>
      <c r="K9" s="63"/>
    </row>
    <row r="10" spans="1:11" s="64" customFormat="1" ht="12" customHeight="1" x14ac:dyDescent="0.35">
      <c r="A10" s="62"/>
      <c r="B10" s="62"/>
      <c r="C10" s="62"/>
      <c r="D10" s="62"/>
      <c r="E10" s="62"/>
      <c r="F10" s="135"/>
      <c r="G10" s="135"/>
      <c r="H10" s="136"/>
      <c r="I10" s="136"/>
      <c r="J10" s="136"/>
      <c r="K10" s="63"/>
    </row>
    <row r="11" spans="1:11" ht="66" customHeight="1" x14ac:dyDescent="0.25">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5">
      <c r="A12" s="137" t="s">
        <v>638</v>
      </c>
      <c r="B12" s="75"/>
      <c r="C12" s="138" t="s">
        <v>639</v>
      </c>
      <c r="D12" s="195">
        <v>10.263999999999999</v>
      </c>
      <c r="E12" s="196">
        <v>1.6240000000000001</v>
      </c>
      <c r="F12" s="197">
        <v>9.5000000000000001E-2</v>
      </c>
      <c r="G12" s="139">
        <v>1.83</v>
      </c>
      <c r="H12" s="78">
        <v>0</v>
      </c>
      <c r="I12" s="78">
        <v>0</v>
      </c>
      <c r="J12" s="79">
        <v>0</v>
      </c>
      <c r="K12" s="58"/>
    </row>
    <row r="13" spans="1:11" ht="27" customHeight="1" x14ac:dyDescent="0.25">
      <c r="A13" s="137" t="s">
        <v>640</v>
      </c>
      <c r="B13" s="75"/>
      <c r="C13" s="138">
        <v>2</v>
      </c>
      <c r="D13" s="195">
        <v>10.263999999999999</v>
      </c>
      <c r="E13" s="196">
        <v>1.6240000000000001</v>
      </c>
      <c r="F13" s="197">
        <v>9.5000000000000001E-2</v>
      </c>
      <c r="G13" s="78">
        <v>0</v>
      </c>
      <c r="H13" s="78">
        <v>0</v>
      </c>
      <c r="I13" s="78">
        <v>0</v>
      </c>
      <c r="J13" s="79">
        <v>0</v>
      </c>
      <c r="K13" s="58"/>
    </row>
    <row r="14" spans="1:11" ht="27" customHeight="1" x14ac:dyDescent="0.25">
      <c r="A14" s="137" t="s">
        <v>502</v>
      </c>
      <c r="B14" s="75"/>
      <c r="C14" s="138" t="s">
        <v>641</v>
      </c>
      <c r="D14" s="195">
        <v>9.8409999999999993</v>
      </c>
      <c r="E14" s="196">
        <v>1.5569999999999999</v>
      </c>
      <c r="F14" s="197">
        <v>9.0999999999999998E-2</v>
      </c>
      <c r="G14" s="139">
        <v>5.7</v>
      </c>
      <c r="H14" s="78">
        <v>0</v>
      </c>
      <c r="I14" s="78">
        <v>0</v>
      </c>
      <c r="J14" s="79">
        <v>0</v>
      </c>
      <c r="K14" s="58"/>
    </row>
    <row r="15" spans="1:11" ht="27" customHeight="1" x14ac:dyDescent="0.25">
      <c r="A15" s="137" t="s">
        <v>503</v>
      </c>
      <c r="B15" s="75"/>
      <c r="C15" s="138" t="s">
        <v>641</v>
      </c>
      <c r="D15" s="195">
        <v>9.8409999999999993</v>
      </c>
      <c r="E15" s="196">
        <v>1.5569999999999999</v>
      </c>
      <c r="F15" s="197">
        <v>9.0999999999999998E-2</v>
      </c>
      <c r="G15" s="139">
        <v>0</v>
      </c>
      <c r="H15" s="78">
        <v>0</v>
      </c>
      <c r="I15" s="78">
        <v>0</v>
      </c>
      <c r="J15" s="79">
        <v>0</v>
      </c>
      <c r="K15" s="58"/>
    </row>
    <row r="16" spans="1:11" ht="27" customHeight="1" x14ac:dyDescent="0.25">
      <c r="A16" s="137" t="s">
        <v>504</v>
      </c>
      <c r="B16" s="75"/>
      <c r="C16" s="138" t="s">
        <v>641</v>
      </c>
      <c r="D16" s="195">
        <v>9.6029999999999998</v>
      </c>
      <c r="E16" s="196">
        <v>1.32</v>
      </c>
      <c r="F16" s="197">
        <v>0</v>
      </c>
      <c r="G16" s="139">
        <v>0</v>
      </c>
      <c r="H16" s="78">
        <v>0</v>
      </c>
      <c r="I16" s="78">
        <v>0</v>
      </c>
      <c r="J16" s="79">
        <v>0</v>
      </c>
      <c r="K16" s="58"/>
    </row>
    <row r="17" spans="1:11" ht="27" customHeight="1" x14ac:dyDescent="0.25">
      <c r="A17" s="137" t="s">
        <v>505</v>
      </c>
      <c r="B17" s="75"/>
      <c r="C17" s="138" t="s">
        <v>641</v>
      </c>
      <c r="D17" s="195">
        <v>9.2959999999999994</v>
      </c>
      <c r="E17" s="196">
        <v>1.0129999999999999</v>
      </c>
      <c r="F17" s="197">
        <v>0</v>
      </c>
      <c r="G17" s="139">
        <v>0</v>
      </c>
      <c r="H17" s="78">
        <v>0</v>
      </c>
      <c r="I17" s="78">
        <v>0</v>
      </c>
      <c r="J17" s="79">
        <v>0</v>
      </c>
      <c r="K17" s="58"/>
    </row>
    <row r="18" spans="1:11" ht="27" customHeight="1" x14ac:dyDescent="0.25">
      <c r="A18" s="137" t="s">
        <v>506</v>
      </c>
      <c r="B18" s="75"/>
      <c r="C18" s="138" t="s">
        <v>641</v>
      </c>
      <c r="D18" s="195">
        <v>9.1029999999999998</v>
      </c>
      <c r="E18" s="196">
        <v>0.82</v>
      </c>
      <c r="F18" s="197">
        <v>0</v>
      </c>
      <c r="G18" s="139">
        <v>0</v>
      </c>
      <c r="H18" s="78">
        <v>0</v>
      </c>
      <c r="I18" s="78">
        <v>0</v>
      </c>
      <c r="J18" s="79">
        <v>0</v>
      </c>
      <c r="K18" s="58"/>
    </row>
    <row r="19" spans="1:11" ht="27" customHeight="1" x14ac:dyDescent="0.25">
      <c r="A19" s="137" t="s">
        <v>642</v>
      </c>
      <c r="B19" s="75"/>
      <c r="C19" s="138">
        <v>4</v>
      </c>
      <c r="D19" s="195">
        <v>9.8409999999999993</v>
      </c>
      <c r="E19" s="196">
        <v>1.5569999999999999</v>
      </c>
      <c r="F19" s="197">
        <v>9.0999999999999998E-2</v>
      </c>
      <c r="G19" s="78">
        <v>0</v>
      </c>
      <c r="H19" s="78">
        <v>0</v>
      </c>
      <c r="I19" s="78">
        <v>0</v>
      </c>
      <c r="J19" s="79">
        <v>0</v>
      </c>
      <c r="K19" s="58"/>
    </row>
    <row r="20" spans="1:11" ht="27" customHeight="1" x14ac:dyDescent="0.25">
      <c r="A20" s="137" t="s">
        <v>507</v>
      </c>
      <c r="B20" s="75"/>
      <c r="C20" s="138">
        <v>0</v>
      </c>
      <c r="D20" s="195">
        <v>5.9640000000000004</v>
      </c>
      <c r="E20" s="196">
        <v>0.88200000000000001</v>
      </c>
      <c r="F20" s="197">
        <v>5.2999999999999999E-2</v>
      </c>
      <c r="G20" s="139">
        <v>20.079999999999998</v>
      </c>
      <c r="H20" s="139">
        <v>4.3899999999999997</v>
      </c>
      <c r="I20" s="140">
        <v>4.3899999999999997</v>
      </c>
      <c r="J20" s="81">
        <v>0.109</v>
      </c>
      <c r="K20" s="58"/>
    </row>
    <row r="21" spans="1:11" ht="27" customHeight="1" x14ac:dyDescent="0.25">
      <c r="A21" s="137" t="s">
        <v>508</v>
      </c>
      <c r="B21" s="75"/>
      <c r="C21" s="138">
        <v>0</v>
      </c>
      <c r="D21" s="195">
        <v>4.96</v>
      </c>
      <c r="E21" s="196">
        <v>0.26900000000000002</v>
      </c>
      <c r="F21" s="197">
        <v>1.4999999999999999E-2</v>
      </c>
      <c r="G21" s="139">
        <v>0</v>
      </c>
      <c r="H21" s="139">
        <v>4.3899999999999997</v>
      </c>
      <c r="I21" s="140">
        <v>4.3899999999999997</v>
      </c>
      <c r="J21" s="81">
        <v>0.109</v>
      </c>
      <c r="K21" s="58"/>
    </row>
    <row r="22" spans="1:11" ht="27" customHeight="1" x14ac:dyDescent="0.25">
      <c r="A22" s="137" t="s">
        <v>509</v>
      </c>
      <c r="B22" s="75"/>
      <c r="C22" s="138">
        <v>0</v>
      </c>
      <c r="D22" s="195">
        <v>4.6340000000000003</v>
      </c>
      <c r="E22" s="196">
        <v>0.26900000000000002</v>
      </c>
      <c r="F22" s="197">
        <v>1.4999999999999999E-2</v>
      </c>
      <c r="G22" s="139">
        <v>0</v>
      </c>
      <c r="H22" s="139">
        <v>4.3899999999999997</v>
      </c>
      <c r="I22" s="140">
        <v>4.3899999999999997</v>
      </c>
      <c r="J22" s="81">
        <v>0.109</v>
      </c>
      <c r="K22" s="58"/>
    </row>
    <row r="23" spans="1:11" ht="27" customHeight="1" x14ac:dyDescent="0.25">
      <c r="A23" s="137" t="s">
        <v>510</v>
      </c>
      <c r="B23" s="75"/>
      <c r="C23" s="138">
        <v>0</v>
      </c>
      <c r="D23" s="195">
        <v>4.3650000000000002</v>
      </c>
      <c r="E23" s="196">
        <v>0.26900000000000002</v>
      </c>
      <c r="F23" s="197">
        <v>1.4999999999999999E-2</v>
      </c>
      <c r="G23" s="139">
        <v>0</v>
      </c>
      <c r="H23" s="139">
        <v>4.3899999999999997</v>
      </c>
      <c r="I23" s="140">
        <v>4.3899999999999997</v>
      </c>
      <c r="J23" s="81">
        <v>0.109</v>
      </c>
      <c r="K23" s="58"/>
    </row>
    <row r="24" spans="1:11" ht="27" customHeight="1" x14ac:dyDescent="0.25">
      <c r="A24" s="137" t="s">
        <v>511</v>
      </c>
      <c r="B24" s="75"/>
      <c r="C24" s="138">
        <v>0</v>
      </c>
      <c r="D24" s="195">
        <v>4.1420000000000003</v>
      </c>
      <c r="E24" s="196">
        <v>0.26900000000000002</v>
      </c>
      <c r="F24" s="197">
        <v>1.4999999999999999E-2</v>
      </c>
      <c r="G24" s="139">
        <v>0</v>
      </c>
      <c r="H24" s="139">
        <v>4.3899999999999997</v>
      </c>
      <c r="I24" s="140">
        <v>4.3899999999999997</v>
      </c>
      <c r="J24" s="81">
        <v>0.109</v>
      </c>
      <c r="K24" s="58"/>
    </row>
    <row r="25" spans="1:11" ht="27" customHeight="1" x14ac:dyDescent="0.25">
      <c r="A25" s="137" t="s">
        <v>643</v>
      </c>
      <c r="B25" s="75"/>
      <c r="C25" s="138" t="s">
        <v>498</v>
      </c>
      <c r="D25" s="198">
        <v>30.652999999999999</v>
      </c>
      <c r="E25" s="199">
        <v>3.3620000000000001</v>
      </c>
      <c r="F25" s="197">
        <v>2.1179999999999999</v>
      </c>
      <c r="G25" s="78">
        <v>0</v>
      </c>
      <c r="H25" s="78">
        <v>0</v>
      </c>
      <c r="I25" s="78">
        <v>0</v>
      </c>
      <c r="J25" s="79">
        <v>0</v>
      </c>
      <c r="K25" s="58"/>
    </row>
    <row r="26" spans="1:11" ht="27" customHeight="1" x14ac:dyDescent="0.25">
      <c r="A26" s="137" t="s">
        <v>644</v>
      </c>
      <c r="B26" s="75"/>
      <c r="C26" s="138" t="s">
        <v>645</v>
      </c>
      <c r="D26" s="195">
        <v>-9.968</v>
      </c>
      <c r="E26" s="196">
        <v>-1.5780000000000001</v>
      </c>
      <c r="F26" s="197">
        <v>-9.1999999999999998E-2</v>
      </c>
      <c r="G26" s="78">
        <v>0</v>
      </c>
      <c r="H26" s="78">
        <v>0</v>
      </c>
      <c r="I26" s="78">
        <v>0</v>
      </c>
      <c r="J26" s="79">
        <v>0</v>
      </c>
      <c r="K26" s="58"/>
    </row>
    <row r="27" spans="1:11" ht="27" customHeight="1" x14ac:dyDescent="0.25">
      <c r="A27" s="137" t="s">
        <v>646</v>
      </c>
      <c r="B27" s="75"/>
      <c r="C27" s="138" t="s">
        <v>645</v>
      </c>
      <c r="D27" s="195">
        <v>-9.968</v>
      </c>
      <c r="E27" s="196">
        <v>-1.5780000000000001</v>
      </c>
      <c r="F27" s="197">
        <v>-9.1999999999999998E-2</v>
      </c>
      <c r="G27" s="78">
        <v>0</v>
      </c>
      <c r="H27" s="78">
        <v>0</v>
      </c>
      <c r="I27" s="78">
        <v>0</v>
      </c>
      <c r="J27" s="81">
        <v>0.17599999999999999</v>
      </c>
      <c r="K27" s="58"/>
    </row>
    <row r="28" spans="1:11" ht="27" customHeight="1" x14ac:dyDescent="0.25">
      <c r="A28" s="141" t="s">
        <v>647</v>
      </c>
      <c r="B28" s="75"/>
      <c r="C28" s="138" t="s">
        <v>639</v>
      </c>
      <c r="D28" s="195">
        <v>7.2060000000000004</v>
      </c>
      <c r="E28" s="196">
        <v>1.1399999999999999</v>
      </c>
      <c r="F28" s="197">
        <v>6.7000000000000004E-2</v>
      </c>
      <c r="G28" s="139">
        <v>1.28</v>
      </c>
      <c r="H28" s="78">
        <v>0</v>
      </c>
      <c r="I28" s="78">
        <v>0</v>
      </c>
      <c r="J28" s="79">
        <v>0</v>
      </c>
      <c r="K28" s="58"/>
    </row>
    <row r="29" spans="1:11" ht="27" customHeight="1" x14ac:dyDescent="0.25">
      <c r="A29" s="141" t="s">
        <v>648</v>
      </c>
      <c r="B29" s="75"/>
      <c r="C29" s="138">
        <v>2</v>
      </c>
      <c r="D29" s="195">
        <v>7.2060000000000004</v>
      </c>
      <c r="E29" s="196">
        <v>1.1399999999999999</v>
      </c>
      <c r="F29" s="197">
        <v>6.7000000000000004E-2</v>
      </c>
      <c r="G29" s="78">
        <v>0</v>
      </c>
      <c r="H29" s="78">
        <v>0</v>
      </c>
      <c r="I29" s="78">
        <v>0</v>
      </c>
      <c r="J29" s="79">
        <v>0</v>
      </c>
      <c r="K29" s="58"/>
    </row>
    <row r="30" spans="1:11" ht="27" customHeight="1" x14ac:dyDescent="0.25">
      <c r="A30" s="141" t="s">
        <v>513</v>
      </c>
      <c r="B30" s="75"/>
      <c r="C30" s="138" t="s">
        <v>641</v>
      </c>
      <c r="D30" s="195">
        <v>6.9089999999999998</v>
      </c>
      <c r="E30" s="196">
        <v>1.093</v>
      </c>
      <c r="F30" s="197">
        <v>6.4000000000000001E-2</v>
      </c>
      <c r="G30" s="139">
        <v>4</v>
      </c>
      <c r="H30" s="78">
        <v>0</v>
      </c>
      <c r="I30" s="78">
        <v>0</v>
      </c>
      <c r="J30" s="79">
        <v>0</v>
      </c>
      <c r="K30" s="58"/>
    </row>
    <row r="31" spans="1:11" ht="27" customHeight="1" x14ac:dyDescent="0.25">
      <c r="A31" s="141" t="s">
        <v>514</v>
      </c>
      <c r="B31" s="75"/>
      <c r="C31" s="138" t="s">
        <v>641</v>
      </c>
      <c r="D31" s="195">
        <v>6.9089999999999998</v>
      </c>
      <c r="E31" s="196">
        <v>1.093</v>
      </c>
      <c r="F31" s="197">
        <v>6.4000000000000001E-2</v>
      </c>
      <c r="G31" s="139">
        <v>0</v>
      </c>
      <c r="H31" s="78">
        <v>0</v>
      </c>
      <c r="I31" s="78">
        <v>0</v>
      </c>
      <c r="J31" s="79">
        <v>0</v>
      </c>
      <c r="K31" s="58"/>
    </row>
    <row r="32" spans="1:11" ht="27" customHeight="1" x14ac:dyDescent="0.25">
      <c r="A32" s="141" t="s">
        <v>515</v>
      </c>
      <c r="B32" s="75"/>
      <c r="C32" s="138" t="s">
        <v>641</v>
      </c>
      <c r="D32" s="195">
        <v>6.742</v>
      </c>
      <c r="E32" s="196">
        <v>0.92700000000000005</v>
      </c>
      <c r="F32" s="197">
        <v>0</v>
      </c>
      <c r="G32" s="139">
        <v>0</v>
      </c>
      <c r="H32" s="78">
        <v>0</v>
      </c>
      <c r="I32" s="78">
        <v>0</v>
      </c>
      <c r="J32" s="79">
        <v>0</v>
      </c>
      <c r="K32" s="58"/>
    </row>
    <row r="33" spans="1:11" ht="27" customHeight="1" x14ac:dyDescent="0.25">
      <c r="A33" s="141" t="s">
        <v>516</v>
      </c>
      <c r="B33" s="75"/>
      <c r="C33" s="138" t="s">
        <v>641</v>
      </c>
      <c r="D33" s="195">
        <v>6.5259999999999998</v>
      </c>
      <c r="E33" s="196">
        <v>0.71099999999999997</v>
      </c>
      <c r="F33" s="197">
        <v>0</v>
      </c>
      <c r="G33" s="139">
        <v>0</v>
      </c>
      <c r="H33" s="78">
        <v>0</v>
      </c>
      <c r="I33" s="78">
        <v>0</v>
      </c>
      <c r="J33" s="79">
        <v>0</v>
      </c>
      <c r="K33" s="58"/>
    </row>
    <row r="34" spans="1:11" ht="27" customHeight="1" x14ac:dyDescent="0.25">
      <c r="A34" s="141" t="s">
        <v>517</v>
      </c>
      <c r="B34" s="75"/>
      <c r="C34" s="138" t="s">
        <v>641</v>
      </c>
      <c r="D34" s="195">
        <v>6.391</v>
      </c>
      <c r="E34" s="196">
        <v>0.57599999999999996</v>
      </c>
      <c r="F34" s="197">
        <v>0</v>
      </c>
      <c r="G34" s="139">
        <v>0</v>
      </c>
      <c r="H34" s="78">
        <v>0</v>
      </c>
      <c r="I34" s="78">
        <v>0</v>
      </c>
      <c r="J34" s="79">
        <v>0</v>
      </c>
      <c r="K34" s="58"/>
    </row>
    <row r="35" spans="1:11" ht="27" customHeight="1" x14ac:dyDescent="0.25">
      <c r="A35" s="141" t="s">
        <v>649</v>
      </c>
      <c r="B35" s="75"/>
      <c r="C35" s="138">
        <v>4</v>
      </c>
      <c r="D35" s="195">
        <v>6.9089999999999998</v>
      </c>
      <c r="E35" s="196">
        <v>1.093</v>
      </c>
      <c r="F35" s="197">
        <v>6.4000000000000001E-2</v>
      </c>
      <c r="G35" s="78">
        <v>0</v>
      </c>
      <c r="H35" s="78">
        <v>0</v>
      </c>
      <c r="I35" s="78">
        <v>0</v>
      </c>
      <c r="J35" s="79">
        <v>0</v>
      </c>
      <c r="K35" s="58"/>
    </row>
    <row r="36" spans="1:11" ht="27" customHeight="1" x14ac:dyDescent="0.25">
      <c r="A36" s="141" t="s">
        <v>518</v>
      </c>
      <c r="B36" s="75"/>
      <c r="C36" s="138">
        <v>0</v>
      </c>
      <c r="D36" s="195">
        <v>4.1870000000000003</v>
      </c>
      <c r="E36" s="196">
        <v>0.61899999999999999</v>
      </c>
      <c r="F36" s="197">
        <v>3.6999999999999998E-2</v>
      </c>
      <c r="G36" s="139">
        <v>14.1</v>
      </c>
      <c r="H36" s="139">
        <v>3.08</v>
      </c>
      <c r="I36" s="140">
        <v>3.08</v>
      </c>
      <c r="J36" s="81">
        <v>7.6999999999999999E-2</v>
      </c>
      <c r="K36" s="58"/>
    </row>
    <row r="37" spans="1:11" ht="27" customHeight="1" x14ac:dyDescent="0.25">
      <c r="A37" s="141" t="s">
        <v>519</v>
      </c>
      <c r="B37" s="75"/>
      <c r="C37" s="138">
        <v>0</v>
      </c>
      <c r="D37" s="195">
        <v>3.4830000000000001</v>
      </c>
      <c r="E37" s="196">
        <v>0.189</v>
      </c>
      <c r="F37" s="197">
        <v>1.0999999999999999E-2</v>
      </c>
      <c r="G37" s="139">
        <v>0</v>
      </c>
      <c r="H37" s="139">
        <v>3.08</v>
      </c>
      <c r="I37" s="140">
        <v>3.08</v>
      </c>
      <c r="J37" s="81">
        <v>7.6999999999999999E-2</v>
      </c>
      <c r="K37" s="58"/>
    </row>
    <row r="38" spans="1:11" ht="27" customHeight="1" x14ac:dyDescent="0.25">
      <c r="A38" s="141" t="s">
        <v>520</v>
      </c>
      <c r="B38" s="75"/>
      <c r="C38" s="138">
        <v>0</v>
      </c>
      <c r="D38" s="195">
        <v>3.254</v>
      </c>
      <c r="E38" s="196">
        <v>0.189</v>
      </c>
      <c r="F38" s="197">
        <v>1.0999999999999999E-2</v>
      </c>
      <c r="G38" s="139">
        <v>0</v>
      </c>
      <c r="H38" s="139">
        <v>3.08</v>
      </c>
      <c r="I38" s="140">
        <v>3.08</v>
      </c>
      <c r="J38" s="81">
        <v>7.6999999999999999E-2</v>
      </c>
      <c r="K38" s="58"/>
    </row>
    <row r="39" spans="1:11" ht="27" customHeight="1" x14ac:dyDescent="0.25">
      <c r="A39" s="141" t="s">
        <v>521</v>
      </c>
      <c r="B39" s="75"/>
      <c r="C39" s="138">
        <v>0</v>
      </c>
      <c r="D39" s="195">
        <v>3.0649999999999999</v>
      </c>
      <c r="E39" s="196">
        <v>0.189</v>
      </c>
      <c r="F39" s="197">
        <v>1.0999999999999999E-2</v>
      </c>
      <c r="G39" s="139">
        <v>0</v>
      </c>
      <c r="H39" s="139">
        <v>3.08</v>
      </c>
      <c r="I39" s="140">
        <v>3.08</v>
      </c>
      <c r="J39" s="81">
        <v>7.6999999999999999E-2</v>
      </c>
      <c r="K39" s="58"/>
    </row>
    <row r="40" spans="1:11" ht="27" customHeight="1" x14ac:dyDescent="0.25">
      <c r="A40" s="141" t="s">
        <v>522</v>
      </c>
      <c r="B40" s="75"/>
      <c r="C40" s="138">
        <v>0</v>
      </c>
      <c r="D40" s="195">
        <v>2.9079999999999999</v>
      </c>
      <c r="E40" s="196">
        <v>0.189</v>
      </c>
      <c r="F40" s="197">
        <v>1.0999999999999999E-2</v>
      </c>
      <c r="G40" s="139">
        <v>0</v>
      </c>
      <c r="H40" s="139">
        <v>3.08</v>
      </c>
      <c r="I40" s="140">
        <v>3.08</v>
      </c>
      <c r="J40" s="81">
        <v>7.6999999999999999E-2</v>
      </c>
      <c r="K40" s="58"/>
    </row>
    <row r="41" spans="1:11" ht="27" customHeight="1" x14ac:dyDescent="0.25">
      <c r="A41" s="141" t="s">
        <v>523</v>
      </c>
      <c r="B41" s="75"/>
      <c r="C41" s="138">
        <v>0</v>
      </c>
      <c r="D41" s="195">
        <v>5.09</v>
      </c>
      <c r="E41" s="196">
        <v>0.69299999999999995</v>
      </c>
      <c r="F41" s="197">
        <v>4.2999999999999997E-2</v>
      </c>
      <c r="G41" s="139">
        <v>73.3</v>
      </c>
      <c r="H41" s="139">
        <v>5.82</v>
      </c>
      <c r="I41" s="140">
        <v>5.82</v>
      </c>
      <c r="J41" s="81">
        <v>8.5999999999999993E-2</v>
      </c>
      <c r="K41" s="58"/>
    </row>
    <row r="42" spans="1:11" ht="27" customHeight="1" x14ac:dyDescent="0.25">
      <c r="A42" s="141" t="s">
        <v>524</v>
      </c>
      <c r="B42" s="75"/>
      <c r="C42" s="138">
        <v>0</v>
      </c>
      <c r="D42" s="195">
        <v>3.9550000000000001</v>
      </c>
      <c r="E42" s="196">
        <v>0</v>
      </c>
      <c r="F42" s="197">
        <v>0</v>
      </c>
      <c r="G42" s="139">
        <v>50.59</v>
      </c>
      <c r="H42" s="139">
        <v>5.82</v>
      </c>
      <c r="I42" s="140">
        <v>5.82</v>
      </c>
      <c r="J42" s="81">
        <v>8.5999999999999993E-2</v>
      </c>
      <c r="K42" s="58"/>
    </row>
    <row r="43" spans="1:11" ht="27" customHeight="1" x14ac:dyDescent="0.25">
      <c r="A43" s="141" t="s">
        <v>525</v>
      </c>
      <c r="B43" s="75"/>
      <c r="C43" s="138">
        <v>0</v>
      </c>
      <c r="D43" s="195">
        <v>3.5859999999999999</v>
      </c>
      <c r="E43" s="196">
        <v>0</v>
      </c>
      <c r="F43" s="197">
        <v>0</v>
      </c>
      <c r="G43" s="139">
        <v>50.59</v>
      </c>
      <c r="H43" s="139">
        <v>5.82</v>
      </c>
      <c r="I43" s="140">
        <v>5.82</v>
      </c>
      <c r="J43" s="81">
        <v>8.5999999999999993E-2</v>
      </c>
      <c r="K43" s="58"/>
    </row>
    <row r="44" spans="1:11" ht="27" customHeight="1" x14ac:dyDescent="0.25">
      <c r="A44" s="141" t="s">
        <v>526</v>
      </c>
      <c r="B44" s="75"/>
      <c r="C44" s="138">
        <v>0</v>
      </c>
      <c r="D44" s="195">
        <v>3.282</v>
      </c>
      <c r="E44" s="196">
        <v>0</v>
      </c>
      <c r="F44" s="197">
        <v>0</v>
      </c>
      <c r="G44" s="139">
        <v>50.59</v>
      </c>
      <c r="H44" s="139">
        <v>5.82</v>
      </c>
      <c r="I44" s="140">
        <v>5.82</v>
      </c>
      <c r="J44" s="81">
        <v>8.5999999999999993E-2</v>
      </c>
      <c r="K44" s="58"/>
    </row>
    <row r="45" spans="1:11" ht="27" customHeight="1" x14ac:dyDescent="0.25">
      <c r="A45" s="141" t="s">
        <v>527</v>
      </c>
      <c r="B45" s="75"/>
      <c r="C45" s="138">
        <v>0</v>
      </c>
      <c r="D45" s="195">
        <v>3.0289999999999999</v>
      </c>
      <c r="E45" s="196">
        <v>0</v>
      </c>
      <c r="F45" s="197">
        <v>0</v>
      </c>
      <c r="G45" s="139">
        <v>50.59</v>
      </c>
      <c r="H45" s="139">
        <v>5.82</v>
      </c>
      <c r="I45" s="140">
        <v>5.82</v>
      </c>
      <c r="J45" s="81">
        <v>8.5999999999999993E-2</v>
      </c>
      <c r="K45" s="58"/>
    </row>
    <row r="46" spans="1:11" ht="27" customHeight="1" x14ac:dyDescent="0.25">
      <c r="A46" s="141" t="s">
        <v>528</v>
      </c>
      <c r="B46" s="75"/>
      <c r="C46" s="138">
        <v>0</v>
      </c>
      <c r="D46" s="195">
        <v>4.1790000000000003</v>
      </c>
      <c r="E46" s="196">
        <v>0.498</v>
      </c>
      <c r="F46" s="197">
        <v>3.2000000000000001E-2</v>
      </c>
      <c r="G46" s="139">
        <v>191.17</v>
      </c>
      <c r="H46" s="139">
        <v>6.62</v>
      </c>
      <c r="I46" s="140">
        <v>6.62</v>
      </c>
      <c r="J46" s="81">
        <v>6.0999999999999999E-2</v>
      </c>
      <c r="K46" s="58"/>
    </row>
    <row r="47" spans="1:11" ht="27" customHeight="1" x14ac:dyDescent="0.25">
      <c r="A47" s="141" t="s">
        <v>529</v>
      </c>
      <c r="B47" s="75"/>
      <c r="C47" s="138">
        <v>0</v>
      </c>
      <c r="D47" s="195">
        <v>1.6970000000000001</v>
      </c>
      <c r="E47" s="196">
        <v>0</v>
      </c>
      <c r="F47" s="197">
        <v>0</v>
      </c>
      <c r="G47" s="139">
        <v>0</v>
      </c>
      <c r="H47" s="139">
        <v>6.62</v>
      </c>
      <c r="I47" s="140">
        <v>6.62</v>
      </c>
      <c r="J47" s="81">
        <v>6.0999999999999999E-2</v>
      </c>
      <c r="K47" s="58"/>
    </row>
    <row r="48" spans="1:11" ht="27" customHeight="1" x14ac:dyDescent="0.25">
      <c r="A48" s="141" t="s">
        <v>530</v>
      </c>
      <c r="B48" s="75"/>
      <c r="C48" s="138">
        <v>0</v>
      </c>
      <c r="D48" s="195">
        <v>0.54400000000000004</v>
      </c>
      <c r="E48" s="196">
        <v>0</v>
      </c>
      <c r="F48" s="197">
        <v>0</v>
      </c>
      <c r="G48" s="139">
        <v>0</v>
      </c>
      <c r="H48" s="139">
        <v>6.62</v>
      </c>
      <c r="I48" s="140">
        <v>6.62</v>
      </c>
      <c r="J48" s="81">
        <v>6.0999999999999999E-2</v>
      </c>
      <c r="K48" s="58"/>
    </row>
    <row r="49" spans="1:11" ht="27" customHeight="1" x14ac:dyDescent="0.25">
      <c r="A49" s="141" t="s">
        <v>531</v>
      </c>
      <c r="B49" s="75"/>
      <c r="C49" s="138">
        <v>0</v>
      </c>
      <c r="D49" s="195">
        <v>0.308</v>
      </c>
      <c r="E49" s="196">
        <v>0</v>
      </c>
      <c r="F49" s="197">
        <v>0</v>
      </c>
      <c r="G49" s="139">
        <v>0</v>
      </c>
      <c r="H49" s="139">
        <v>6.62</v>
      </c>
      <c r="I49" s="140">
        <v>6.62</v>
      </c>
      <c r="J49" s="81">
        <v>6.0999999999999999E-2</v>
      </c>
      <c r="K49" s="58"/>
    </row>
    <row r="50" spans="1:11" ht="27" customHeight="1" x14ac:dyDescent="0.25">
      <c r="A50" s="141" t="s">
        <v>532</v>
      </c>
      <c r="B50" s="75"/>
      <c r="C50" s="138">
        <v>0</v>
      </c>
      <c r="D50" s="195">
        <v>0</v>
      </c>
      <c r="E50" s="196">
        <v>0</v>
      </c>
      <c r="F50" s="197">
        <v>0</v>
      </c>
      <c r="G50" s="139">
        <v>0</v>
      </c>
      <c r="H50" s="139">
        <v>6.62</v>
      </c>
      <c r="I50" s="140">
        <v>6.62</v>
      </c>
      <c r="J50" s="81">
        <v>6.0999999999999999E-2</v>
      </c>
      <c r="K50" s="58"/>
    </row>
    <row r="51" spans="1:11" ht="27" customHeight="1" x14ac:dyDescent="0.25">
      <c r="A51" s="141" t="s">
        <v>650</v>
      </c>
      <c r="B51" s="75"/>
      <c r="C51" s="138" t="s">
        <v>498</v>
      </c>
      <c r="D51" s="198">
        <v>21.521000000000001</v>
      </c>
      <c r="E51" s="199">
        <v>2.36</v>
      </c>
      <c r="F51" s="197">
        <v>1.4870000000000001</v>
      </c>
      <c r="G51" s="78">
        <v>0</v>
      </c>
      <c r="H51" s="78">
        <v>0</v>
      </c>
      <c r="I51" s="78">
        <v>0</v>
      </c>
      <c r="J51" s="79">
        <v>0</v>
      </c>
      <c r="K51" s="58"/>
    </row>
    <row r="52" spans="1:11" ht="27" customHeight="1" x14ac:dyDescent="0.25">
      <c r="A52" s="141" t="s">
        <v>651</v>
      </c>
      <c r="B52" s="75"/>
      <c r="C52" s="138" t="s">
        <v>645</v>
      </c>
      <c r="D52" s="195">
        <v>-9.968</v>
      </c>
      <c r="E52" s="196">
        <v>-1.5780000000000001</v>
      </c>
      <c r="F52" s="197">
        <v>-9.1999999999999998E-2</v>
      </c>
      <c r="G52" s="78">
        <v>0</v>
      </c>
      <c r="H52" s="78">
        <v>0</v>
      </c>
      <c r="I52" s="78">
        <v>0</v>
      </c>
      <c r="J52" s="79">
        <v>0</v>
      </c>
      <c r="K52" s="58"/>
    </row>
    <row r="53" spans="1:11" ht="27" customHeight="1" x14ac:dyDescent="0.25">
      <c r="A53" s="141" t="s">
        <v>652</v>
      </c>
      <c r="B53" s="75"/>
      <c r="C53" s="138" t="s">
        <v>645</v>
      </c>
      <c r="D53" s="195">
        <v>-7.8970000000000002</v>
      </c>
      <c r="E53" s="196">
        <v>-1.1859999999999999</v>
      </c>
      <c r="F53" s="197">
        <v>-7.0000000000000007E-2</v>
      </c>
      <c r="G53" s="78">
        <v>0</v>
      </c>
      <c r="H53" s="78">
        <v>0</v>
      </c>
      <c r="I53" s="78">
        <v>0</v>
      </c>
      <c r="J53" s="79">
        <v>0</v>
      </c>
      <c r="K53" s="58"/>
    </row>
    <row r="54" spans="1:11" ht="27" customHeight="1" x14ac:dyDescent="0.25">
      <c r="A54" s="141" t="s">
        <v>653</v>
      </c>
      <c r="B54" s="75"/>
      <c r="C54" s="138">
        <v>0</v>
      </c>
      <c r="D54" s="195">
        <v>-9.968</v>
      </c>
      <c r="E54" s="196">
        <v>-1.5780000000000001</v>
      </c>
      <c r="F54" s="197">
        <v>-9.1999999999999998E-2</v>
      </c>
      <c r="G54" s="78">
        <v>0</v>
      </c>
      <c r="H54" s="78">
        <v>0</v>
      </c>
      <c r="I54" s="78">
        <v>0</v>
      </c>
      <c r="J54" s="81">
        <v>0.17599999999999999</v>
      </c>
      <c r="K54" s="58"/>
    </row>
    <row r="55" spans="1:11" ht="27" customHeight="1" x14ac:dyDescent="0.25">
      <c r="A55" s="141" t="s">
        <v>654</v>
      </c>
      <c r="B55" s="75"/>
      <c r="C55" s="138">
        <v>0</v>
      </c>
      <c r="D55" s="195">
        <v>-7.8970000000000002</v>
      </c>
      <c r="E55" s="196">
        <v>-1.1859999999999999</v>
      </c>
      <c r="F55" s="197">
        <v>-7.0000000000000007E-2</v>
      </c>
      <c r="G55" s="78">
        <v>0</v>
      </c>
      <c r="H55" s="78">
        <v>0</v>
      </c>
      <c r="I55" s="78">
        <v>0</v>
      </c>
      <c r="J55" s="81">
        <v>0.153</v>
      </c>
      <c r="K55" s="58"/>
    </row>
    <row r="56" spans="1:11" ht="27" customHeight="1" x14ac:dyDescent="0.25">
      <c r="A56" s="141" t="s">
        <v>655</v>
      </c>
      <c r="B56" s="75"/>
      <c r="C56" s="138">
        <v>0</v>
      </c>
      <c r="D56" s="195">
        <v>-5.9820000000000002</v>
      </c>
      <c r="E56" s="196">
        <v>-0.81399999999999995</v>
      </c>
      <c r="F56" s="197">
        <v>-0.05</v>
      </c>
      <c r="G56" s="78">
        <v>0</v>
      </c>
      <c r="H56" s="78">
        <v>0</v>
      </c>
      <c r="I56" s="78">
        <v>0</v>
      </c>
      <c r="J56" s="81">
        <v>0.122</v>
      </c>
      <c r="K56" s="58"/>
    </row>
    <row r="57" spans="1:11" ht="27" customHeight="1" x14ac:dyDescent="0.25">
      <c r="A57" s="137" t="s">
        <v>656</v>
      </c>
      <c r="B57" s="75"/>
      <c r="C57" s="138" t="s">
        <v>639</v>
      </c>
      <c r="D57" s="195">
        <v>5.8719999999999999</v>
      </c>
      <c r="E57" s="196">
        <v>0.92900000000000005</v>
      </c>
      <c r="F57" s="197">
        <v>5.3999999999999999E-2</v>
      </c>
      <c r="G57" s="139">
        <v>1.05</v>
      </c>
      <c r="H57" s="78">
        <v>0</v>
      </c>
      <c r="I57" s="78">
        <v>0</v>
      </c>
      <c r="J57" s="79">
        <v>0</v>
      </c>
      <c r="K57" s="58"/>
    </row>
    <row r="58" spans="1:11" ht="27" customHeight="1" x14ac:dyDescent="0.25">
      <c r="A58" s="137" t="s">
        <v>657</v>
      </c>
      <c r="B58" s="75"/>
      <c r="C58" s="138">
        <v>2</v>
      </c>
      <c r="D58" s="195">
        <v>5.8719999999999999</v>
      </c>
      <c r="E58" s="196">
        <v>0.92900000000000005</v>
      </c>
      <c r="F58" s="197">
        <v>5.3999999999999999E-2</v>
      </c>
      <c r="G58" s="78">
        <v>0</v>
      </c>
      <c r="H58" s="78">
        <v>0</v>
      </c>
      <c r="I58" s="78">
        <v>0</v>
      </c>
      <c r="J58" s="79">
        <v>0</v>
      </c>
      <c r="K58" s="58"/>
    </row>
    <row r="59" spans="1:11" ht="27" customHeight="1" x14ac:dyDescent="0.25">
      <c r="A59" s="137" t="s">
        <v>534</v>
      </c>
      <c r="B59" s="75"/>
      <c r="C59" s="138" t="s">
        <v>641</v>
      </c>
      <c r="D59" s="195">
        <v>5.6289999999999996</v>
      </c>
      <c r="E59" s="196">
        <v>0.89100000000000001</v>
      </c>
      <c r="F59" s="197">
        <v>5.1999999999999998E-2</v>
      </c>
      <c r="G59" s="139">
        <v>3.26</v>
      </c>
      <c r="H59" s="78">
        <v>0</v>
      </c>
      <c r="I59" s="78">
        <v>0</v>
      </c>
      <c r="J59" s="79">
        <v>0</v>
      </c>
      <c r="K59" s="58"/>
    </row>
    <row r="60" spans="1:11" ht="27" customHeight="1" x14ac:dyDescent="0.25">
      <c r="A60" s="137" t="s">
        <v>535</v>
      </c>
      <c r="B60" s="75"/>
      <c r="C60" s="138" t="s">
        <v>641</v>
      </c>
      <c r="D60" s="195">
        <v>5.6289999999999996</v>
      </c>
      <c r="E60" s="196">
        <v>0.89100000000000001</v>
      </c>
      <c r="F60" s="197">
        <v>5.1999999999999998E-2</v>
      </c>
      <c r="G60" s="139">
        <v>0</v>
      </c>
      <c r="H60" s="78">
        <v>0</v>
      </c>
      <c r="I60" s="78">
        <v>0</v>
      </c>
      <c r="J60" s="79">
        <v>0</v>
      </c>
      <c r="K60" s="58"/>
    </row>
    <row r="61" spans="1:11" ht="27" customHeight="1" x14ac:dyDescent="0.25">
      <c r="A61" s="137" t="s">
        <v>536</v>
      </c>
      <c r="B61" s="75"/>
      <c r="C61" s="138" t="s">
        <v>641</v>
      </c>
      <c r="D61" s="195">
        <v>5.4939999999999998</v>
      </c>
      <c r="E61" s="196">
        <v>0.755</v>
      </c>
      <c r="F61" s="197">
        <v>0</v>
      </c>
      <c r="G61" s="139">
        <v>0</v>
      </c>
      <c r="H61" s="78">
        <v>0</v>
      </c>
      <c r="I61" s="78">
        <v>0</v>
      </c>
      <c r="J61" s="79">
        <v>0</v>
      </c>
      <c r="K61" s="58"/>
    </row>
    <row r="62" spans="1:11" ht="27" customHeight="1" x14ac:dyDescent="0.25">
      <c r="A62" s="137" t="s">
        <v>537</v>
      </c>
      <c r="B62" s="75"/>
      <c r="C62" s="138" t="s">
        <v>641</v>
      </c>
      <c r="D62" s="195">
        <v>5.3179999999999996</v>
      </c>
      <c r="E62" s="196">
        <v>0.57899999999999996</v>
      </c>
      <c r="F62" s="197">
        <v>0</v>
      </c>
      <c r="G62" s="139">
        <v>0</v>
      </c>
      <c r="H62" s="78">
        <v>0</v>
      </c>
      <c r="I62" s="78">
        <v>0</v>
      </c>
      <c r="J62" s="79">
        <v>0</v>
      </c>
      <c r="K62" s="58"/>
    </row>
    <row r="63" spans="1:11" ht="27" customHeight="1" x14ac:dyDescent="0.25">
      <c r="A63" s="137" t="s">
        <v>538</v>
      </c>
      <c r="B63" s="75"/>
      <c r="C63" s="138" t="s">
        <v>641</v>
      </c>
      <c r="D63" s="195">
        <v>5.2080000000000002</v>
      </c>
      <c r="E63" s="196">
        <v>0.46899999999999997</v>
      </c>
      <c r="F63" s="197">
        <v>0</v>
      </c>
      <c r="G63" s="139">
        <v>0</v>
      </c>
      <c r="H63" s="78">
        <v>0</v>
      </c>
      <c r="I63" s="78">
        <v>0</v>
      </c>
      <c r="J63" s="79">
        <v>0</v>
      </c>
      <c r="K63" s="58"/>
    </row>
    <row r="64" spans="1:11" ht="27" customHeight="1" x14ac:dyDescent="0.25">
      <c r="A64" s="137" t="s">
        <v>658</v>
      </c>
      <c r="B64" s="75"/>
      <c r="C64" s="138">
        <v>4</v>
      </c>
      <c r="D64" s="195">
        <v>5.6289999999999996</v>
      </c>
      <c r="E64" s="196">
        <v>0.89100000000000001</v>
      </c>
      <c r="F64" s="197">
        <v>5.1999999999999998E-2</v>
      </c>
      <c r="G64" s="78">
        <v>0</v>
      </c>
      <c r="H64" s="78">
        <v>0</v>
      </c>
      <c r="I64" s="78">
        <v>0</v>
      </c>
      <c r="J64" s="79">
        <v>0</v>
      </c>
      <c r="K64" s="58"/>
    </row>
    <row r="65" spans="1:11" ht="27" customHeight="1" x14ac:dyDescent="0.25">
      <c r="A65" s="137" t="s">
        <v>539</v>
      </c>
      <c r="B65" s="75"/>
      <c r="C65" s="138">
        <v>0</v>
      </c>
      <c r="D65" s="195">
        <v>3.4119999999999999</v>
      </c>
      <c r="E65" s="196">
        <v>0.505</v>
      </c>
      <c r="F65" s="197">
        <v>0.03</v>
      </c>
      <c r="G65" s="139">
        <v>11.49</v>
      </c>
      <c r="H65" s="139">
        <v>2.5099999999999998</v>
      </c>
      <c r="I65" s="140">
        <v>2.5099999999999998</v>
      </c>
      <c r="J65" s="81">
        <v>6.3E-2</v>
      </c>
      <c r="K65" s="58"/>
    </row>
    <row r="66" spans="1:11" ht="27" customHeight="1" x14ac:dyDescent="0.25">
      <c r="A66" s="137" t="s">
        <v>540</v>
      </c>
      <c r="B66" s="75"/>
      <c r="C66" s="138">
        <v>0</v>
      </c>
      <c r="D66" s="195">
        <v>2.8380000000000001</v>
      </c>
      <c r="E66" s="196">
        <v>0.154</v>
      </c>
      <c r="F66" s="197">
        <v>8.9999999999999993E-3</v>
      </c>
      <c r="G66" s="139">
        <v>0</v>
      </c>
      <c r="H66" s="139">
        <v>2.5099999999999998</v>
      </c>
      <c r="I66" s="140">
        <v>2.5099999999999998</v>
      </c>
      <c r="J66" s="81">
        <v>6.3E-2</v>
      </c>
      <c r="K66" s="58"/>
    </row>
    <row r="67" spans="1:11" ht="27" customHeight="1" x14ac:dyDescent="0.25">
      <c r="A67" s="137" t="s">
        <v>541</v>
      </c>
      <c r="B67" s="75"/>
      <c r="C67" s="138">
        <v>0</v>
      </c>
      <c r="D67" s="195">
        <v>2.6509999999999998</v>
      </c>
      <c r="E67" s="196">
        <v>0.154</v>
      </c>
      <c r="F67" s="197">
        <v>8.9999999999999993E-3</v>
      </c>
      <c r="G67" s="139">
        <v>0</v>
      </c>
      <c r="H67" s="139">
        <v>2.5099999999999998</v>
      </c>
      <c r="I67" s="140">
        <v>2.5099999999999998</v>
      </c>
      <c r="J67" s="81">
        <v>6.3E-2</v>
      </c>
      <c r="K67" s="58"/>
    </row>
    <row r="68" spans="1:11" ht="27" customHeight="1" x14ac:dyDescent="0.25">
      <c r="A68" s="137" t="s">
        <v>542</v>
      </c>
      <c r="B68" s="75"/>
      <c r="C68" s="138">
        <v>0</v>
      </c>
      <c r="D68" s="195">
        <v>2.4969999999999999</v>
      </c>
      <c r="E68" s="196">
        <v>0.154</v>
      </c>
      <c r="F68" s="197">
        <v>8.9999999999999993E-3</v>
      </c>
      <c r="G68" s="139">
        <v>0</v>
      </c>
      <c r="H68" s="139">
        <v>2.5099999999999998</v>
      </c>
      <c r="I68" s="140">
        <v>2.5099999999999998</v>
      </c>
      <c r="J68" s="81">
        <v>6.3E-2</v>
      </c>
      <c r="K68" s="58"/>
    </row>
    <row r="69" spans="1:11" ht="27" customHeight="1" x14ac:dyDescent="0.25">
      <c r="A69" s="137" t="s">
        <v>543</v>
      </c>
      <c r="B69" s="75"/>
      <c r="C69" s="138">
        <v>0</v>
      </c>
      <c r="D69" s="195">
        <v>2.3690000000000002</v>
      </c>
      <c r="E69" s="196">
        <v>0.154</v>
      </c>
      <c r="F69" s="197">
        <v>8.9999999999999993E-3</v>
      </c>
      <c r="G69" s="139">
        <v>0</v>
      </c>
      <c r="H69" s="139">
        <v>2.5099999999999998</v>
      </c>
      <c r="I69" s="140">
        <v>2.5099999999999998</v>
      </c>
      <c r="J69" s="81">
        <v>6.3E-2</v>
      </c>
      <c r="K69" s="58"/>
    </row>
    <row r="70" spans="1:11" ht="27" customHeight="1" x14ac:dyDescent="0.25">
      <c r="A70" s="137" t="s">
        <v>544</v>
      </c>
      <c r="B70" s="75"/>
      <c r="C70" s="138">
        <v>0</v>
      </c>
      <c r="D70" s="195">
        <v>4.0380000000000003</v>
      </c>
      <c r="E70" s="196">
        <v>0.55000000000000004</v>
      </c>
      <c r="F70" s="197">
        <v>3.4000000000000002E-2</v>
      </c>
      <c r="G70" s="139">
        <v>58.14</v>
      </c>
      <c r="H70" s="139">
        <v>4.62</v>
      </c>
      <c r="I70" s="140">
        <v>4.62</v>
      </c>
      <c r="J70" s="81">
        <v>6.8000000000000005E-2</v>
      </c>
      <c r="K70" s="58"/>
    </row>
    <row r="71" spans="1:11" ht="27" customHeight="1" x14ac:dyDescent="0.25">
      <c r="A71" s="137" t="s">
        <v>545</v>
      </c>
      <c r="B71" s="75"/>
      <c r="C71" s="138">
        <v>0</v>
      </c>
      <c r="D71" s="195">
        <v>3.137</v>
      </c>
      <c r="E71" s="196">
        <v>0</v>
      </c>
      <c r="F71" s="197">
        <v>0</v>
      </c>
      <c r="G71" s="139">
        <v>40.130000000000003</v>
      </c>
      <c r="H71" s="139">
        <v>4.62</v>
      </c>
      <c r="I71" s="140">
        <v>4.62</v>
      </c>
      <c r="J71" s="81">
        <v>6.8000000000000005E-2</v>
      </c>
      <c r="K71" s="58"/>
    </row>
    <row r="72" spans="1:11" ht="27" customHeight="1" x14ac:dyDescent="0.25">
      <c r="A72" s="137" t="s">
        <v>546</v>
      </c>
      <c r="B72" s="75"/>
      <c r="C72" s="138">
        <v>0</v>
      </c>
      <c r="D72" s="195">
        <v>2.8450000000000002</v>
      </c>
      <c r="E72" s="196">
        <v>0</v>
      </c>
      <c r="F72" s="197">
        <v>0</v>
      </c>
      <c r="G72" s="139">
        <v>40.130000000000003</v>
      </c>
      <c r="H72" s="139">
        <v>4.62</v>
      </c>
      <c r="I72" s="140">
        <v>4.62</v>
      </c>
      <c r="J72" s="81">
        <v>6.8000000000000005E-2</v>
      </c>
      <c r="K72" s="58"/>
    </row>
    <row r="73" spans="1:11" ht="27" customHeight="1" x14ac:dyDescent="0.25">
      <c r="A73" s="137" t="s">
        <v>547</v>
      </c>
      <c r="B73" s="75"/>
      <c r="C73" s="138">
        <v>0</v>
      </c>
      <c r="D73" s="195">
        <v>2.6030000000000002</v>
      </c>
      <c r="E73" s="196">
        <v>0</v>
      </c>
      <c r="F73" s="197">
        <v>0</v>
      </c>
      <c r="G73" s="139">
        <v>40.130000000000003</v>
      </c>
      <c r="H73" s="139">
        <v>4.62</v>
      </c>
      <c r="I73" s="140">
        <v>4.62</v>
      </c>
      <c r="J73" s="81">
        <v>6.8000000000000005E-2</v>
      </c>
      <c r="K73" s="58"/>
    </row>
    <row r="74" spans="1:11" ht="27" customHeight="1" x14ac:dyDescent="0.25">
      <c r="A74" s="137" t="s">
        <v>548</v>
      </c>
      <c r="B74" s="75"/>
      <c r="C74" s="138">
        <v>0</v>
      </c>
      <c r="D74" s="195">
        <v>2.403</v>
      </c>
      <c r="E74" s="196">
        <v>0</v>
      </c>
      <c r="F74" s="197">
        <v>0</v>
      </c>
      <c r="G74" s="139">
        <v>40.130000000000003</v>
      </c>
      <c r="H74" s="139">
        <v>4.62</v>
      </c>
      <c r="I74" s="140">
        <v>4.62</v>
      </c>
      <c r="J74" s="81">
        <v>6.8000000000000005E-2</v>
      </c>
      <c r="K74" s="58"/>
    </row>
    <row r="75" spans="1:11" ht="27" customHeight="1" x14ac:dyDescent="0.25">
      <c r="A75" s="137" t="s">
        <v>549</v>
      </c>
      <c r="B75" s="75"/>
      <c r="C75" s="138">
        <v>0</v>
      </c>
      <c r="D75" s="195">
        <v>3.2679999999999998</v>
      </c>
      <c r="E75" s="196">
        <v>0.39</v>
      </c>
      <c r="F75" s="197">
        <v>2.5000000000000001E-2</v>
      </c>
      <c r="G75" s="139">
        <v>149.52000000000001</v>
      </c>
      <c r="H75" s="139">
        <v>5.18</v>
      </c>
      <c r="I75" s="140">
        <v>5.18</v>
      </c>
      <c r="J75" s="81">
        <v>4.8000000000000001E-2</v>
      </c>
      <c r="K75" s="58"/>
    </row>
    <row r="76" spans="1:11" ht="27" customHeight="1" x14ac:dyDescent="0.25">
      <c r="A76" s="137" t="s">
        <v>550</v>
      </c>
      <c r="B76" s="75"/>
      <c r="C76" s="138">
        <v>0</v>
      </c>
      <c r="D76" s="195">
        <v>1.327</v>
      </c>
      <c r="E76" s="196">
        <v>0</v>
      </c>
      <c r="F76" s="197">
        <v>0</v>
      </c>
      <c r="G76" s="139">
        <v>0</v>
      </c>
      <c r="H76" s="139">
        <v>5.18</v>
      </c>
      <c r="I76" s="140">
        <v>5.18</v>
      </c>
      <c r="J76" s="81">
        <v>4.8000000000000001E-2</v>
      </c>
      <c r="K76" s="58"/>
    </row>
    <row r="77" spans="1:11" ht="27" customHeight="1" x14ac:dyDescent="0.25">
      <c r="A77" s="137" t="s">
        <v>551</v>
      </c>
      <c r="B77" s="75"/>
      <c r="C77" s="138">
        <v>0</v>
      </c>
      <c r="D77" s="195">
        <v>0.42499999999999999</v>
      </c>
      <c r="E77" s="196">
        <v>0</v>
      </c>
      <c r="F77" s="197">
        <v>0</v>
      </c>
      <c r="G77" s="139">
        <v>0</v>
      </c>
      <c r="H77" s="139">
        <v>5.18</v>
      </c>
      <c r="I77" s="140">
        <v>5.18</v>
      </c>
      <c r="J77" s="81">
        <v>4.8000000000000001E-2</v>
      </c>
      <c r="K77" s="58"/>
    </row>
    <row r="78" spans="1:11" ht="27" customHeight="1" x14ac:dyDescent="0.25">
      <c r="A78" s="137" t="s">
        <v>552</v>
      </c>
      <c r="B78" s="75"/>
      <c r="C78" s="138">
        <v>0</v>
      </c>
      <c r="D78" s="195">
        <v>0.24099999999999999</v>
      </c>
      <c r="E78" s="196">
        <v>0</v>
      </c>
      <c r="F78" s="197">
        <v>0</v>
      </c>
      <c r="G78" s="139">
        <v>0</v>
      </c>
      <c r="H78" s="139">
        <v>5.18</v>
      </c>
      <c r="I78" s="140">
        <v>5.18</v>
      </c>
      <c r="J78" s="81">
        <v>4.8000000000000001E-2</v>
      </c>
      <c r="K78" s="58"/>
    </row>
    <row r="79" spans="1:11" ht="27" customHeight="1" x14ac:dyDescent="0.25">
      <c r="A79" s="137" t="s">
        <v>553</v>
      </c>
      <c r="B79" s="75"/>
      <c r="C79" s="138">
        <v>0</v>
      </c>
      <c r="D79" s="195">
        <v>0</v>
      </c>
      <c r="E79" s="196">
        <v>0</v>
      </c>
      <c r="F79" s="197">
        <v>0</v>
      </c>
      <c r="G79" s="139">
        <v>0</v>
      </c>
      <c r="H79" s="139">
        <v>5.18</v>
      </c>
      <c r="I79" s="140">
        <v>5.18</v>
      </c>
      <c r="J79" s="81">
        <v>4.8000000000000001E-2</v>
      </c>
      <c r="K79" s="58"/>
    </row>
    <row r="80" spans="1:11" ht="27" customHeight="1" x14ac:dyDescent="0.25">
      <c r="A80" s="137" t="s">
        <v>659</v>
      </c>
      <c r="B80" s="75"/>
      <c r="C80" s="138" t="s">
        <v>498</v>
      </c>
      <c r="D80" s="198">
        <v>17.535</v>
      </c>
      <c r="E80" s="199">
        <v>1.923</v>
      </c>
      <c r="F80" s="197">
        <v>1.2110000000000001</v>
      </c>
      <c r="G80" s="78">
        <v>0</v>
      </c>
      <c r="H80" s="78">
        <v>0</v>
      </c>
      <c r="I80" s="78">
        <v>0</v>
      </c>
      <c r="J80" s="79">
        <v>0</v>
      </c>
      <c r="K80" s="58"/>
    </row>
    <row r="81" spans="1:11" ht="27" customHeight="1" x14ac:dyDescent="0.25">
      <c r="A81" s="137" t="s">
        <v>660</v>
      </c>
      <c r="B81" s="75"/>
      <c r="C81" s="138" t="s">
        <v>645</v>
      </c>
      <c r="D81" s="195">
        <v>-5.6630000000000003</v>
      </c>
      <c r="E81" s="196">
        <v>-0.89600000000000002</v>
      </c>
      <c r="F81" s="197">
        <v>-5.1999999999999998E-2</v>
      </c>
      <c r="G81" s="78">
        <v>0</v>
      </c>
      <c r="H81" s="78">
        <v>0</v>
      </c>
      <c r="I81" s="78">
        <v>0</v>
      </c>
      <c r="J81" s="79">
        <v>0</v>
      </c>
      <c r="K81" s="58"/>
    </row>
    <row r="82" spans="1:11" ht="27" customHeight="1" x14ac:dyDescent="0.25">
      <c r="A82" s="137" t="s">
        <v>661</v>
      </c>
      <c r="B82" s="75"/>
      <c r="C82" s="138" t="s">
        <v>645</v>
      </c>
      <c r="D82" s="195">
        <v>-5.2469999999999999</v>
      </c>
      <c r="E82" s="196">
        <v>-0.78800000000000003</v>
      </c>
      <c r="F82" s="197">
        <v>-4.7E-2</v>
      </c>
      <c r="G82" s="78">
        <v>0</v>
      </c>
      <c r="H82" s="78">
        <v>0</v>
      </c>
      <c r="I82" s="78">
        <v>0</v>
      </c>
      <c r="J82" s="79">
        <v>0</v>
      </c>
      <c r="K82" s="58"/>
    </row>
    <row r="83" spans="1:11" ht="27" customHeight="1" x14ac:dyDescent="0.25">
      <c r="A83" s="137" t="s">
        <v>662</v>
      </c>
      <c r="B83" s="75"/>
      <c r="C83" s="138">
        <v>0</v>
      </c>
      <c r="D83" s="195">
        <v>-5.6630000000000003</v>
      </c>
      <c r="E83" s="196">
        <v>-0.89600000000000002</v>
      </c>
      <c r="F83" s="197">
        <v>-5.1999999999999998E-2</v>
      </c>
      <c r="G83" s="78">
        <v>0</v>
      </c>
      <c r="H83" s="78">
        <v>0</v>
      </c>
      <c r="I83" s="78">
        <v>0</v>
      </c>
      <c r="J83" s="81">
        <v>0.1</v>
      </c>
      <c r="K83" s="58"/>
    </row>
    <row r="84" spans="1:11" ht="27" customHeight="1" x14ac:dyDescent="0.25">
      <c r="A84" s="137" t="s">
        <v>663</v>
      </c>
      <c r="B84" s="75"/>
      <c r="C84" s="138">
        <v>0</v>
      </c>
      <c r="D84" s="195">
        <v>-5.2469999999999999</v>
      </c>
      <c r="E84" s="196">
        <v>-0.78800000000000003</v>
      </c>
      <c r="F84" s="197">
        <v>-4.7E-2</v>
      </c>
      <c r="G84" s="78">
        <v>0</v>
      </c>
      <c r="H84" s="78">
        <v>0</v>
      </c>
      <c r="I84" s="78">
        <v>0</v>
      </c>
      <c r="J84" s="81">
        <v>0.10100000000000001</v>
      </c>
      <c r="K84" s="58"/>
    </row>
    <row r="85" spans="1:11" ht="27" customHeight="1" x14ac:dyDescent="0.25">
      <c r="A85" s="137" t="s">
        <v>664</v>
      </c>
      <c r="B85" s="75"/>
      <c r="C85" s="138">
        <v>0</v>
      </c>
      <c r="D85" s="195">
        <v>-5.9820000000000002</v>
      </c>
      <c r="E85" s="196">
        <v>-0.81399999999999995</v>
      </c>
      <c r="F85" s="197">
        <v>-0.05</v>
      </c>
      <c r="G85" s="139">
        <v>15.15</v>
      </c>
      <c r="H85" s="78">
        <v>0</v>
      </c>
      <c r="I85" s="78">
        <v>0</v>
      </c>
      <c r="J85" s="81">
        <v>0.122</v>
      </c>
      <c r="K85" s="58"/>
    </row>
    <row r="86" spans="1:11" ht="27" customHeight="1" x14ac:dyDescent="0.25">
      <c r="A86" s="137" t="s">
        <v>665</v>
      </c>
      <c r="B86" s="75"/>
      <c r="C86" s="138" t="s">
        <v>639</v>
      </c>
      <c r="D86" s="195">
        <v>4.649</v>
      </c>
      <c r="E86" s="196">
        <v>0.73599999999999999</v>
      </c>
      <c r="F86" s="197">
        <v>4.2999999999999997E-2</v>
      </c>
      <c r="G86" s="139">
        <v>0.83</v>
      </c>
      <c r="H86" s="78">
        <v>0</v>
      </c>
      <c r="I86" s="78">
        <v>0</v>
      </c>
      <c r="J86" s="79">
        <v>0</v>
      </c>
      <c r="K86" s="58"/>
    </row>
    <row r="87" spans="1:11" ht="27" customHeight="1" x14ac:dyDescent="0.25">
      <c r="A87" s="137" t="s">
        <v>666</v>
      </c>
      <c r="B87" s="75"/>
      <c r="C87" s="138">
        <v>2</v>
      </c>
      <c r="D87" s="195">
        <v>4.649</v>
      </c>
      <c r="E87" s="196">
        <v>0.73599999999999999</v>
      </c>
      <c r="F87" s="197">
        <v>4.2999999999999997E-2</v>
      </c>
      <c r="G87" s="78">
        <v>0</v>
      </c>
      <c r="H87" s="78">
        <v>0</v>
      </c>
      <c r="I87" s="78">
        <v>0</v>
      </c>
      <c r="J87" s="79">
        <v>0</v>
      </c>
      <c r="K87" s="58"/>
    </row>
    <row r="88" spans="1:11" ht="27" customHeight="1" x14ac:dyDescent="0.25">
      <c r="A88" s="137" t="s">
        <v>555</v>
      </c>
      <c r="B88" s="75"/>
      <c r="C88" s="138" t="s">
        <v>641</v>
      </c>
      <c r="D88" s="195">
        <v>4.4569999999999999</v>
      </c>
      <c r="E88" s="196">
        <v>0.70499999999999996</v>
      </c>
      <c r="F88" s="197">
        <v>4.1000000000000002E-2</v>
      </c>
      <c r="G88" s="139">
        <v>2.58</v>
      </c>
      <c r="H88" s="78">
        <v>0</v>
      </c>
      <c r="I88" s="78">
        <v>0</v>
      </c>
      <c r="J88" s="79">
        <v>0</v>
      </c>
      <c r="K88" s="58"/>
    </row>
    <row r="89" spans="1:11" ht="27" customHeight="1" x14ac:dyDescent="0.25">
      <c r="A89" s="137" t="s">
        <v>556</v>
      </c>
      <c r="B89" s="75"/>
      <c r="C89" s="138" t="s">
        <v>641</v>
      </c>
      <c r="D89" s="195">
        <v>4.4569999999999999</v>
      </c>
      <c r="E89" s="196">
        <v>0.70499999999999996</v>
      </c>
      <c r="F89" s="197">
        <v>4.1000000000000002E-2</v>
      </c>
      <c r="G89" s="139">
        <v>0</v>
      </c>
      <c r="H89" s="78">
        <v>0</v>
      </c>
      <c r="I89" s="78">
        <v>0</v>
      </c>
      <c r="J89" s="79">
        <v>0</v>
      </c>
      <c r="K89" s="58"/>
    </row>
    <row r="90" spans="1:11" ht="27" customHeight="1" x14ac:dyDescent="0.25">
      <c r="A90" s="137" t="s">
        <v>557</v>
      </c>
      <c r="B90" s="75"/>
      <c r="C90" s="138" t="s">
        <v>641</v>
      </c>
      <c r="D90" s="195">
        <v>4.3490000000000002</v>
      </c>
      <c r="E90" s="196">
        <v>0.59799999999999998</v>
      </c>
      <c r="F90" s="197">
        <v>0</v>
      </c>
      <c r="G90" s="139">
        <v>0</v>
      </c>
      <c r="H90" s="78">
        <v>0</v>
      </c>
      <c r="I90" s="78">
        <v>0</v>
      </c>
      <c r="J90" s="79">
        <v>0</v>
      </c>
      <c r="K90" s="58"/>
    </row>
    <row r="91" spans="1:11" ht="27" customHeight="1" x14ac:dyDescent="0.25">
      <c r="A91" s="137" t="s">
        <v>558</v>
      </c>
      <c r="B91" s="75"/>
      <c r="C91" s="138" t="s">
        <v>641</v>
      </c>
      <c r="D91" s="195">
        <v>4.21</v>
      </c>
      <c r="E91" s="196">
        <v>0.45900000000000002</v>
      </c>
      <c r="F91" s="197">
        <v>0</v>
      </c>
      <c r="G91" s="139">
        <v>0</v>
      </c>
      <c r="H91" s="78">
        <v>0</v>
      </c>
      <c r="I91" s="78">
        <v>0</v>
      </c>
      <c r="J91" s="79">
        <v>0</v>
      </c>
      <c r="K91" s="58"/>
    </row>
    <row r="92" spans="1:11" ht="27" customHeight="1" x14ac:dyDescent="0.25">
      <c r="A92" s="137" t="s">
        <v>559</v>
      </c>
      <c r="B92" s="75"/>
      <c r="C92" s="138" t="s">
        <v>641</v>
      </c>
      <c r="D92" s="195">
        <v>4.1230000000000002</v>
      </c>
      <c r="E92" s="196">
        <v>0.371</v>
      </c>
      <c r="F92" s="197">
        <v>0</v>
      </c>
      <c r="G92" s="139">
        <v>0</v>
      </c>
      <c r="H92" s="78">
        <v>0</v>
      </c>
      <c r="I92" s="78">
        <v>0</v>
      </c>
      <c r="J92" s="79">
        <v>0</v>
      </c>
      <c r="K92" s="58"/>
    </row>
    <row r="93" spans="1:11" ht="27" customHeight="1" x14ac:dyDescent="0.25">
      <c r="A93" s="137" t="s">
        <v>667</v>
      </c>
      <c r="B93" s="75"/>
      <c r="C93" s="138">
        <v>4</v>
      </c>
      <c r="D93" s="195">
        <v>4.4569999999999999</v>
      </c>
      <c r="E93" s="196">
        <v>0.70499999999999996</v>
      </c>
      <c r="F93" s="197">
        <v>4.1000000000000002E-2</v>
      </c>
      <c r="G93" s="78">
        <v>0</v>
      </c>
      <c r="H93" s="78">
        <v>0</v>
      </c>
      <c r="I93" s="78">
        <v>0</v>
      </c>
      <c r="J93" s="79">
        <v>0</v>
      </c>
      <c r="K93" s="58"/>
    </row>
    <row r="94" spans="1:11" ht="27" customHeight="1" x14ac:dyDescent="0.25">
      <c r="A94" s="137" t="s">
        <v>560</v>
      </c>
      <c r="B94" s="75"/>
      <c r="C94" s="138">
        <v>0</v>
      </c>
      <c r="D94" s="195">
        <v>2.7010000000000001</v>
      </c>
      <c r="E94" s="196">
        <v>0.39900000000000002</v>
      </c>
      <c r="F94" s="197">
        <v>2.4E-2</v>
      </c>
      <c r="G94" s="139">
        <v>9.1</v>
      </c>
      <c r="H94" s="139">
        <v>1.99</v>
      </c>
      <c r="I94" s="140">
        <v>1.99</v>
      </c>
      <c r="J94" s="81">
        <v>0.05</v>
      </c>
      <c r="K94" s="58"/>
    </row>
    <row r="95" spans="1:11" ht="27" customHeight="1" x14ac:dyDescent="0.25">
      <c r="A95" s="137" t="s">
        <v>561</v>
      </c>
      <c r="B95" s="75"/>
      <c r="C95" s="138">
        <v>0</v>
      </c>
      <c r="D95" s="195">
        <v>2.2469999999999999</v>
      </c>
      <c r="E95" s="196">
        <v>0.122</v>
      </c>
      <c r="F95" s="197">
        <v>7.0000000000000001E-3</v>
      </c>
      <c r="G95" s="139">
        <v>0</v>
      </c>
      <c r="H95" s="139">
        <v>1.99</v>
      </c>
      <c r="I95" s="140">
        <v>1.99</v>
      </c>
      <c r="J95" s="81">
        <v>0.05</v>
      </c>
      <c r="K95" s="58"/>
    </row>
    <row r="96" spans="1:11" ht="27" customHeight="1" x14ac:dyDescent="0.25">
      <c r="A96" s="137" t="s">
        <v>562</v>
      </c>
      <c r="B96" s="75"/>
      <c r="C96" s="138">
        <v>0</v>
      </c>
      <c r="D96" s="195">
        <v>2.0990000000000002</v>
      </c>
      <c r="E96" s="196">
        <v>0.122</v>
      </c>
      <c r="F96" s="197">
        <v>7.0000000000000001E-3</v>
      </c>
      <c r="G96" s="139">
        <v>0</v>
      </c>
      <c r="H96" s="139">
        <v>1.99</v>
      </c>
      <c r="I96" s="140">
        <v>1.99</v>
      </c>
      <c r="J96" s="81">
        <v>0.05</v>
      </c>
      <c r="K96" s="58"/>
    </row>
    <row r="97" spans="1:11" ht="27" customHeight="1" x14ac:dyDescent="0.25">
      <c r="A97" s="137" t="s">
        <v>563</v>
      </c>
      <c r="B97" s="75"/>
      <c r="C97" s="138">
        <v>0</v>
      </c>
      <c r="D97" s="195">
        <v>1.9770000000000001</v>
      </c>
      <c r="E97" s="196">
        <v>0.122</v>
      </c>
      <c r="F97" s="197">
        <v>7.0000000000000001E-3</v>
      </c>
      <c r="G97" s="139">
        <v>0</v>
      </c>
      <c r="H97" s="139">
        <v>1.99</v>
      </c>
      <c r="I97" s="140">
        <v>1.99</v>
      </c>
      <c r="J97" s="81">
        <v>0.05</v>
      </c>
      <c r="K97" s="58"/>
    </row>
    <row r="98" spans="1:11" ht="27" customHeight="1" x14ac:dyDescent="0.25">
      <c r="A98" s="137" t="s">
        <v>564</v>
      </c>
      <c r="B98" s="75"/>
      <c r="C98" s="138">
        <v>0</v>
      </c>
      <c r="D98" s="195">
        <v>1.8759999999999999</v>
      </c>
      <c r="E98" s="196">
        <v>0.122</v>
      </c>
      <c r="F98" s="197">
        <v>7.0000000000000001E-3</v>
      </c>
      <c r="G98" s="139">
        <v>0</v>
      </c>
      <c r="H98" s="139">
        <v>1.99</v>
      </c>
      <c r="I98" s="140">
        <v>1.99</v>
      </c>
      <c r="J98" s="81">
        <v>0.05</v>
      </c>
      <c r="K98" s="58"/>
    </row>
    <row r="99" spans="1:11" ht="27" customHeight="1" x14ac:dyDescent="0.25">
      <c r="A99" s="137" t="s">
        <v>565</v>
      </c>
      <c r="B99" s="75"/>
      <c r="C99" s="138">
        <v>0</v>
      </c>
      <c r="D99" s="195">
        <v>3.1970000000000001</v>
      </c>
      <c r="E99" s="196">
        <v>0.435</v>
      </c>
      <c r="F99" s="197">
        <v>2.7E-2</v>
      </c>
      <c r="G99" s="139">
        <v>46.03</v>
      </c>
      <c r="H99" s="139">
        <v>3.66</v>
      </c>
      <c r="I99" s="140">
        <v>3.66</v>
      </c>
      <c r="J99" s="81">
        <v>5.3999999999999999E-2</v>
      </c>
      <c r="K99" s="58"/>
    </row>
    <row r="100" spans="1:11" ht="27" customHeight="1" x14ac:dyDescent="0.25">
      <c r="A100" s="137" t="s">
        <v>566</v>
      </c>
      <c r="B100" s="75"/>
      <c r="C100" s="138">
        <v>0</v>
      </c>
      <c r="D100" s="195">
        <v>2.484</v>
      </c>
      <c r="E100" s="196">
        <v>0</v>
      </c>
      <c r="F100" s="197">
        <v>0</v>
      </c>
      <c r="G100" s="139">
        <v>31.77</v>
      </c>
      <c r="H100" s="139">
        <v>3.66</v>
      </c>
      <c r="I100" s="140">
        <v>3.66</v>
      </c>
      <c r="J100" s="81">
        <v>5.3999999999999999E-2</v>
      </c>
      <c r="K100" s="58"/>
    </row>
    <row r="101" spans="1:11" ht="27" customHeight="1" x14ac:dyDescent="0.25">
      <c r="A101" s="137" t="s">
        <v>567</v>
      </c>
      <c r="B101" s="75"/>
      <c r="C101" s="138">
        <v>0</v>
      </c>
      <c r="D101" s="195">
        <v>2.2519999999999998</v>
      </c>
      <c r="E101" s="196">
        <v>0</v>
      </c>
      <c r="F101" s="197">
        <v>0</v>
      </c>
      <c r="G101" s="139">
        <v>31.77</v>
      </c>
      <c r="H101" s="139">
        <v>3.66</v>
      </c>
      <c r="I101" s="140">
        <v>3.66</v>
      </c>
      <c r="J101" s="81">
        <v>5.3999999999999999E-2</v>
      </c>
      <c r="K101" s="58"/>
    </row>
    <row r="102" spans="1:11" ht="27" customHeight="1" x14ac:dyDescent="0.25">
      <c r="A102" s="137" t="s">
        <v>568</v>
      </c>
      <c r="B102" s="75"/>
      <c r="C102" s="138">
        <v>0</v>
      </c>
      <c r="D102" s="195">
        <v>2.0609999999999999</v>
      </c>
      <c r="E102" s="196">
        <v>0</v>
      </c>
      <c r="F102" s="197">
        <v>0</v>
      </c>
      <c r="G102" s="139">
        <v>31.77</v>
      </c>
      <c r="H102" s="139">
        <v>3.66</v>
      </c>
      <c r="I102" s="140">
        <v>3.66</v>
      </c>
      <c r="J102" s="81">
        <v>5.3999999999999999E-2</v>
      </c>
      <c r="K102" s="58"/>
    </row>
    <row r="103" spans="1:11" ht="27" customHeight="1" x14ac:dyDescent="0.25">
      <c r="A103" s="137" t="s">
        <v>569</v>
      </c>
      <c r="B103" s="75"/>
      <c r="C103" s="138">
        <v>0</v>
      </c>
      <c r="D103" s="195">
        <v>1.9019999999999999</v>
      </c>
      <c r="E103" s="196">
        <v>0</v>
      </c>
      <c r="F103" s="197">
        <v>0</v>
      </c>
      <c r="G103" s="139">
        <v>31.77</v>
      </c>
      <c r="H103" s="139">
        <v>3.66</v>
      </c>
      <c r="I103" s="140">
        <v>3.66</v>
      </c>
      <c r="J103" s="81">
        <v>5.3999999999999999E-2</v>
      </c>
      <c r="K103" s="58"/>
    </row>
    <row r="104" spans="1:11" ht="27" customHeight="1" x14ac:dyDescent="0.25">
      <c r="A104" s="137" t="s">
        <v>570</v>
      </c>
      <c r="B104" s="75"/>
      <c r="C104" s="138">
        <v>0</v>
      </c>
      <c r="D104" s="195">
        <v>2.5880000000000001</v>
      </c>
      <c r="E104" s="196">
        <v>0.309</v>
      </c>
      <c r="F104" s="197">
        <v>0.02</v>
      </c>
      <c r="G104" s="139">
        <v>118.38</v>
      </c>
      <c r="H104" s="139">
        <v>4.0999999999999996</v>
      </c>
      <c r="I104" s="140">
        <v>4.0999999999999996</v>
      </c>
      <c r="J104" s="81">
        <v>3.7999999999999999E-2</v>
      </c>
      <c r="K104" s="58"/>
    </row>
    <row r="105" spans="1:11" ht="27" customHeight="1" x14ac:dyDescent="0.25">
      <c r="A105" s="137" t="s">
        <v>571</v>
      </c>
      <c r="B105" s="75"/>
      <c r="C105" s="138">
        <v>0</v>
      </c>
      <c r="D105" s="195">
        <v>1.0509999999999999</v>
      </c>
      <c r="E105" s="196">
        <v>0</v>
      </c>
      <c r="F105" s="197">
        <v>0</v>
      </c>
      <c r="G105" s="139">
        <v>0</v>
      </c>
      <c r="H105" s="139">
        <v>4.0999999999999996</v>
      </c>
      <c r="I105" s="140">
        <v>4.0999999999999996</v>
      </c>
      <c r="J105" s="81">
        <v>3.7999999999999999E-2</v>
      </c>
      <c r="K105" s="58"/>
    </row>
    <row r="106" spans="1:11" ht="27" customHeight="1" x14ac:dyDescent="0.25">
      <c r="A106" s="137" t="s">
        <v>572</v>
      </c>
      <c r="B106" s="75"/>
      <c r="C106" s="138">
        <v>0</v>
      </c>
      <c r="D106" s="195">
        <v>0.33700000000000002</v>
      </c>
      <c r="E106" s="196">
        <v>0</v>
      </c>
      <c r="F106" s="197">
        <v>0</v>
      </c>
      <c r="G106" s="139">
        <v>0</v>
      </c>
      <c r="H106" s="139">
        <v>4.0999999999999996</v>
      </c>
      <c r="I106" s="140">
        <v>4.0999999999999996</v>
      </c>
      <c r="J106" s="81">
        <v>3.7999999999999999E-2</v>
      </c>
      <c r="K106" s="58"/>
    </row>
    <row r="107" spans="1:11" ht="27" customHeight="1" x14ac:dyDescent="0.25">
      <c r="A107" s="137" t="s">
        <v>573</v>
      </c>
      <c r="B107" s="75"/>
      <c r="C107" s="138">
        <v>0</v>
      </c>
      <c r="D107" s="195">
        <v>0.191</v>
      </c>
      <c r="E107" s="196">
        <v>0</v>
      </c>
      <c r="F107" s="197">
        <v>0</v>
      </c>
      <c r="G107" s="139">
        <v>0</v>
      </c>
      <c r="H107" s="139">
        <v>4.0999999999999996</v>
      </c>
      <c r="I107" s="140">
        <v>4.0999999999999996</v>
      </c>
      <c r="J107" s="81">
        <v>3.7999999999999999E-2</v>
      </c>
      <c r="K107" s="58"/>
    </row>
    <row r="108" spans="1:11" ht="27" customHeight="1" x14ac:dyDescent="0.25">
      <c r="A108" s="137" t="s">
        <v>574</v>
      </c>
      <c r="B108" s="75"/>
      <c r="C108" s="138">
        <v>0</v>
      </c>
      <c r="D108" s="195">
        <v>0</v>
      </c>
      <c r="E108" s="196">
        <v>0</v>
      </c>
      <c r="F108" s="197">
        <v>0</v>
      </c>
      <c r="G108" s="139">
        <v>0</v>
      </c>
      <c r="H108" s="139">
        <v>4.0999999999999996</v>
      </c>
      <c r="I108" s="140">
        <v>4.0999999999999996</v>
      </c>
      <c r="J108" s="81">
        <v>3.7999999999999999E-2</v>
      </c>
      <c r="K108" s="58"/>
    </row>
    <row r="109" spans="1:11" ht="27" customHeight="1" x14ac:dyDescent="0.25">
      <c r="A109" s="137" t="s">
        <v>668</v>
      </c>
      <c r="B109" s="75"/>
      <c r="C109" s="138" t="s">
        <v>498</v>
      </c>
      <c r="D109" s="198">
        <v>13.882999999999999</v>
      </c>
      <c r="E109" s="199">
        <v>1.5229999999999999</v>
      </c>
      <c r="F109" s="197">
        <v>0.95899999999999996</v>
      </c>
      <c r="G109" s="78">
        <v>0</v>
      </c>
      <c r="H109" s="78">
        <v>0</v>
      </c>
      <c r="I109" s="78">
        <v>0</v>
      </c>
      <c r="J109" s="79">
        <v>0</v>
      </c>
      <c r="K109" s="58"/>
    </row>
    <row r="110" spans="1:11" ht="27" customHeight="1" x14ac:dyDescent="0.25">
      <c r="A110" s="137" t="s">
        <v>669</v>
      </c>
      <c r="B110" s="75"/>
      <c r="C110" s="138" t="s">
        <v>645</v>
      </c>
      <c r="D110" s="195">
        <v>-4.484</v>
      </c>
      <c r="E110" s="196">
        <v>-0.71</v>
      </c>
      <c r="F110" s="197">
        <v>-4.1000000000000002E-2</v>
      </c>
      <c r="G110" s="78">
        <v>0</v>
      </c>
      <c r="H110" s="78">
        <v>0</v>
      </c>
      <c r="I110" s="78">
        <v>0</v>
      </c>
      <c r="J110" s="79">
        <v>0</v>
      </c>
      <c r="K110" s="58"/>
    </row>
    <row r="111" spans="1:11" ht="27" customHeight="1" x14ac:dyDescent="0.25">
      <c r="A111" s="137" t="s">
        <v>670</v>
      </c>
      <c r="B111" s="75"/>
      <c r="C111" s="138" t="s">
        <v>645</v>
      </c>
      <c r="D111" s="195">
        <v>-4.1539999999999999</v>
      </c>
      <c r="E111" s="196">
        <v>-0.624</v>
      </c>
      <c r="F111" s="197">
        <v>-3.6999999999999998E-2</v>
      </c>
      <c r="G111" s="78">
        <v>0</v>
      </c>
      <c r="H111" s="78">
        <v>0</v>
      </c>
      <c r="I111" s="78">
        <v>0</v>
      </c>
      <c r="J111" s="79">
        <v>0</v>
      </c>
      <c r="K111" s="58"/>
    </row>
    <row r="112" spans="1:11" ht="27" customHeight="1" x14ac:dyDescent="0.25">
      <c r="A112" s="137" t="s">
        <v>671</v>
      </c>
      <c r="B112" s="75"/>
      <c r="C112" s="138">
        <v>0</v>
      </c>
      <c r="D112" s="195">
        <v>-4.484</v>
      </c>
      <c r="E112" s="196">
        <v>-0.71</v>
      </c>
      <c r="F112" s="197">
        <v>-4.1000000000000002E-2</v>
      </c>
      <c r="G112" s="78">
        <v>0</v>
      </c>
      <c r="H112" s="78">
        <v>0</v>
      </c>
      <c r="I112" s="78">
        <v>0</v>
      </c>
      <c r="J112" s="81">
        <v>7.9000000000000001E-2</v>
      </c>
      <c r="K112" s="58"/>
    </row>
    <row r="113" spans="1:11" ht="27" customHeight="1" x14ac:dyDescent="0.25">
      <c r="A113" s="137" t="s">
        <v>672</v>
      </c>
      <c r="B113" s="75"/>
      <c r="C113" s="138">
        <v>0</v>
      </c>
      <c r="D113" s="195">
        <v>-4.1539999999999999</v>
      </c>
      <c r="E113" s="196">
        <v>-0.624</v>
      </c>
      <c r="F113" s="197">
        <v>-3.6999999999999998E-2</v>
      </c>
      <c r="G113" s="78">
        <v>0</v>
      </c>
      <c r="H113" s="78">
        <v>0</v>
      </c>
      <c r="I113" s="78">
        <v>0</v>
      </c>
      <c r="J113" s="81">
        <v>0.08</v>
      </c>
      <c r="K113" s="58"/>
    </row>
    <row r="114" spans="1:11" ht="27" customHeight="1" x14ac:dyDescent="0.25">
      <c r="A114" s="137" t="s">
        <v>673</v>
      </c>
      <c r="B114" s="75"/>
      <c r="C114" s="138">
        <v>0</v>
      </c>
      <c r="D114" s="195">
        <v>-4.7359999999999998</v>
      </c>
      <c r="E114" s="196">
        <v>-0.64500000000000002</v>
      </c>
      <c r="F114" s="197">
        <v>-0.04</v>
      </c>
      <c r="G114" s="139">
        <v>12</v>
      </c>
      <c r="H114" s="78">
        <v>0</v>
      </c>
      <c r="I114" s="78">
        <v>0</v>
      </c>
      <c r="J114" s="81">
        <v>9.6000000000000002E-2</v>
      </c>
      <c r="K114" s="58"/>
    </row>
    <row r="115" spans="1:11" ht="27" customHeight="1" x14ac:dyDescent="0.25">
      <c r="A115" s="137" t="s">
        <v>674</v>
      </c>
      <c r="B115" s="75"/>
      <c r="C115" s="138" t="s">
        <v>639</v>
      </c>
      <c r="D115" s="195">
        <v>3.8860000000000001</v>
      </c>
      <c r="E115" s="196">
        <v>0.61499999999999999</v>
      </c>
      <c r="F115" s="197">
        <v>3.5999999999999997E-2</v>
      </c>
      <c r="G115" s="139">
        <v>0.69</v>
      </c>
      <c r="H115" s="78">
        <v>0</v>
      </c>
      <c r="I115" s="78">
        <v>0</v>
      </c>
      <c r="J115" s="79">
        <v>0</v>
      </c>
      <c r="K115" s="58"/>
    </row>
    <row r="116" spans="1:11" ht="27" customHeight="1" x14ac:dyDescent="0.25">
      <c r="A116" s="137" t="s">
        <v>675</v>
      </c>
      <c r="B116" s="75"/>
      <c r="C116" s="138">
        <v>2</v>
      </c>
      <c r="D116" s="195">
        <v>3.8860000000000001</v>
      </c>
      <c r="E116" s="196">
        <v>0.61499999999999999</v>
      </c>
      <c r="F116" s="197">
        <v>3.5999999999999997E-2</v>
      </c>
      <c r="G116" s="78">
        <v>0</v>
      </c>
      <c r="H116" s="78">
        <v>0</v>
      </c>
      <c r="I116" s="78">
        <v>0</v>
      </c>
      <c r="J116" s="79">
        <v>0</v>
      </c>
      <c r="K116" s="58"/>
    </row>
    <row r="117" spans="1:11" ht="27" customHeight="1" x14ac:dyDescent="0.25">
      <c r="A117" s="137" t="s">
        <v>576</v>
      </c>
      <c r="B117" s="75"/>
      <c r="C117" s="138" t="s">
        <v>641</v>
      </c>
      <c r="D117" s="195">
        <v>3.726</v>
      </c>
      <c r="E117" s="196">
        <v>0.59</v>
      </c>
      <c r="F117" s="197">
        <v>3.4000000000000002E-2</v>
      </c>
      <c r="G117" s="139">
        <v>2.16</v>
      </c>
      <c r="H117" s="78">
        <v>0</v>
      </c>
      <c r="I117" s="78">
        <v>0</v>
      </c>
      <c r="J117" s="79">
        <v>0</v>
      </c>
      <c r="K117" s="58"/>
    </row>
    <row r="118" spans="1:11" ht="27" customHeight="1" x14ac:dyDescent="0.25">
      <c r="A118" s="137" t="s">
        <v>577</v>
      </c>
      <c r="B118" s="75"/>
      <c r="C118" s="138" t="s">
        <v>641</v>
      </c>
      <c r="D118" s="195">
        <v>3.726</v>
      </c>
      <c r="E118" s="196">
        <v>0.59</v>
      </c>
      <c r="F118" s="197">
        <v>3.4000000000000002E-2</v>
      </c>
      <c r="G118" s="139">
        <v>0</v>
      </c>
      <c r="H118" s="78">
        <v>0</v>
      </c>
      <c r="I118" s="78">
        <v>0</v>
      </c>
      <c r="J118" s="79">
        <v>0</v>
      </c>
      <c r="K118" s="58"/>
    </row>
    <row r="119" spans="1:11" ht="27" customHeight="1" x14ac:dyDescent="0.25">
      <c r="A119" s="137" t="s">
        <v>578</v>
      </c>
      <c r="B119" s="75"/>
      <c r="C119" s="138" t="s">
        <v>641</v>
      </c>
      <c r="D119" s="195">
        <v>3.6360000000000001</v>
      </c>
      <c r="E119" s="196">
        <v>0.5</v>
      </c>
      <c r="F119" s="197">
        <v>0</v>
      </c>
      <c r="G119" s="139">
        <v>0</v>
      </c>
      <c r="H119" s="78">
        <v>0</v>
      </c>
      <c r="I119" s="78">
        <v>0</v>
      </c>
      <c r="J119" s="79">
        <v>0</v>
      </c>
      <c r="K119" s="58"/>
    </row>
    <row r="120" spans="1:11" ht="27" customHeight="1" x14ac:dyDescent="0.25">
      <c r="A120" s="137" t="s">
        <v>579</v>
      </c>
      <c r="B120" s="75"/>
      <c r="C120" s="138" t="s">
        <v>641</v>
      </c>
      <c r="D120" s="195">
        <v>3.5190000000000001</v>
      </c>
      <c r="E120" s="196">
        <v>0.38300000000000001</v>
      </c>
      <c r="F120" s="197">
        <v>0</v>
      </c>
      <c r="G120" s="139">
        <v>0</v>
      </c>
      <c r="H120" s="78">
        <v>0</v>
      </c>
      <c r="I120" s="78">
        <v>0</v>
      </c>
      <c r="J120" s="79">
        <v>0</v>
      </c>
      <c r="K120" s="58"/>
    </row>
    <row r="121" spans="1:11" ht="27" customHeight="1" x14ac:dyDescent="0.25">
      <c r="A121" s="137" t="s">
        <v>580</v>
      </c>
      <c r="B121" s="75"/>
      <c r="C121" s="138" t="s">
        <v>641</v>
      </c>
      <c r="D121" s="195">
        <v>3.4470000000000001</v>
      </c>
      <c r="E121" s="196">
        <v>0.31</v>
      </c>
      <c r="F121" s="197">
        <v>0</v>
      </c>
      <c r="G121" s="139">
        <v>0</v>
      </c>
      <c r="H121" s="78">
        <v>0</v>
      </c>
      <c r="I121" s="78">
        <v>0</v>
      </c>
      <c r="J121" s="79">
        <v>0</v>
      </c>
      <c r="K121" s="58"/>
    </row>
    <row r="122" spans="1:11" ht="27" customHeight="1" x14ac:dyDescent="0.25">
      <c r="A122" s="137" t="s">
        <v>676</v>
      </c>
      <c r="B122" s="75"/>
      <c r="C122" s="138">
        <v>4</v>
      </c>
      <c r="D122" s="195">
        <v>3.726</v>
      </c>
      <c r="E122" s="196">
        <v>0.59</v>
      </c>
      <c r="F122" s="197">
        <v>3.4000000000000002E-2</v>
      </c>
      <c r="G122" s="78">
        <v>0</v>
      </c>
      <c r="H122" s="78">
        <v>0</v>
      </c>
      <c r="I122" s="78">
        <v>0</v>
      </c>
      <c r="J122" s="79">
        <v>0</v>
      </c>
      <c r="K122" s="58"/>
    </row>
    <row r="123" spans="1:11" ht="27" customHeight="1" x14ac:dyDescent="0.25">
      <c r="A123" s="137" t="s">
        <v>581</v>
      </c>
      <c r="B123" s="75"/>
      <c r="C123" s="138">
        <v>0</v>
      </c>
      <c r="D123" s="195">
        <v>2.258</v>
      </c>
      <c r="E123" s="196">
        <v>0.33400000000000002</v>
      </c>
      <c r="F123" s="197">
        <v>0.02</v>
      </c>
      <c r="G123" s="139">
        <v>7.6</v>
      </c>
      <c r="H123" s="139">
        <v>1.66</v>
      </c>
      <c r="I123" s="140">
        <v>1.66</v>
      </c>
      <c r="J123" s="81">
        <v>4.1000000000000002E-2</v>
      </c>
      <c r="K123" s="58"/>
    </row>
    <row r="124" spans="1:11" ht="27" customHeight="1" x14ac:dyDescent="0.25">
      <c r="A124" s="137" t="s">
        <v>582</v>
      </c>
      <c r="B124" s="75"/>
      <c r="C124" s="138">
        <v>0</v>
      </c>
      <c r="D124" s="195">
        <v>1.8779999999999999</v>
      </c>
      <c r="E124" s="196">
        <v>0.10199999999999999</v>
      </c>
      <c r="F124" s="197">
        <v>6.0000000000000001E-3</v>
      </c>
      <c r="G124" s="139">
        <v>0</v>
      </c>
      <c r="H124" s="139">
        <v>1.66</v>
      </c>
      <c r="I124" s="140">
        <v>1.66</v>
      </c>
      <c r="J124" s="81">
        <v>4.1000000000000002E-2</v>
      </c>
      <c r="K124" s="58"/>
    </row>
    <row r="125" spans="1:11" ht="27" customHeight="1" x14ac:dyDescent="0.25">
      <c r="A125" s="137" t="s">
        <v>583</v>
      </c>
      <c r="B125" s="75"/>
      <c r="C125" s="138">
        <v>0</v>
      </c>
      <c r="D125" s="195">
        <v>1.7549999999999999</v>
      </c>
      <c r="E125" s="196">
        <v>0.10199999999999999</v>
      </c>
      <c r="F125" s="197">
        <v>6.0000000000000001E-3</v>
      </c>
      <c r="G125" s="139">
        <v>0</v>
      </c>
      <c r="H125" s="139">
        <v>1.66</v>
      </c>
      <c r="I125" s="140">
        <v>1.66</v>
      </c>
      <c r="J125" s="81">
        <v>4.1000000000000002E-2</v>
      </c>
      <c r="K125" s="58"/>
    </row>
    <row r="126" spans="1:11" ht="27" customHeight="1" x14ac:dyDescent="0.25">
      <c r="A126" s="137" t="s">
        <v>584</v>
      </c>
      <c r="B126" s="75"/>
      <c r="C126" s="138">
        <v>0</v>
      </c>
      <c r="D126" s="195">
        <v>1.653</v>
      </c>
      <c r="E126" s="196">
        <v>0.10199999999999999</v>
      </c>
      <c r="F126" s="197">
        <v>6.0000000000000001E-3</v>
      </c>
      <c r="G126" s="139">
        <v>0</v>
      </c>
      <c r="H126" s="139">
        <v>1.66</v>
      </c>
      <c r="I126" s="140">
        <v>1.66</v>
      </c>
      <c r="J126" s="81">
        <v>4.1000000000000002E-2</v>
      </c>
      <c r="K126" s="58"/>
    </row>
    <row r="127" spans="1:11" ht="27" customHeight="1" x14ac:dyDescent="0.25">
      <c r="A127" s="137" t="s">
        <v>585</v>
      </c>
      <c r="B127" s="75"/>
      <c r="C127" s="138">
        <v>0</v>
      </c>
      <c r="D127" s="195">
        <v>1.5680000000000001</v>
      </c>
      <c r="E127" s="196">
        <v>0.10199999999999999</v>
      </c>
      <c r="F127" s="197">
        <v>6.0000000000000001E-3</v>
      </c>
      <c r="G127" s="139">
        <v>0</v>
      </c>
      <c r="H127" s="139">
        <v>1.66</v>
      </c>
      <c r="I127" s="140">
        <v>1.66</v>
      </c>
      <c r="J127" s="81">
        <v>4.1000000000000002E-2</v>
      </c>
      <c r="K127" s="58"/>
    </row>
    <row r="128" spans="1:11" ht="27" customHeight="1" x14ac:dyDescent="0.25">
      <c r="A128" s="137" t="s">
        <v>586</v>
      </c>
      <c r="B128" s="75"/>
      <c r="C128" s="138">
        <v>0</v>
      </c>
      <c r="D128" s="195">
        <v>2.6720000000000002</v>
      </c>
      <c r="E128" s="196">
        <v>0.36399999999999999</v>
      </c>
      <c r="F128" s="197">
        <v>2.1999999999999999E-2</v>
      </c>
      <c r="G128" s="139">
        <v>38.479999999999997</v>
      </c>
      <c r="H128" s="139">
        <v>3.06</v>
      </c>
      <c r="I128" s="140">
        <v>3.06</v>
      </c>
      <c r="J128" s="81">
        <v>4.4999999999999998E-2</v>
      </c>
      <c r="K128" s="58"/>
    </row>
    <row r="129" spans="1:11" ht="27" customHeight="1" x14ac:dyDescent="0.25">
      <c r="A129" s="137" t="s">
        <v>587</v>
      </c>
      <c r="B129" s="75"/>
      <c r="C129" s="138">
        <v>0</v>
      </c>
      <c r="D129" s="195">
        <v>2.0760000000000001</v>
      </c>
      <c r="E129" s="196">
        <v>0</v>
      </c>
      <c r="F129" s="197">
        <v>0</v>
      </c>
      <c r="G129" s="139">
        <v>26.56</v>
      </c>
      <c r="H129" s="139">
        <v>3.06</v>
      </c>
      <c r="I129" s="140">
        <v>3.06</v>
      </c>
      <c r="J129" s="81">
        <v>4.4999999999999998E-2</v>
      </c>
      <c r="K129" s="58"/>
    </row>
    <row r="130" spans="1:11" ht="27" customHeight="1" x14ac:dyDescent="0.25">
      <c r="A130" s="137" t="s">
        <v>588</v>
      </c>
      <c r="B130" s="75"/>
      <c r="C130" s="138">
        <v>0</v>
      </c>
      <c r="D130" s="195">
        <v>1.883</v>
      </c>
      <c r="E130" s="196">
        <v>0</v>
      </c>
      <c r="F130" s="197">
        <v>0</v>
      </c>
      <c r="G130" s="139">
        <v>26.56</v>
      </c>
      <c r="H130" s="139">
        <v>3.06</v>
      </c>
      <c r="I130" s="140">
        <v>3.06</v>
      </c>
      <c r="J130" s="81">
        <v>4.4999999999999998E-2</v>
      </c>
      <c r="K130" s="58"/>
    </row>
    <row r="131" spans="1:11" ht="27" customHeight="1" x14ac:dyDescent="0.25">
      <c r="A131" s="137" t="s">
        <v>589</v>
      </c>
      <c r="B131" s="75"/>
      <c r="C131" s="138">
        <v>0</v>
      </c>
      <c r="D131" s="195">
        <v>1.7230000000000001</v>
      </c>
      <c r="E131" s="196">
        <v>0</v>
      </c>
      <c r="F131" s="197">
        <v>0</v>
      </c>
      <c r="G131" s="139">
        <v>26.56</v>
      </c>
      <c r="H131" s="139">
        <v>3.06</v>
      </c>
      <c r="I131" s="140">
        <v>3.06</v>
      </c>
      <c r="J131" s="81">
        <v>4.4999999999999998E-2</v>
      </c>
      <c r="K131" s="58"/>
    </row>
    <row r="132" spans="1:11" ht="27" customHeight="1" x14ac:dyDescent="0.25">
      <c r="A132" s="137" t="s">
        <v>590</v>
      </c>
      <c r="B132" s="75"/>
      <c r="C132" s="138">
        <v>0</v>
      </c>
      <c r="D132" s="195">
        <v>1.59</v>
      </c>
      <c r="E132" s="196">
        <v>0</v>
      </c>
      <c r="F132" s="197">
        <v>0</v>
      </c>
      <c r="G132" s="139">
        <v>26.56</v>
      </c>
      <c r="H132" s="139">
        <v>3.06</v>
      </c>
      <c r="I132" s="140">
        <v>3.06</v>
      </c>
      <c r="J132" s="81">
        <v>4.4999999999999998E-2</v>
      </c>
      <c r="K132" s="58"/>
    </row>
    <row r="133" spans="1:11" ht="27" customHeight="1" x14ac:dyDescent="0.25">
      <c r="A133" s="137" t="s">
        <v>591</v>
      </c>
      <c r="B133" s="75"/>
      <c r="C133" s="138">
        <v>0</v>
      </c>
      <c r="D133" s="195">
        <v>2.1629999999999998</v>
      </c>
      <c r="E133" s="196">
        <v>0.25800000000000001</v>
      </c>
      <c r="F133" s="197">
        <v>1.7000000000000001E-2</v>
      </c>
      <c r="G133" s="139">
        <v>98.96</v>
      </c>
      <c r="H133" s="139">
        <v>3.43</v>
      </c>
      <c r="I133" s="140">
        <v>3.43</v>
      </c>
      <c r="J133" s="81">
        <v>3.2000000000000001E-2</v>
      </c>
      <c r="K133" s="58"/>
    </row>
    <row r="134" spans="1:11" ht="27" customHeight="1" x14ac:dyDescent="0.25">
      <c r="A134" s="137" t="s">
        <v>592</v>
      </c>
      <c r="B134" s="75"/>
      <c r="C134" s="138">
        <v>0</v>
      </c>
      <c r="D134" s="195">
        <v>0.878</v>
      </c>
      <c r="E134" s="196">
        <v>0</v>
      </c>
      <c r="F134" s="197">
        <v>0</v>
      </c>
      <c r="G134" s="139">
        <v>0</v>
      </c>
      <c r="H134" s="139">
        <v>3.43</v>
      </c>
      <c r="I134" s="140">
        <v>3.43</v>
      </c>
      <c r="J134" s="81">
        <v>3.2000000000000001E-2</v>
      </c>
      <c r="K134" s="58"/>
    </row>
    <row r="135" spans="1:11" ht="27" customHeight="1" x14ac:dyDescent="0.25">
      <c r="A135" s="137" t="s">
        <v>593</v>
      </c>
      <c r="B135" s="75"/>
      <c r="C135" s="138">
        <v>0</v>
      </c>
      <c r="D135" s="195">
        <v>0.28100000000000003</v>
      </c>
      <c r="E135" s="196">
        <v>0</v>
      </c>
      <c r="F135" s="197">
        <v>0</v>
      </c>
      <c r="G135" s="139">
        <v>0</v>
      </c>
      <c r="H135" s="139">
        <v>3.43</v>
      </c>
      <c r="I135" s="140">
        <v>3.43</v>
      </c>
      <c r="J135" s="81">
        <v>3.2000000000000001E-2</v>
      </c>
      <c r="K135" s="58"/>
    </row>
    <row r="136" spans="1:11" ht="27" customHeight="1" x14ac:dyDescent="0.25">
      <c r="A136" s="137" t="s">
        <v>594</v>
      </c>
      <c r="B136" s="75"/>
      <c r="C136" s="138">
        <v>0</v>
      </c>
      <c r="D136" s="195">
        <v>0.16</v>
      </c>
      <c r="E136" s="196">
        <v>0</v>
      </c>
      <c r="F136" s="197">
        <v>0</v>
      </c>
      <c r="G136" s="139">
        <v>0</v>
      </c>
      <c r="H136" s="139">
        <v>3.43</v>
      </c>
      <c r="I136" s="140">
        <v>3.43</v>
      </c>
      <c r="J136" s="81">
        <v>3.2000000000000001E-2</v>
      </c>
      <c r="K136" s="58"/>
    </row>
    <row r="137" spans="1:11" ht="27" customHeight="1" x14ac:dyDescent="0.25">
      <c r="A137" s="137" t="s">
        <v>595</v>
      </c>
      <c r="B137" s="75"/>
      <c r="C137" s="138">
        <v>0</v>
      </c>
      <c r="D137" s="195">
        <v>0</v>
      </c>
      <c r="E137" s="196">
        <v>0</v>
      </c>
      <c r="F137" s="197">
        <v>0</v>
      </c>
      <c r="G137" s="139">
        <v>0</v>
      </c>
      <c r="H137" s="139">
        <v>3.43</v>
      </c>
      <c r="I137" s="140">
        <v>3.43</v>
      </c>
      <c r="J137" s="81">
        <v>3.2000000000000001E-2</v>
      </c>
      <c r="K137" s="58"/>
    </row>
    <row r="138" spans="1:11" ht="27" customHeight="1" x14ac:dyDescent="0.25">
      <c r="A138" s="137" t="s">
        <v>677</v>
      </c>
      <c r="B138" s="75"/>
      <c r="C138" s="138" t="s">
        <v>498</v>
      </c>
      <c r="D138" s="198">
        <v>11.605</v>
      </c>
      <c r="E138" s="199">
        <v>1.2729999999999999</v>
      </c>
      <c r="F138" s="197">
        <v>0.80200000000000005</v>
      </c>
      <c r="G138" s="78">
        <v>0</v>
      </c>
      <c r="H138" s="78">
        <v>0</v>
      </c>
      <c r="I138" s="78">
        <v>0</v>
      </c>
      <c r="J138" s="79">
        <v>0</v>
      </c>
      <c r="K138" s="58"/>
    </row>
    <row r="139" spans="1:11" ht="27" customHeight="1" x14ac:dyDescent="0.25">
      <c r="A139" s="137" t="s">
        <v>678</v>
      </c>
      <c r="B139" s="75"/>
      <c r="C139" s="138" t="s">
        <v>645</v>
      </c>
      <c r="D139" s="195">
        <v>-3.7480000000000002</v>
      </c>
      <c r="E139" s="196">
        <v>-0.59299999999999997</v>
      </c>
      <c r="F139" s="197">
        <v>-3.5000000000000003E-2</v>
      </c>
      <c r="G139" s="78">
        <v>0</v>
      </c>
      <c r="H139" s="78">
        <v>0</v>
      </c>
      <c r="I139" s="78">
        <v>0</v>
      </c>
      <c r="J139" s="79">
        <v>0</v>
      </c>
      <c r="K139" s="58"/>
    </row>
    <row r="140" spans="1:11" ht="27" customHeight="1" x14ac:dyDescent="0.25">
      <c r="A140" s="137" t="s">
        <v>679</v>
      </c>
      <c r="B140" s="75"/>
      <c r="C140" s="138" t="s">
        <v>645</v>
      </c>
      <c r="D140" s="195">
        <v>-3.472</v>
      </c>
      <c r="E140" s="196">
        <v>-0.52100000000000002</v>
      </c>
      <c r="F140" s="197">
        <v>-3.1E-2</v>
      </c>
      <c r="G140" s="78">
        <v>0</v>
      </c>
      <c r="H140" s="78">
        <v>0</v>
      </c>
      <c r="I140" s="78">
        <v>0</v>
      </c>
      <c r="J140" s="79">
        <v>0</v>
      </c>
      <c r="K140" s="58"/>
    </row>
    <row r="141" spans="1:11" ht="27" customHeight="1" x14ac:dyDescent="0.25">
      <c r="A141" s="137" t="s">
        <v>680</v>
      </c>
      <c r="B141" s="75"/>
      <c r="C141" s="138">
        <v>0</v>
      </c>
      <c r="D141" s="195">
        <v>-3.7480000000000002</v>
      </c>
      <c r="E141" s="196">
        <v>-0.59299999999999997</v>
      </c>
      <c r="F141" s="197">
        <v>-3.5000000000000003E-2</v>
      </c>
      <c r="G141" s="78">
        <v>0</v>
      </c>
      <c r="H141" s="78">
        <v>0</v>
      </c>
      <c r="I141" s="78">
        <v>0</v>
      </c>
      <c r="J141" s="81">
        <v>6.6000000000000003E-2</v>
      </c>
      <c r="K141" s="58"/>
    </row>
    <row r="142" spans="1:11" ht="27" customHeight="1" x14ac:dyDescent="0.25">
      <c r="A142" s="137" t="s">
        <v>681</v>
      </c>
      <c r="B142" s="75"/>
      <c r="C142" s="138">
        <v>0</v>
      </c>
      <c r="D142" s="195">
        <v>-3.472</v>
      </c>
      <c r="E142" s="196">
        <v>-0.52100000000000002</v>
      </c>
      <c r="F142" s="197">
        <v>-3.1E-2</v>
      </c>
      <c r="G142" s="78">
        <v>0</v>
      </c>
      <c r="H142" s="78">
        <v>0</v>
      </c>
      <c r="I142" s="78">
        <v>0</v>
      </c>
      <c r="J142" s="81">
        <v>6.7000000000000004E-2</v>
      </c>
      <c r="K142" s="58"/>
    </row>
    <row r="143" spans="1:11" ht="27" customHeight="1" x14ac:dyDescent="0.25">
      <c r="A143" s="137" t="s">
        <v>682</v>
      </c>
      <c r="B143" s="75"/>
      <c r="C143" s="138">
        <v>0</v>
      </c>
      <c r="D143" s="195">
        <v>-3.9590000000000001</v>
      </c>
      <c r="E143" s="196">
        <v>-0.53900000000000003</v>
      </c>
      <c r="F143" s="197">
        <v>-3.3000000000000002E-2</v>
      </c>
      <c r="G143" s="139">
        <v>10.029999999999999</v>
      </c>
      <c r="H143" s="78">
        <v>0</v>
      </c>
      <c r="I143" s="78">
        <v>0</v>
      </c>
      <c r="J143" s="81">
        <v>8.1000000000000003E-2</v>
      </c>
      <c r="K143" s="58"/>
    </row>
    <row r="144" spans="1:11" ht="27" customHeight="1" x14ac:dyDescent="0.25">
      <c r="A144" s="137" t="s">
        <v>683</v>
      </c>
      <c r="B144" s="75"/>
      <c r="C144" s="138" t="s">
        <v>639</v>
      </c>
      <c r="D144" s="195">
        <v>2.9289999999999998</v>
      </c>
      <c r="E144" s="196">
        <v>0.46400000000000002</v>
      </c>
      <c r="F144" s="197">
        <v>2.7E-2</v>
      </c>
      <c r="G144" s="139">
        <v>0.52</v>
      </c>
      <c r="H144" s="78">
        <v>0</v>
      </c>
      <c r="I144" s="78">
        <v>0</v>
      </c>
      <c r="J144" s="79">
        <v>0</v>
      </c>
      <c r="K144" s="58"/>
    </row>
    <row r="145" spans="1:11" ht="27" customHeight="1" x14ac:dyDescent="0.25">
      <c r="A145" s="137" t="s">
        <v>684</v>
      </c>
      <c r="B145" s="75"/>
      <c r="C145" s="138">
        <v>2</v>
      </c>
      <c r="D145" s="195">
        <v>2.9289999999999998</v>
      </c>
      <c r="E145" s="196">
        <v>0.46400000000000002</v>
      </c>
      <c r="F145" s="197">
        <v>2.7E-2</v>
      </c>
      <c r="G145" s="78">
        <v>0</v>
      </c>
      <c r="H145" s="78">
        <v>0</v>
      </c>
      <c r="I145" s="78">
        <v>0</v>
      </c>
      <c r="J145" s="79">
        <v>0</v>
      </c>
      <c r="K145" s="58"/>
    </row>
    <row r="146" spans="1:11" ht="27" customHeight="1" x14ac:dyDescent="0.25">
      <c r="A146" s="137" t="s">
        <v>597</v>
      </c>
      <c r="B146" s="75"/>
      <c r="C146" s="138" t="s">
        <v>641</v>
      </c>
      <c r="D146" s="195">
        <v>2.8079999999999998</v>
      </c>
      <c r="E146" s="196">
        <v>0.44400000000000001</v>
      </c>
      <c r="F146" s="197">
        <v>2.5999999999999999E-2</v>
      </c>
      <c r="G146" s="139">
        <v>1.63</v>
      </c>
      <c r="H146" s="78">
        <v>0</v>
      </c>
      <c r="I146" s="78">
        <v>0</v>
      </c>
      <c r="J146" s="79">
        <v>0</v>
      </c>
      <c r="K146" s="58"/>
    </row>
    <row r="147" spans="1:11" ht="27" customHeight="1" x14ac:dyDescent="0.25">
      <c r="A147" s="137" t="s">
        <v>598</v>
      </c>
      <c r="B147" s="75"/>
      <c r="C147" s="138" t="s">
        <v>641</v>
      </c>
      <c r="D147" s="195">
        <v>2.8079999999999998</v>
      </c>
      <c r="E147" s="196">
        <v>0.44400000000000001</v>
      </c>
      <c r="F147" s="197">
        <v>2.5999999999999999E-2</v>
      </c>
      <c r="G147" s="139">
        <v>0</v>
      </c>
      <c r="H147" s="78">
        <v>0</v>
      </c>
      <c r="I147" s="78">
        <v>0</v>
      </c>
      <c r="J147" s="79">
        <v>0</v>
      </c>
      <c r="K147" s="58"/>
    </row>
    <row r="148" spans="1:11" ht="27" customHeight="1" x14ac:dyDescent="0.25">
      <c r="A148" s="137" t="s">
        <v>599</v>
      </c>
      <c r="B148" s="75"/>
      <c r="C148" s="138" t="s">
        <v>641</v>
      </c>
      <c r="D148" s="195">
        <v>2.7410000000000001</v>
      </c>
      <c r="E148" s="196">
        <v>0.377</v>
      </c>
      <c r="F148" s="197">
        <v>0</v>
      </c>
      <c r="G148" s="139">
        <v>0</v>
      </c>
      <c r="H148" s="78">
        <v>0</v>
      </c>
      <c r="I148" s="78">
        <v>0</v>
      </c>
      <c r="J148" s="79">
        <v>0</v>
      </c>
      <c r="K148" s="58"/>
    </row>
    <row r="149" spans="1:11" ht="27" customHeight="1" x14ac:dyDescent="0.25">
      <c r="A149" s="137" t="s">
        <v>600</v>
      </c>
      <c r="B149" s="75"/>
      <c r="C149" s="138" t="s">
        <v>641</v>
      </c>
      <c r="D149" s="195">
        <v>2.653</v>
      </c>
      <c r="E149" s="196">
        <v>0.28899999999999998</v>
      </c>
      <c r="F149" s="197">
        <v>0</v>
      </c>
      <c r="G149" s="139">
        <v>0</v>
      </c>
      <c r="H149" s="78">
        <v>0</v>
      </c>
      <c r="I149" s="78">
        <v>0</v>
      </c>
      <c r="J149" s="79">
        <v>0</v>
      </c>
      <c r="K149" s="58"/>
    </row>
    <row r="150" spans="1:11" ht="27" customHeight="1" x14ac:dyDescent="0.25">
      <c r="A150" s="137" t="s">
        <v>601</v>
      </c>
      <c r="B150" s="75"/>
      <c r="C150" s="138" t="s">
        <v>641</v>
      </c>
      <c r="D150" s="195">
        <v>2.5979999999999999</v>
      </c>
      <c r="E150" s="196">
        <v>0.23400000000000001</v>
      </c>
      <c r="F150" s="197">
        <v>0</v>
      </c>
      <c r="G150" s="139">
        <v>0</v>
      </c>
      <c r="H150" s="78">
        <v>0</v>
      </c>
      <c r="I150" s="78">
        <v>0</v>
      </c>
      <c r="J150" s="79">
        <v>0</v>
      </c>
      <c r="K150" s="58"/>
    </row>
    <row r="151" spans="1:11" ht="27" customHeight="1" x14ac:dyDescent="0.25">
      <c r="A151" s="137" t="s">
        <v>685</v>
      </c>
      <c r="B151" s="75"/>
      <c r="C151" s="138">
        <v>4</v>
      </c>
      <c r="D151" s="195">
        <v>2.8079999999999998</v>
      </c>
      <c r="E151" s="196">
        <v>0.44400000000000001</v>
      </c>
      <c r="F151" s="197">
        <v>2.5999999999999999E-2</v>
      </c>
      <c r="G151" s="78">
        <v>0</v>
      </c>
      <c r="H151" s="78">
        <v>0</v>
      </c>
      <c r="I151" s="78">
        <v>0</v>
      </c>
      <c r="J151" s="79">
        <v>0</v>
      </c>
      <c r="K151" s="58"/>
    </row>
    <row r="152" spans="1:11" ht="27" customHeight="1" x14ac:dyDescent="0.25">
      <c r="A152" s="137" t="s">
        <v>602</v>
      </c>
      <c r="B152" s="75"/>
      <c r="C152" s="138">
        <v>0</v>
      </c>
      <c r="D152" s="195">
        <v>1.702</v>
      </c>
      <c r="E152" s="196">
        <v>0.252</v>
      </c>
      <c r="F152" s="197">
        <v>1.4999999999999999E-2</v>
      </c>
      <c r="G152" s="139">
        <v>5.73</v>
      </c>
      <c r="H152" s="139">
        <v>1.25</v>
      </c>
      <c r="I152" s="140">
        <v>1.25</v>
      </c>
      <c r="J152" s="81">
        <v>3.1E-2</v>
      </c>
      <c r="K152" s="58"/>
    </row>
    <row r="153" spans="1:11" ht="27" customHeight="1" x14ac:dyDescent="0.25">
      <c r="A153" s="137" t="s">
        <v>603</v>
      </c>
      <c r="B153" s="75"/>
      <c r="C153" s="138">
        <v>0</v>
      </c>
      <c r="D153" s="195">
        <v>1.4159999999999999</v>
      </c>
      <c r="E153" s="196">
        <v>7.6999999999999999E-2</v>
      </c>
      <c r="F153" s="197">
        <v>4.0000000000000001E-3</v>
      </c>
      <c r="G153" s="139">
        <v>0</v>
      </c>
      <c r="H153" s="139">
        <v>1.25</v>
      </c>
      <c r="I153" s="140">
        <v>1.25</v>
      </c>
      <c r="J153" s="81">
        <v>3.1E-2</v>
      </c>
      <c r="K153" s="58"/>
    </row>
    <row r="154" spans="1:11" ht="27" customHeight="1" x14ac:dyDescent="0.25">
      <c r="A154" s="137" t="s">
        <v>604</v>
      </c>
      <c r="B154" s="75"/>
      <c r="C154" s="138">
        <v>0</v>
      </c>
      <c r="D154" s="195">
        <v>1.323</v>
      </c>
      <c r="E154" s="196">
        <v>7.6999999999999999E-2</v>
      </c>
      <c r="F154" s="197">
        <v>4.0000000000000001E-3</v>
      </c>
      <c r="G154" s="139">
        <v>0</v>
      </c>
      <c r="H154" s="139">
        <v>1.25</v>
      </c>
      <c r="I154" s="140">
        <v>1.25</v>
      </c>
      <c r="J154" s="81">
        <v>3.1E-2</v>
      </c>
      <c r="K154" s="58"/>
    </row>
    <row r="155" spans="1:11" ht="27" customHeight="1" x14ac:dyDescent="0.25">
      <c r="A155" s="137" t="s">
        <v>605</v>
      </c>
      <c r="B155" s="75"/>
      <c r="C155" s="138">
        <v>0</v>
      </c>
      <c r="D155" s="195">
        <v>1.246</v>
      </c>
      <c r="E155" s="196">
        <v>7.6999999999999999E-2</v>
      </c>
      <c r="F155" s="197">
        <v>4.0000000000000001E-3</v>
      </c>
      <c r="G155" s="139">
        <v>0</v>
      </c>
      <c r="H155" s="139">
        <v>1.25</v>
      </c>
      <c r="I155" s="140">
        <v>1.25</v>
      </c>
      <c r="J155" s="81">
        <v>3.1E-2</v>
      </c>
      <c r="K155" s="58"/>
    </row>
    <row r="156" spans="1:11" ht="27" customHeight="1" x14ac:dyDescent="0.25">
      <c r="A156" s="137" t="s">
        <v>606</v>
      </c>
      <c r="B156" s="75"/>
      <c r="C156" s="138">
        <v>0</v>
      </c>
      <c r="D156" s="195">
        <v>1.1819999999999999</v>
      </c>
      <c r="E156" s="196">
        <v>7.6999999999999999E-2</v>
      </c>
      <c r="F156" s="197">
        <v>4.0000000000000001E-3</v>
      </c>
      <c r="G156" s="139">
        <v>0</v>
      </c>
      <c r="H156" s="139">
        <v>1.25</v>
      </c>
      <c r="I156" s="140">
        <v>1.25</v>
      </c>
      <c r="J156" s="81">
        <v>3.1E-2</v>
      </c>
      <c r="K156" s="58"/>
    </row>
    <row r="157" spans="1:11" ht="27" customHeight="1" x14ac:dyDescent="0.25">
      <c r="A157" s="137" t="s">
        <v>607</v>
      </c>
      <c r="B157" s="75"/>
      <c r="C157" s="138">
        <v>0</v>
      </c>
      <c r="D157" s="195">
        <v>2.0139999999999998</v>
      </c>
      <c r="E157" s="196">
        <v>0.27400000000000002</v>
      </c>
      <c r="F157" s="197">
        <v>1.7000000000000001E-2</v>
      </c>
      <c r="G157" s="139">
        <v>29.01</v>
      </c>
      <c r="H157" s="139">
        <v>2.2999999999999998</v>
      </c>
      <c r="I157" s="140">
        <v>2.2999999999999998</v>
      </c>
      <c r="J157" s="81">
        <v>3.4000000000000002E-2</v>
      </c>
      <c r="K157" s="58"/>
    </row>
    <row r="158" spans="1:11" ht="27" customHeight="1" x14ac:dyDescent="0.25">
      <c r="A158" s="137" t="s">
        <v>608</v>
      </c>
      <c r="B158" s="75"/>
      <c r="C158" s="138">
        <v>0</v>
      </c>
      <c r="D158" s="195">
        <v>1.5649999999999999</v>
      </c>
      <c r="E158" s="196">
        <v>0</v>
      </c>
      <c r="F158" s="197">
        <v>0</v>
      </c>
      <c r="G158" s="139">
        <v>20.02</v>
      </c>
      <c r="H158" s="139">
        <v>2.2999999999999998</v>
      </c>
      <c r="I158" s="140">
        <v>2.2999999999999998</v>
      </c>
      <c r="J158" s="81">
        <v>3.4000000000000002E-2</v>
      </c>
      <c r="K158" s="58"/>
    </row>
    <row r="159" spans="1:11" ht="27" customHeight="1" x14ac:dyDescent="0.25">
      <c r="A159" s="137" t="s">
        <v>609</v>
      </c>
      <c r="B159" s="75"/>
      <c r="C159" s="138">
        <v>0</v>
      </c>
      <c r="D159" s="195">
        <v>1.419</v>
      </c>
      <c r="E159" s="196">
        <v>0</v>
      </c>
      <c r="F159" s="197">
        <v>0</v>
      </c>
      <c r="G159" s="139">
        <v>20.02</v>
      </c>
      <c r="H159" s="139">
        <v>2.2999999999999998</v>
      </c>
      <c r="I159" s="140">
        <v>2.2999999999999998</v>
      </c>
      <c r="J159" s="81">
        <v>3.4000000000000002E-2</v>
      </c>
      <c r="K159" s="58"/>
    </row>
    <row r="160" spans="1:11" ht="27" customHeight="1" x14ac:dyDescent="0.25">
      <c r="A160" s="137" t="s">
        <v>610</v>
      </c>
      <c r="B160" s="75"/>
      <c r="C160" s="138">
        <v>0</v>
      </c>
      <c r="D160" s="195">
        <v>1.2989999999999999</v>
      </c>
      <c r="E160" s="196">
        <v>0</v>
      </c>
      <c r="F160" s="197">
        <v>0</v>
      </c>
      <c r="G160" s="139">
        <v>20.02</v>
      </c>
      <c r="H160" s="139">
        <v>2.2999999999999998</v>
      </c>
      <c r="I160" s="140">
        <v>2.2999999999999998</v>
      </c>
      <c r="J160" s="81">
        <v>3.4000000000000002E-2</v>
      </c>
      <c r="K160" s="58"/>
    </row>
    <row r="161" spans="1:11" ht="27" customHeight="1" x14ac:dyDescent="0.25">
      <c r="A161" s="137" t="s">
        <v>611</v>
      </c>
      <c r="B161" s="75"/>
      <c r="C161" s="138">
        <v>0</v>
      </c>
      <c r="D161" s="195">
        <v>1.1990000000000001</v>
      </c>
      <c r="E161" s="196">
        <v>0</v>
      </c>
      <c r="F161" s="197">
        <v>0</v>
      </c>
      <c r="G161" s="139">
        <v>20.02</v>
      </c>
      <c r="H161" s="139">
        <v>2.2999999999999998</v>
      </c>
      <c r="I161" s="140">
        <v>2.2999999999999998</v>
      </c>
      <c r="J161" s="81">
        <v>3.4000000000000002E-2</v>
      </c>
      <c r="K161" s="58"/>
    </row>
    <row r="162" spans="1:11" ht="27" customHeight="1" x14ac:dyDescent="0.25">
      <c r="A162" s="137" t="s">
        <v>612</v>
      </c>
      <c r="B162" s="75"/>
      <c r="C162" s="138">
        <v>0</v>
      </c>
      <c r="D162" s="195">
        <v>1.63</v>
      </c>
      <c r="E162" s="196">
        <v>0.19400000000000001</v>
      </c>
      <c r="F162" s="197">
        <v>1.2999999999999999E-2</v>
      </c>
      <c r="G162" s="139">
        <v>74.59</v>
      </c>
      <c r="H162" s="139">
        <v>2.58</v>
      </c>
      <c r="I162" s="140">
        <v>2.58</v>
      </c>
      <c r="J162" s="81">
        <v>2.4E-2</v>
      </c>
      <c r="K162" s="58"/>
    </row>
    <row r="163" spans="1:11" ht="27" customHeight="1" x14ac:dyDescent="0.25">
      <c r="A163" s="137" t="s">
        <v>613</v>
      </c>
      <c r="B163" s="75"/>
      <c r="C163" s="138">
        <v>0</v>
      </c>
      <c r="D163" s="195">
        <v>0.66200000000000003</v>
      </c>
      <c r="E163" s="196">
        <v>0</v>
      </c>
      <c r="F163" s="197">
        <v>0</v>
      </c>
      <c r="G163" s="139">
        <v>0</v>
      </c>
      <c r="H163" s="139">
        <v>2.58</v>
      </c>
      <c r="I163" s="140">
        <v>2.58</v>
      </c>
      <c r="J163" s="81">
        <v>2.4E-2</v>
      </c>
      <c r="K163" s="58"/>
    </row>
    <row r="164" spans="1:11" ht="27" customHeight="1" x14ac:dyDescent="0.25">
      <c r="A164" s="137" t="s">
        <v>614</v>
      </c>
      <c r="B164" s="75"/>
      <c r="C164" s="138">
        <v>0</v>
      </c>
      <c r="D164" s="195">
        <v>0.21199999999999999</v>
      </c>
      <c r="E164" s="196">
        <v>0</v>
      </c>
      <c r="F164" s="197">
        <v>0</v>
      </c>
      <c r="G164" s="139">
        <v>0</v>
      </c>
      <c r="H164" s="139">
        <v>2.58</v>
      </c>
      <c r="I164" s="140">
        <v>2.58</v>
      </c>
      <c r="J164" s="81">
        <v>2.4E-2</v>
      </c>
      <c r="K164" s="58"/>
    </row>
    <row r="165" spans="1:11" ht="27" customHeight="1" x14ac:dyDescent="0.25">
      <c r="A165" s="137" t="s">
        <v>615</v>
      </c>
      <c r="B165" s="75"/>
      <c r="C165" s="138">
        <v>0</v>
      </c>
      <c r="D165" s="195">
        <v>0.12</v>
      </c>
      <c r="E165" s="196">
        <v>0</v>
      </c>
      <c r="F165" s="197">
        <v>0</v>
      </c>
      <c r="G165" s="139">
        <v>0</v>
      </c>
      <c r="H165" s="139">
        <v>2.58</v>
      </c>
      <c r="I165" s="140">
        <v>2.58</v>
      </c>
      <c r="J165" s="81">
        <v>2.4E-2</v>
      </c>
      <c r="K165" s="58"/>
    </row>
    <row r="166" spans="1:11" ht="27" customHeight="1" x14ac:dyDescent="0.25">
      <c r="A166" s="137" t="s">
        <v>616</v>
      </c>
      <c r="B166" s="75"/>
      <c r="C166" s="138">
        <v>0</v>
      </c>
      <c r="D166" s="195">
        <v>0</v>
      </c>
      <c r="E166" s="196">
        <v>0</v>
      </c>
      <c r="F166" s="197">
        <v>0</v>
      </c>
      <c r="G166" s="139">
        <v>0</v>
      </c>
      <c r="H166" s="139">
        <v>2.58</v>
      </c>
      <c r="I166" s="140">
        <v>2.58</v>
      </c>
      <c r="J166" s="81">
        <v>2.4E-2</v>
      </c>
      <c r="K166" s="58"/>
    </row>
    <row r="167" spans="1:11" ht="27" customHeight="1" x14ac:dyDescent="0.25">
      <c r="A167" s="137" t="s">
        <v>686</v>
      </c>
      <c r="B167" s="75"/>
      <c r="C167" s="138" t="s">
        <v>498</v>
      </c>
      <c r="D167" s="198">
        <v>8.7479999999999993</v>
      </c>
      <c r="E167" s="199">
        <v>0.95899999999999996</v>
      </c>
      <c r="F167" s="197">
        <v>0.60399999999999998</v>
      </c>
      <c r="G167" s="78">
        <v>0</v>
      </c>
      <c r="H167" s="78">
        <v>0</v>
      </c>
      <c r="I167" s="78">
        <v>0</v>
      </c>
      <c r="J167" s="79">
        <v>0</v>
      </c>
      <c r="K167" s="58"/>
    </row>
    <row r="168" spans="1:11" ht="27" customHeight="1" x14ac:dyDescent="0.25">
      <c r="A168" s="137" t="s">
        <v>687</v>
      </c>
      <c r="B168" s="75"/>
      <c r="C168" s="138" t="s">
        <v>645</v>
      </c>
      <c r="D168" s="195">
        <v>-2.8250000000000002</v>
      </c>
      <c r="E168" s="196">
        <v>-0.44700000000000001</v>
      </c>
      <c r="F168" s="197">
        <v>-2.5999999999999999E-2</v>
      </c>
      <c r="G168" s="78">
        <v>0</v>
      </c>
      <c r="H168" s="78">
        <v>0</v>
      </c>
      <c r="I168" s="78">
        <v>0</v>
      </c>
      <c r="J168" s="79">
        <v>0</v>
      </c>
      <c r="K168" s="58"/>
    </row>
    <row r="169" spans="1:11" ht="27" customHeight="1" x14ac:dyDescent="0.25">
      <c r="A169" s="137" t="s">
        <v>688</v>
      </c>
      <c r="B169" s="75"/>
      <c r="C169" s="138" t="s">
        <v>645</v>
      </c>
      <c r="D169" s="195">
        <v>-2.617</v>
      </c>
      <c r="E169" s="196">
        <v>-0.39300000000000002</v>
      </c>
      <c r="F169" s="197">
        <v>-2.3E-2</v>
      </c>
      <c r="G169" s="78">
        <v>0</v>
      </c>
      <c r="H169" s="78">
        <v>0</v>
      </c>
      <c r="I169" s="78">
        <v>0</v>
      </c>
      <c r="J169" s="79">
        <v>0</v>
      </c>
      <c r="K169" s="58"/>
    </row>
    <row r="170" spans="1:11" ht="27" customHeight="1" x14ac:dyDescent="0.25">
      <c r="A170" s="137" t="s">
        <v>689</v>
      </c>
      <c r="B170" s="75"/>
      <c r="C170" s="138">
        <v>0</v>
      </c>
      <c r="D170" s="195">
        <v>-2.8250000000000002</v>
      </c>
      <c r="E170" s="196">
        <v>-0.44700000000000001</v>
      </c>
      <c r="F170" s="197">
        <v>-2.5999999999999999E-2</v>
      </c>
      <c r="G170" s="78">
        <v>0</v>
      </c>
      <c r="H170" s="78">
        <v>0</v>
      </c>
      <c r="I170" s="78">
        <v>0</v>
      </c>
      <c r="J170" s="81">
        <v>0.05</v>
      </c>
      <c r="K170" s="58"/>
    </row>
    <row r="171" spans="1:11" ht="27" customHeight="1" x14ac:dyDescent="0.25">
      <c r="A171" s="137" t="s">
        <v>690</v>
      </c>
      <c r="B171" s="75"/>
      <c r="C171" s="138">
        <v>0</v>
      </c>
      <c r="D171" s="195">
        <v>-2.617</v>
      </c>
      <c r="E171" s="196">
        <v>-0.39300000000000002</v>
      </c>
      <c r="F171" s="197">
        <v>-2.3E-2</v>
      </c>
      <c r="G171" s="78">
        <v>0</v>
      </c>
      <c r="H171" s="78">
        <v>0</v>
      </c>
      <c r="I171" s="78">
        <v>0</v>
      </c>
      <c r="J171" s="81">
        <v>5.0999999999999997E-2</v>
      </c>
      <c r="K171" s="58"/>
    </row>
    <row r="172" spans="1:11" ht="27" customHeight="1" x14ac:dyDescent="0.25">
      <c r="A172" s="137" t="s">
        <v>691</v>
      </c>
      <c r="B172" s="75"/>
      <c r="C172" s="138">
        <v>0</v>
      </c>
      <c r="D172" s="195">
        <v>-2.9849999999999999</v>
      </c>
      <c r="E172" s="196">
        <v>-0.40600000000000003</v>
      </c>
      <c r="F172" s="197">
        <v>-2.5000000000000001E-2</v>
      </c>
      <c r="G172" s="139">
        <v>7.56</v>
      </c>
      <c r="H172" s="78">
        <v>0</v>
      </c>
      <c r="I172" s="78">
        <v>0</v>
      </c>
      <c r="J172" s="81">
        <v>6.0999999999999999E-2</v>
      </c>
      <c r="K172" s="58"/>
    </row>
    <row r="173" spans="1:11" ht="27" customHeight="1" x14ac:dyDescent="0.25">
      <c r="A173" s="137" t="s">
        <v>692</v>
      </c>
      <c r="B173" s="75"/>
      <c r="C173" s="138" t="s">
        <v>639</v>
      </c>
      <c r="D173" s="195">
        <v>1.05</v>
      </c>
      <c r="E173" s="196">
        <v>0.16600000000000001</v>
      </c>
      <c r="F173" s="197">
        <v>0.01</v>
      </c>
      <c r="G173" s="139">
        <v>0.19</v>
      </c>
      <c r="H173" s="78">
        <v>0</v>
      </c>
      <c r="I173" s="78">
        <v>0</v>
      </c>
      <c r="J173" s="79">
        <v>0</v>
      </c>
      <c r="K173" s="58"/>
    </row>
    <row r="174" spans="1:11" ht="27" customHeight="1" x14ac:dyDescent="0.25">
      <c r="A174" s="137" t="s">
        <v>693</v>
      </c>
      <c r="B174" s="75"/>
      <c r="C174" s="138">
        <v>2</v>
      </c>
      <c r="D174" s="195">
        <v>1.05</v>
      </c>
      <c r="E174" s="196">
        <v>0.16600000000000001</v>
      </c>
      <c r="F174" s="197">
        <v>0.01</v>
      </c>
      <c r="G174" s="78">
        <v>0</v>
      </c>
      <c r="H174" s="78">
        <v>0</v>
      </c>
      <c r="I174" s="78">
        <v>0</v>
      </c>
      <c r="J174" s="79">
        <v>0</v>
      </c>
      <c r="K174" s="58"/>
    </row>
    <row r="175" spans="1:11" ht="27" customHeight="1" x14ac:dyDescent="0.25">
      <c r="A175" s="137" t="s">
        <v>618</v>
      </c>
      <c r="B175" s="75"/>
      <c r="C175" s="138" t="s">
        <v>641</v>
      </c>
      <c r="D175" s="195">
        <v>1.0069999999999999</v>
      </c>
      <c r="E175" s="196">
        <v>0.159</v>
      </c>
      <c r="F175" s="197">
        <v>8.9999999999999993E-3</v>
      </c>
      <c r="G175" s="139">
        <v>0.57999999999999996</v>
      </c>
      <c r="H175" s="78">
        <v>0</v>
      </c>
      <c r="I175" s="78">
        <v>0</v>
      </c>
      <c r="J175" s="79">
        <v>0</v>
      </c>
      <c r="K175" s="58"/>
    </row>
    <row r="176" spans="1:11" ht="27" customHeight="1" x14ac:dyDescent="0.25">
      <c r="A176" s="137" t="s">
        <v>619</v>
      </c>
      <c r="B176" s="75"/>
      <c r="C176" s="138" t="s">
        <v>641</v>
      </c>
      <c r="D176" s="195">
        <v>1.0069999999999999</v>
      </c>
      <c r="E176" s="196">
        <v>0.159</v>
      </c>
      <c r="F176" s="197">
        <v>8.9999999999999993E-3</v>
      </c>
      <c r="G176" s="139">
        <v>0</v>
      </c>
      <c r="H176" s="78">
        <v>0</v>
      </c>
      <c r="I176" s="78">
        <v>0</v>
      </c>
      <c r="J176" s="79">
        <v>0</v>
      </c>
      <c r="K176" s="58"/>
    </row>
    <row r="177" spans="1:11" ht="27" customHeight="1" x14ac:dyDescent="0.25">
      <c r="A177" s="137" t="s">
        <v>620</v>
      </c>
      <c r="B177" s="75"/>
      <c r="C177" s="138" t="s">
        <v>641</v>
      </c>
      <c r="D177" s="195">
        <v>0.98299999999999998</v>
      </c>
      <c r="E177" s="196">
        <v>0.13500000000000001</v>
      </c>
      <c r="F177" s="197">
        <v>0</v>
      </c>
      <c r="G177" s="139">
        <v>0</v>
      </c>
      <c r="H177" s="78">
        <v>0</v>
      </c>
      <c r="I177" s="78">
        <v>0</v>
      </c>
      <c r="J177" s="79">
        <v>0</v>
      </c>
      <c r="K177" s="58"/>
    </row>
    <row r="178" spans="1:11" ht="27" customHeight="1" x14ac:dyDescent="0.25">
      <c r="A178" s="137" t="s">
        <v>621</v>
      </c>
      <c r="B178" s="75"/>
      <c r="C178" s="138" t="s">
        <v>641</v>
      </c>
      <c r="D178" s="195">
        <v>0.95099999999999996</v>
      </c>
      <c r="E178" s="196">
        <v>0.104</v>
      </c>
      <c r="F178" s="197">
        <v>0</v>
      </c>
      <c r="G178" s="139">
        <v>0</v>
      </c>
      <c r="H178" s="78">
        <v>0</v>
      </c>
      <c r="I178" s="78">
        <v>0</v>
      </c>
      <c r="J178" s="79">
        <v>0</v>
      </c>
      <c r="K178" s="58"/>
    </row>
    <row r="179" spans="1:11" ht="27" customHeight="1" x14ac:dyDescent="0.25">
      <c r="A179" s="137" t="s">
        <v>622</v>
      </c>
      <c r="B179" s="75"/>
      <c r="C179" s="138" t="s">
        <v>641</v>
      </c>
      <c r="D179" s="195">
        <v>0.93100000000000005</v>
      </c>
      <c r="E179" s="196">
        <v>8.4000000000000005E-2</v>
      </c>
      <c r="F179" s="197">
        <v>0</v>
      </c>
      <c r="G179" s="139">
        <v>0</v>
      </c>
      <c r="H179" s="78">
        <v>0</v>
      </c>
      <c r="I179" s="78">
        <v>0</v>
      </c>
      <c r="J179" s="79">
        <v>0</v>
      </c>
      <c r="K179" s="58"/>
    </row>
    <row r="180" spans="1:11" ht="27" customHeight="1" x14ac:dyDescent="0.25">
      <c r="A180" s="137" t="s">
        <v>694</v>
      </c>
      <c r="B180" s="75"/>
      <c r="C180" s="138">
        <v>4</v>
      </c>
      <c r="D180" s="195">
        <v>1.0069999999999999</v>
      </c>
      <c r="E180" s="196">
        <v>0.159</v>
      </c>
      <c r="F180" s="197">
        <v>8.9999999999999993E-3</v>
      </c>
      <c r="G180" s="78">
        <v>0</v>
      </c>
      <c r="H180" s="78">
        <v>0</v>
      </c>
      <c r="I180" s="78">
        <v>0</v>
      </c>
      <c r="J180" s="79">
        <v>0</v>
      </c>
      <c r="K180" s="58"/>
    </row>
    <row r="181" spans="1:11" ht="27" customHeight="1" x14ac:dyDescent="0.25">
      <c r="A181" s="137" t="s">
        <v>623</v>
      </c>
      <c r="B181" s="75"/>
      <c r="C181" s="138">
        <v>0</v>
      </c>
      <c r="D181" s="195">
        <v>0.61</v>
      </c>
      <c r="E181" s="196">
        <v>0.09</v>
      </c>
      <c r="F181" s="197">
        <v>5.0000000000000001E-3</v>
      </c>
      <c r="G181" s="139">
        <v>2.0499999999999998</v>
      </c>
      <c r="H181" s="139">
        <v>0.45</v>
      </c>
      <c r="I181" s="140">
        <v>0.45</v>
      </c>
      <c r="J181" s="81">
        <v>1.0999999999999999E-2</v>
      </c>
      <c r="K181" s="58"/>
    </row>
    <row r="182" spans="1:11" ht="27" customHeight="1" x14ac:dyDescent="0.25">
      <c r="A182" s="137" t="s">
        <v>624</v>
      </c>
      <c r="B182" s="75"/>
      <c r="C182" s="138">
        <v>0</v>
      </c>
      <c r="D182" s="195">
        <v>0.50800000000000001</v>
      </c>
      <c r="E182" s="196">
        <v>2.8000000000000001E-2</v>
      </c>
      <c r="F182" s="197">
        <v>2E-3</v>
      </c>
      <c r="G182" s="139">
        <v>0</v>
      </c>
      <c r="H182" s="139">
        <v>0.45</v>
      </c>
      <c r="I182" s="140">
        <v>0.45</v>
      </c>
      <c r="J182" s="81">
        <v>1.0999999999999999E-2</v>
      </c>
      <c r="K182" s="58"/>
    </row>
    <row r="183" spans="1:11" ht="27" customHeight="1" x14ac:dyDescent="0.25">
      <c r="A183" s="137" t="s">
        <v>625</v>
      </c>
      <c r="B183" s="75"/>
      <c r="C183" s="138">
        <v>0</v>
      </c>
      <c r="D183" s="195">
        <v>0.47399999999999998</v>
      </c>
      <c r="E183" s="196">
        <v>2.8000000000000001E-2</v>
      </c>
      <c r="F183" s="197">
        <v>2E-3</v>
      </c>
      <c r="G183" s="139">
        <v>0</v>
      </c>
      <c r="H183" s="139">
        <v>0.45</v>
      </c>
      <c r="I183" s="140">
        <v>0.45</v>
      </c>
      <c r="J183" s="81">
        <v>1.0999999999999999E-2</v>
      </c>
      <c r="K183" s="58"/>
    </row>
    <row r="184" spans="1:11" ht="27" customHeight="1" x14ac:dyDescent="0.25">
      <c r="A184" s="137" t="s">
        <v>626</v>
      </c>
      <c r="B184" s="75"/>
      <c r="C184" s="138">
        <v>0</v>
      </c>
      <c r="D184" s="195">
        <v>0.44700000000000001</v>
      </c>
      <c r="E184" s="196">
        <v>2.8000000000000001E-2</v>
      </c>
      <c r="F184" s="197">
        <v>2E-3</v>
      </c>
      <c r="G184" s="139">
        <v>0</v>
      </c>
      <c r="H184" s="139">
        <v>0.45</v>
      </c>
      <c r="I184" s="140">
        <v>0.45</v>
      </c>
      <c r="J184" s="81">
        <v>1.0999999999999999E-2</v>
      </c>
      <c r="K184" s="58"/>
    </row>
    <row r="185" spans="1:11" ht="27" customHeight="1" x14ac:dyDescent="0.25">
      <c r="A185" s="137" t="s">
        <v>627</v>
      </c>
      <c r="B185" s="75"/>
      <c r="C185" s="138">
        <v>0</v>
      </c>
      <c r="D185" s="195">
        <v>0.42399999999999999</v>
      </c>
      <c r="E185" s="196">
        <v>2.8000000000000001E-2</v>
      </c>
      <c r="F185" s="197">
        <v>2E-3</v>
      </c>
      <c r="G185" s="139">
        <v>0</v>
      </c>
      <c r="H185" s="139">
        <v>0.45</v>
      </c>
      <c r="I185" s="140">
        <v>0.45</v>
      </c>
      <c r="J185" s="81">
        <v>1.0999999999999999E-2</v>
      </c>
      <c r="K185" s="58"/>
    </row>
    <row r="186" spans="1:11" ht="27" customHeight="1" x14ac:dyDescent="0.25">
      <c r="A186" s="137" t="s">
        <v>628</v>
      </c>
      <c r="B186" s="75"/>
      <c r="C186" s="138">
        <v>0</v>
      </c>
      <c r="D186" s="195">
        <v>0.72199999999999998</v>
      </c>
      <c r="E186" s="196">
        <v>9.8000000000000004E-2</v>
      </c>
      <c r="F186" s="197">
        <v>6.0000000000000001E-3</v>
      </c>
      <c r="G186" s="139">
        <v>10.4</v>
      </c>
      <c r="H186" s="139">
        <v>0.83</v>
      </c>
      <c r="I186" s="140">
        <v>0.83</v>
      </c>
      <c r="J186" s="81">
        <v>1.2E-2</v>
      </c>
      <c r="K186" s="58"/>
    </row>
    <row r="187" spans="1:11" ht="27" customHeight="1" x14ac:dyDescent="0.25">
      <c r="A187" s="137" t="s">
        <v>629</v>
      </c>
      <c r="B187" s="75"/>
      <c r="C187" s="138">
        <v>0</v>
      </c>
      <c r="D187" s="195">
        <v>0.56100000000000005</v>
      </c>
      <c r="E187" s="196">
        <v>0</v>
      </c>
      <c r="F187" s="197">
        <v>0</v>
      </c>
      <c r="G187" s="139">
        <v>7.18</v>
      </c>
      <c r="H187" s="139">
        <v>0.83</v>
      </c>
      <c r="I187" s="140">
        <v>0.83</v>
      </c>
      <c r="J187" s="81">
        <v>1.2E-2</v>
      </c>
      <c r="K187" s="58"/>
    </row>
    <row r="188" spans="1:11" ht="27" customHeight="1" x14ac:dyDescent="0.25">
      <c r="A188" s="137" t="s">
        <v>630</v>
      </c>
      <c r="B188" s="75"/>
      <c r="C188" s="138">
        <v>0</v>
      </c>
      <c r="D188" s="195">
        <v>0.50900000000000001</v>
      </c>
      <c r="E188" s="196">
        <v>0</v>
      </c>
      <c r="F188" s="197">
        <v>0</v>
      </c>
      <c r="G188" s="139">
        <v>7.18</v>
      </c>
      <c r="H188" s="139">
        <v>0.83</v>
      </c>
      <c r="I188" s="140">
        <v>0.83</v>
      </c>
      <c r="J188" s="81">
        <v>1.2E-2</v>
      </c>
      <c r="K188" s="58"/>
    </row>
    <row r="189" spans="1:11" ht="27" customHeight="1" x14ac:dyDescent="0.25">
      <c r="A189" s="137" t="s">
        <v>631</v>
      </c>
      <c r="B189" s="75"/>
      <c r="C189" s="138">
        <v>0</v>
      </c>
      <c r="D189" s="195">
        <v>0.46600000000000003</v>
      </c>
      <c r="E189" s="196">
        <v>0</v>
      </c>
      <c r="F189" s="197">
        <v>0</v>
      </c>
      <c r="G189" s="139">
        <v>7.18</v>
      </c>
      <c r="H189" s="139">
        <v>0.83</v>
      </c>
      <c r="I189" s="140">
        <v>0.83</v>
      </c>
      <c r="J189" s="81">
        <v>1.2E-2</v>
      </c>
      <c r="K189" s="58"/>
    </row>
    <row r="190" spans="1:11" ht="27" customHeight="1" x14ac:dyDescent="0.25">
      <c r="A190" s="137" t="s">
        <v>632</v>
      </c>
      <c r="B190" s="75"/>
      <c r="C190" s="138">
        <v>0</v>
      </c>
      <c r="D190" s="195">
        <v>0.43</v>
      </c>
      <c r="E190" s="196">
        <v>0</v>
      </c>
      <c r="F190" s="197">
        <v>0</v>
      </c>
      <c r="G190" s="139">
        <v>7.18</v>
      </c>
      <c r="H190" s="139">
        <v>0.83</v>
      </c>
      <c r="I190" s="140">
        <v>0.83</v>
      </c>
      <c r="J190" s="81">
        <v>1.2E-2</v>
      </c>
      <c r="K190" s="58"/>
    </row>
    <row r="191" spans="1:11" ht="27" customHeight="1" x14ac:dyDescent="0.25">
      <c r="A191" s="137" t="s">
        <v>633</v>
      </c>
      <c r="B191" s="75"/>
      <c r="C191" s="138">
        <v>0</v>
      </c>
      <c r="D191" s="195">
        <v>0.58499999999999996</v>
      </c>
      <c r="E191" s="196">
        <v>7.0000000000000007E-2</v>
      </c>
      <c r="F191" s="197">
        <v>5.0000000000000001E-3</v>
      </c>
      <c r="G191" s="139">
        <v>26.74</v>
      </c>
      <c r="H191" s="139">
        <v>0.93</v>
      </c>
      <c r="I191" s="140">
        <v>0.93</v>
      </c>
      <c r="J191" s="81">
        <v>8.9999999999999993E-3</v>
      </c>
      <c r="K191" s="58"/>
    </row>
    <row r="192" spans="1:11" ht="27" customHeight="1" x14ac:dyDescent="0.25">
      <c r="A192" s="137" t="s">
        <v>634</v>
      </c>
      <c r="B192" s="75"/>
      <c r="C192" s="138">
        <v>0</v>
      </c>
      <c r="D192" s="195">
        <v>0.23699999999999999</v>
      </c>
      <c r="E192" s="196">
        <v>0</v>
      </c>
      <c r="F192" s="197">
        <v>0</v>
      </c>
      <c r="G192" s="139">
        <v>0</v>
      </c>
      <c r="H192" s="139">
        <v>0.93</v>
      </c>
      <c r="I192" s="140">
        <v>0.93</v>
      </c>
      <c r="J192" s="81">
        <v>8.9999999999999993E-3</v>
      </c>
      <c r="K192" s="58"/>
    </row>
    <row r="193" spans="1:11" ht="27" customHeight="1" x14ac:dyDescent="0.25">
      <c r="A193" s="137" t="s">
        <v>635</v>
      </c>
      <c r="B193" s="75"/>
      <c r="C193" s="138">
        <v>0</v>
      </c>
      <c r="D193" s="195">
        <v>7.5999999999999998E-2</v>
      </c>
      <c r="E193" s="196">
        <v>0</v>
      </c>
      <c r="F193" s="197">
        <v>0</v>
      </c>
      <c r="G193" s="139">
        <v>0</v>
      </c>
      <c r="H193" s="139">
        <v>0.93</v>
      </c>
      <c r="I193" s="140">
        <v>0.93</v>
      </c>
      <c r="J193" s="81">
        <v>8.9999999999999993E-3</v>
      </c>
      <c r="K193" s="58"/>
    </row>
    <row r="194" spans="1:11" ht="27" customHeight="1" x14ac:dyDescent="0.25">
      <c r="A194" s="137" t="s">
        <v>636</v>
      </c>
      <c r="B194" s="75"/>
      <c r="C194" s="138">
        <v>0</v>
      </c>
      <c r="D194" s="195">
        <v>4.2999999999999997E-2</v>
      </c>
      <c r="E194" s="196">
        <v>0</v>
      </c>
      <c r="F194" s="197">
        <v>0</v>
      </c>
      <c r="G194" s="139">
        <v>0</v>
      </c>
      <c r="H194" s="139">
        <v>0.93</v>
      </c>
      <c r="I194" s="140">
        <v>0.93</v>
      </c>
      <c r="J194" s="81">
        <v>8.9999999999999993E-3</v>
      </c>
      <c r="K194" s="58"/>
    </row>
    <row r="195" spans="1:11" ht="27" customHeight="1" x14ac:dyDescent="0.25">
      <c r="A195" s="137" t="s">
        <v>637</v>
      </c>
      <c r="B195" s="75"/>
      <c r="C195" s="138">
        <v>0</v>
      </c>
      <c r="D195" s="195">
        <v>0</v>
      </c>
      <c r="E195" s="196">
        <v>0</v>
      </c>
      <c r="F195" s="197">
        <v>0</v>
      </c>
      <c r="G195" s="139">
        <v>0</v>
      </c>
      <c r="H195" s="139">
        <v>0.93</v>
      </c>
      <c r="I195" s="140">
        <v>0.93</v>
      </c>
      <c r="J195" s="81">
        <v>8.9999999999999993E-3</v>
      </c>
      <c r="K195" s="58"/>
    </row>
    <row r="196" spans="1:11" ht="27" customHeight="1" x14ac:dyDescent="0.25">
      <c r="A196" s="137" t="s">
        <v>695</v>
      </c>
      <c r="B196" s="75"/>
      <c r="C196" s="138" t="s">
        <v>498</v>
      </c>
      <c r="D196" s="198">
        <v>3.1360000000000001</v>
      </c>
      <c r="E196" s="199">
        <v>0.34399999999999997</v>
      </c>
      <c r="F196" s="197">
        <v>0.217</v>
      </c>
      <c r="G196" s="78">
        <v>0</v>
      </c>
      <c r="H196" s="78">
        <v>0</v>
      </c>
      <c r="I196" s="78">
        <v>0</v>
      </c>
      <c r="J196" s="79">
        <v>0</v>
      </c>
      <c r="K196" s="58"/>
    </row>
    <row r="197" spans="1:11" ht="27" customHeight="1" x14ac:dyDescent="0.25">
      <c r="A197" s="137" t="s">
        <v>696</v>
      </c>
      <c r="B197" s="75"/>
      <c r="C197" s="138" t="s">
        <v>645</v>
      </c>
      <c r="D197" s="195">
        <v>-1.0129999999999999</v>
      </c>
      <c r="E197" s="196">
        <v>-0.16</v>
      </c>
      <c r="F197" s="197">
        <v>-8.9999999999999993E-3</v>
      </c>
      <c r="G197" s="78">
        <v>0</v>
      </c>
      <c r="H197" s="78">
        <v>0</v>
      </c>
      <c r="I197" s="78">
        <v>0</v>
      </c>
      <c r="J197" s="79">
        <v>0</v>
      </c>
      <c r="K197" s="58"/>
    </row>
    <row r="198" spans="1:11" ht="27" customHeight="1" x14ac:dyDescent="0.25">
      <c r="A198" s="137" t="s">
        <v>697</v>
      </c>
      <c r="B198" s="75"/>
      <c r="C198" s="138" t="s">
        <v>645</v>
      </c>
      <c r="D198" s="195">
        <v>-0.93799999999999994</v>
      </c>
      <c r="E198" s="196">
        <v>-0.14099999999999999</v>
      </c>
      <c r="F198" s="197">
        <v>-8.0000000000000002E-3</v>
      </c>
      <c r="G198" s="78">
        <v>0</v>
      </c>
      <c r="H198" s="78">
        <v>0</v>
      </c>
      <c r="I198" s="78">
        <v>0</v>
      </c>
      <c r="J198" s="79">
        <v>0</v>
      </c>
      <c r="K198" s="58"/>
    </row>
    <row r="199" spans="1:11" ht="27" customHeight="1" x14ac:dyDescent="0.25">
      <c r="A199" s="137" t="s">
        <v>698</v>
      </c>
      <c r="B199" s="75"/>
      <c r="C199" s="138">
        <v>0</v>
      </c>
      <c r="D199" s="195">
        <v>-1.0129999999999999</v>
      </c>
      <c r="E199" s="196">
        <v>-0.16</v>
      </c>
      <c r="F199" s="197">
        <v>-8.9999999999999993E-3</v>
      </c>
      <c r="G199" s="78">
        <v>0</v>
      </c>
      <c r="H199" s="78">
        <v>0</v>
      </c>
      <c r="I199" s="78">
        <v>0</v>
      </c>
      <c r="J199" s="81">
        <v>1.7999999999999999E-2</v>
      </c>
      <c r="K199" s="58"/>
    </row>
    <row r="200" spans="1:11" ht="27" customHeight="1" x14ac:dyDescent="0.25">
      <c r="A200" s="137" t="s">
        <v>699</v>
      </c>
      <c r="B200" s="75"/>
      <c r="C200" s="138">
        <v>0</v>
      </c>
      <c r="D200" s="195">
        <v>-0.93799999999999994</v>
      </c>
      <c r="E200" s="196">
        <v>-0.14099999999999999</v>
      </c>
      <c r="F200" s="197">
        <v>-8.0000000000000002E-3</v>
      </c>
      <c r="G200" s="78">
        <v>0</v>
      </c>
      <c r="H200" s="78">
        <v>0</v>
      </c>
      <c r="I200" s="78">
        <v>0</v>
      </c>
      <c r="J200" s="81">
        <v>1.7999999999999999E-2</v>
      </c>
      <c r="K200" s="58"/>
    </row>
    <row r="201" spans="1:11" ht="27" customHeight="1" x14ac:dyDescent="0.25">
      <c r="A201" s="137" t="s">
        <v>700</v>
      </c>
      <c r="B201" s="75"/>
      <c r="C201" s="138">
        <v>0</v>
      </c>
      <c r="D201" s="195">
        <v>-1.07</v>
      </c>
      <c r="E201" s="196">
        <v>-0.14599999999999999</v>
      </c>
      <c r="F201" s="197">
        <v>-8.9999999999999993E-3</v>
      </c>
      <c r="G201" s="139">
        <v>2.71</v>
      </c>
      <c r="H201" s="78">
        <v>0</v>
      </c>
      <c r="I201" s="78">
        <v>0</v>
      </c>
      <c r="J201" s="81">
        <v>2.1999999999999999E-2</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90" zoomScaleNormal="90" zoomScaleSheetLayoutView="100" workbookViewId="0"/>
  </sheetViews>
  <sheetFormatPr defaultColWidth="9.109375" defaultRowHeight="14.4" x14ac:dyDescent="0.35"/>
  <cols>
    <col min="1" max="6" width="24" style="123" customWidth="1"/>
    <col min="7" max="16384" width="9.109375" style="123"/>
  </cols>
  <sheetData>
    <row r="1" spans="1:6" ht="27.75" customHeight="1" x14ac:dyDescent="0.35">
      <c r="A1" s="142" t="s">
        <v>17</v>
      </c>
    </row>
    <row r="2" spans="1:6" ht="44.25" customHeight="1" x14ac:dyDescent="0.35">
      <c r="A2" s="263" t="s">
        <v>358</v>
      </c>
      <c r="B2" s="263"/>
      <c r="C2" s="263"/>
      <c r="D2" s="263"/>
      <c r="E2" s="263"/>
    </row>
    <row r="3" spans="1:6" ht="47.25" customHeight="1" x14ac:dyDescent="0.35">
      <c r="A3" s="220" t="str">
        <f>Overview!B4&amp; " - Illustrative LLFs for year beginning "&amp;Overview!D4</f>
        <v>Eclipse Power Distribution Limited - GSP G - Illustrative LLFs for year beginning 1 April 2026</v>
      </c>
      <c r="B3" s="220"/>
      <c r="C3" s="220"/>
      <c r="D3" s="220"/>
      <c r="E3" s="220"/>
    </row>
    <row r="4" spans="1:6" ht="21.9" customHeight="1" x14ac:dyDescent="0.35">
      <c r="A4" s="143" t="s">
        <v>12</v>
      </c>
      <c r="B4" s="144" t="s">
        <v>4</v>
      </c>
      <c r="C4" s="144" t="s">
        <v>5</v>
      </c>
      <c r="D4" s="144" t="s">
        <v>6</v>
      </c>
      <c r="E4" s="144" t="s">
        <v>7</v>
      </c>
    </row>
    <row r="5" spans="1:6" ht="45" customHeight="1" x14ac:dyDescent="0.35">
      <c r="A5" s="145"/>
      <c r="B5" s="146"/>
      <c r="C5" s="146"/>
      <c r="D5" s="146"/>
      <c r="E5" s="146"/>
    </row>
    <row r="6" spans="1:6" ht="45" customHeight="1" x14ac:dyDescent="0.35">
      <c r="A6" s="145"/>
      <c r="B6" s="146"/>
      <c r="C6" s="146"/>
      <c r="D6" s="146"/>
      <c r="E6" s="146"/>
    </row>
    <row r="7" spans="1:6" ht="45" customHeight="1" x14ac:dyDescent="0.35">
      <c r="A7" s="145"/>
      <c r="B7" s="146"/>
      <c r="C7" s="146"/>
      <c r="D7" s="146"/>
      <c r="E7" s="146"/>
    </row>
    <row r="8" spans="1:6" ht="45" customHeight="1" x14ac:dyDescent="0.35">
      <c r="A8" s="145"/>
      <c r="B8" s="146"/>
      <c r="C8" s="146"/>
      <c r="D8" s="146"/>
      <c r="E8" s="146"/>
    </row>
    <row r="9" spans="1:6" ht="45" customHeight="1" x14ac:dyDescent="0.35">
      <c r="A9" s="145"/>
      <c r="B9" s="146"/>
      <c r="C9" s="146"/>
      <c r="D9" s="146"/>
      <c r="E9" s="146"/>
    </row>
    <row r="10" spans="1:6" ht="21.9" customHeight="1" x14ac:dyDescent="0.35">
      <c r="A10" s="147" t="s">
        <v>13</v>
      </c>
      <c r="B10" s="264"/>
      <c r="C10" s="265"/>
      <c r="D10" s="265"/>
      <c r="E10" s="266"/>
    </row>
    <row r="11" spans="1:6" x14ac:dyDescent="0.35">
      <c r="A11" s="148"/>
      <c r="B11" s="149"/>
      <c r="C11" s="149"/>
      <c r="D11" s="149"/>
      <c r="E11" s="149"/>
    </row>
    <row r="12" spans="1:6" ht="11.25" customHeight="1" x14ac:dyDescent="0.35">
      <c r="B12" s="149"/>
      <c r="C12" s="149"/>
      <c r="D12" s="149"/>
      <c r="E12" s="149"/>
    </row>
    <row r="13" spans="1:6" ht="21.9" customHeight="1" x14ac:dyDescent="0.35">
      <c r="A13" s="260" t="s">
        <v>265</v>
      </c>
      <c r="B13" s="261"/>
      <c r="C13" s="261"/>
      <c r="D13" s="261"/>
      <c r="E13" s="261"/>
      <c r="F13" s="262"/>
    </row>
    <row r="14" spans="1:6" ht="21.9" customHeight="1" x14ac:dyDescent="0.35">
      <c r="A14" s="260" t="s">
        <v>3</v>
      </c>
      <c r="B14" s="261"/>
      <c r="C14" s="261"/>
      <c r="D14" s="261"/>
      <c r="E14" s="261"/>
      <c r="F14" s="262"/>
    </row>
    <row r="15" spans="1:6" ht="21.9" customHeight="1" x14ac:dyDescent="0.35">
      <c r="A15" s="144" t="s">
        <v>266</v>
      </c>
      <c r="B15" s="144" t="s">
        <v>4</v>
      </c>
      <c r="C15" s="144" t="s">
        <v>5</v>
      </c>
      <c r="D15" s="144" t="s">
        <v>6</v>
      </c>
      <c r="E15" s="144" t="s">
        <v>7</v>
      </c>
      <c r="F15" s="144" t="s">
        <v>8</v>
      </c>
    </row>
    <row r="16" spans="1:6" x14ac:dyDescent="0.35">
      <c r="A16" s="150"/>
      <c r="B16" s="151"/>
      <c r="C16" s="151"/>
      <c r="D16" s="151"/>
      <c r="E16" s="151"/>
      <c r="F16" s="152"/>
    </row>
    <row r="17" spans="1:6" x14ac:dyDescent="0.35">
      <c r="A17" s="150"/>
      <c r="B17" s="151"/>
      <c r="C17" s="151"/>
      <c r="D17" s="151"/>
      <c r="E17" s="151"/>
      <c r="F17" s="152"/>
    </row>
    <row r="18" spans="1:6" x14ac:dyDescent="0.35">
      <c r="A18" s="150"/>
      <c r="B18" s="151"/>
      <c r="C18" s="151"/>
      <c r="D18" s="151"/>
      <c r="E18" s="151"/>
      <c r="F18" s="152"/>
    </row>
    <row r="19" spans="1:6" x14ac:dyDescent="0.35">
      <c r="A19" s="150"/>
      <c r="B19" s="151"/>
      <c r="C19" s="151"/>
      <c r="D19" s="151"/>
      <c r="E19" s="151"/>
      <c r="F19" s="152"/>
    </row>
    <row r="20" spans="1:6" x14ac:dyDescent="0.35">
      <c r="A20" s="150"/>
      <c r="B20" s="151"/>
      <c r="C20" s="151"/>
      <c r="D20" s="151"/>
      <c r="E20" s="151"/>
      <c r="F20" s="152"/>
    </row>
    <row r="21" spans="1:6" x14ac:dyDescent="0.35">
      <c r="A21" s="150"/>
      <c r="B21" s="151"/>
      <c r="C21" s="151"/>
      <c r="D21" s="151"/>
      <c r="E21" s="151"/>
      <c r="F21" s="152"/>
    </row>
    <row r="22" spans="1:6" ht="22.5" customHeight="1" x14ac:dyDescent="0.35">
      <c r="A22" s="153"/>
      <c r="B22" s="153"/>
      <c r="C22" s="153"/>
      <c r="D22" s="153"/>
      <c r="E22" s="153"/>
      <c r="F22" s="153"/>
    </row>
    <row r="23" spans="1:6" ht="21.9" customHeight="1" x14ac:dyDescent="0.35">
      <c r="A23" s="260" t="s">
        <v>267</v>
      </c>
      <c r="B23" s="261"/>
      <c r="C23" s="261"/>
      <c r="D23" s="261"/>
      <c r="E23" s="261"/>
      <c r="F23" s="262"/>
    </row>
    <row r="24" spans="1:6" ht="21.9" customHeight="1" x14ac:dyDescent="0.35">
      <c r="A24" s="260" t="s">
        <v>10</v>
      </c>
      <c r="B24" s="261"/>
      <c r="C24" s="261"/>
      <c r="D24" s="261"/>
      <c r="E24" s="261"/>
      <c r="F24" s="262"/>
    </row>
    <row r="25" spans="1:6" ht="21.9" customHeight="1" x14ac:dyDescent="0.35">
      <c r="A25" s="144" t="s">
        <v>9</v>
      </c>
      <c r="B25" s="144" t="s">
        <v>4</v>
      </c>
      <c r="C25" s="144" t="s">
        <v>5</v>
      </c>
      <c r="D25" s="144" t="s">
        <v>6</v>
      </c>
      <c r="E25" s="144" t="s">
        <v>7</v>
      </c>
      <c r="F25" s="144" t="s">
        <v>8</v>
      </c>
    </row>
    <row r="26" spans="1:6" ht="21.9" customHeight="1" x14ac:dyDescent="0.35">
      <c r="A26" s="150"/>
      <c r="B26" s="151"/>
      <c r="C26" s="151"/>
      <c r="D26" s="151"/>
      <c r="E26" s="151"/>
      <c r="F26" s="154"/>
    </row>
    <row r="27" spans="1:6" ht="21.9" customHeight="1" x14ac:dyDescent="0.35">
      <c r="A27" s="150"/>
      <c r="B27" s="151"/>
      <c r="C27" s="151"/>
      <c r="D27" s="151"/>
      <c r="E27" s="151"/>
      <c r="F27" s="154"/>
    </row>
    <row r="28" spans="1:6" ht="21.9" customHeight="1" x14ac:dyDescent="0.35">
      <c r="A28" s="150"/>
      <c r="B28" s="151"/>
      <c r="C28" s="151"/>
      <c r="D28" s="151"/>
      <c r="E28" s="151"/>
      <c r="F28" s="154"/>
    </row>
    <row r="29" spans="1:6" ht="21.9" customHeight="1" x14ac:dyDescent="0.35">
      <c r="A29" s="150"/>
      <c r="B29" s="151"/>
      <c r="C29" s="151"/>
      <c r="D29" s="151"/>
      <c r="E29" s="151"/>
      <c r="F29" s="154"/>
    </row>
    <row r="30" spans="1:6" ht="21.9" customHeight="1" x14ac:dyDescent="0.35">
      <c r="A30" s="150"/>
      <c r="B30" s="151"/>
      <c r="C30" s="151"/>
      <c r="D30" s="151"/>
      <c r="E30" s="151"/>
      <c r="F30" s="154"/>
    </row>
    <row r="31" spans="1:6" ht="21.9" customHeight="1" x14ac:dyDescent="0.35">
      <c r="A31" s="150"/>
      <c r="B31" s="151"/>
      <c r="C31" s="151"/>
      <c r="D31" s="151"/>
      <c r="E31" s="151"/>
      <c r="F31" s="154"/>
    </row>
    <row r="32" spans="1:6" ht="21.9" customHeight="1" x14ac:dyDescent="0.35">
      <c r="A32" s="150"/>
      <c r="B32" s="151"/>
      <c r="C32" s="151"/>
      <c r="D32" s="151"/>
      <c r="E32" s="151"/>
      <c r="F32" s="154"/>
    </row>
    <row r="33" spans="1:6" ht="21.9" customHeight="1" x14ac:dyDescent="0.35">
      <c r="A33" s="150"/>
      <c r="B33" s="151"/>
      <c r="C33" s="151"/>
      <c r="D33" s="151"/>
      <c r="E33" s="151"/>
      <c r="F33" s="154"/>
    </row>
    <row r="34" spans="1:6" ht="21.9" customHeight="1" x14ac:dyDescent="0.35">
      <c r="A34" s="150"/>
      <c r="B34" s="151"/>
      <c r="C34" s="151"/>
      <c r="D34" s="151"/>
      <c r="E34" s="151"/>
      <c r="F34" s="154"/>
    </row>
    <row r="35" spans="1:6" ht="21.9" customHeight="1" x14ac:dyDescent="0.35">
      <c r="A35" s="150"/>
      <c r="B35" s="151"/>
      <c r="C35" s="151"/>
      <c r="D35" s="151"/>
      <c r="E35" s="151"/>
      <c r="F35" s="154"/>
    </row>
    <row r="36" spans="1:6" ht="21.9" customHeight="1" x14ac:dyDescent="0.35">
      <c r="A36" s="150"/>
      <c r="B36" s="151"/>
      <c r="C36" s="151"/>
      <c r="D36" s="151"/>
      <c r="E36" s="151"/>
      <c r="F36" s="154"/>
    </row>
    <row r="37" spans="1:6" ht="21.9" customHeight="1" x14ac:dyDescent="0.35">
      <c r="A37" s="150"/>
      <c r="B37" s="151"/>
      <c r="C37" s="151"/>
      <c r="D37" s="151"/>
      <c r="E37" s="151"/>
      <c r="F37" s="154"/>
    </row>
    <row r="38" spans="1:6" ht="21.9" customHeight="1" x14ac:dyDescent="0.35">
      <c r="A38" s="150"/>
      <c r="B38" s="151"/>
      <c r="C38" s="151"/>
      <c r="D38" s="151"/>
      <c r="E38" s="151"/>
      <c r="F38" s="154"/>
    </row>
    <row r="39" spans="1:6" ht="21.9" customHeight="1" x14ac:dyDescent="0.35">
      <c r="A39" s="150"/>
      <c r="B39" s="151"/>
      <c r="C39" s="151"/>
      <c r="D39" s="151"/>
      <c r="E39" s="151"/>
      <c r="F39" s="154"/>
    </row>
    <row r="40" spans="1:6" ht="21.9" customHeight="1" x14ac:dyDescent="0.35">
      <c r="A40" s="150"/>
      <c r="B40" s="151"/>
      <c r="C40" s="151"/>
      <c r="D40" s="151"/>
      <c r="E40" s="151"/>
      <c r="F40" s="154"/>
    </row>
    <row r="41" spans="1:6" ht="21.9" customHeight="1" x14ac:dyDescent="0.35">
      <c r="A41" s="150"/>
      <c r="B41" s="151"/>
      <c r="C41" s="151"/>
      <c r="D41" s="151"/>
      <c r="E41" s="151"/>
      <c r="F41" s="154"/>
    </row>
    <row r="42" spans="1:6" ht="21.9" customHeight="1" x14ac:dyDescent="0.35">
      <c r="A42" s="150"/>
      <c r="B42" s="151"/>
      <c r="C42" s="151"/>
      <c r="D42" s="151"/>
      <c r="E42" s="151"/>
      <c r="F42" s="154"/>
    </row>
    <row r="43" spans="1:6" ht="21.9" customHeight="1" x14ac:dyDescent="0.35">
      <c r="A43" s="150"/>
      <c r="B43" s="151"/>
      <c r="C43" s="151"/>
      <c r="D43" s="151"/>
      <c r="E43" s="151"/>
      <c r="F43" s="154"/>
    </row>
    <row r="44" spans="1:6" ht="21.9" customHeight="1" x14ac:dyDescent="0.35">
      <c r="A44" s="150"/>
      <c r="B44" s="151"/>
      <c r="C44" s="151"/>
      <c r="D44" s="151"/>
      <c r="E44" s="151"/>
      <c r="F44" s="154"/>
    </row>
    <row r="45" spans="1:6" ht="21.9" customHeight="1" x14ac:dyDescent="0.35">
      <c r="A45" s="150"/>
      <c r="B45" s="151"/>
      <c r="C45" s="151"/>
      <c r="D45" s="151"/>
      <c r="E45" s="151"/>
      <c r="F45" s="154"/>
    </row>
    <row r="46" spans="1:6" ht="21.9" customHeight="1" x14ac:dyDescent="0.35">
      <c r="A46" s="150"/>
      <c r="B46" s="151"/>
      <c r="C46" s="151"/>
      <c r="D46" s="151"/>
      <c r="E46" s="151"/>
      <c r="F46" s="154"/>
    </row>
    <row r="47" spans="1:6" ht="21.9" customHeight="1" x14ac:dyDescent="0.35">
      <c r="A47" s="150"/>
      <c r="B47" s="151"/>
      <c r="C47" s="151"/>
      <c r="D47" s="151"/>
      <c r="E47" s="151"/>
      <c r="F47" s="154"/>
    </row>
    <row r="48" spans="1:6" ht="21.9" customHeight="1" x14ac:dyDescent="0.35">
      <c r="A48" s="150"/>
      <c r="B48" s="151"/>
      <c r="C48" s="151"/>
      <c r="D48" s="151"/>
      <c r="E48" s="151"/>
      <c r="F48" s="154"/>
    </row>
    <row r="49" spans="1:6" ht="21.9" customHeight="1" x14ac:dyDescent="0.35">
      <c r="A49" s="150"/>
      <c r="B49" s="151"/>
      <c r="C49" s="151"/>
      <c r="D49" s="151"/>
      <c r="E49" s="151"/>
      <c r="F49" s="154"/>
    </row>
    <row r="50" spans="1:6" ht="21.9" customHeight="1" x14ac:dyDescent="0.35">
      <c r="A50" s="150"/>
      <c r="B50" s="151"/>
      <c r="C50" s="151"/>
      <c r="D50" s="151"/>
      <c r="E50" s="151"/>
      <c r="F50" s="154"/>
    </row>
    <row r="51" spans="1:6" ht="21.9" customHeight="1" x14ac:dyDescent="0.35">
      <c r="A51" s="150"/>
      <c r="B51" s="151"/>
      <c r="C51" s="151"/>
      <c r="D51" s="151"/>
      <c r="E51" s="151"/>
      <c r="F51" s="154"/>
    </row>
    <row r="52" spans="1:6" ht="21.9" customHeight="1" x14ac:dyDescent="0.35">
      <c r="A52" s="150"/>
      <c r="B52" s="151"/>
      <c r="C52" s="151"/>
      <c r="D52" s="151"/>
      <c r="E52" s="151"/>
      <c r="F52" s="154"/>
    </row>
    <row r="53" spans="1:6" ht="21.9" customHeight="1" x14ac:dyDescent="0.35">
      <c r="A53" s="150"/>
      <c r="B53" s="151"/>
      <c r="C53" s="151"/>
      <c r="D53" s="151"/>
      <c r="E53" s="151"/>
      <c r="F53" s="154"/>
    </row>
    <row r="54" spans="1:6" ht="21.9" customHeight="1" x14ac:dyDescent="0.35">
      <c r="A54" s="150"/>
      <c r="B54" s="151"/>
      <c r="C54" s="151"/>
      <c r="D54" s="151"/>
      <c r="E54" s="151"/>
      <c r="F54" s="154"/>
    </row>
    <row r="55" spans="1:6" ht="21.9" customHeight="1" x14ac:dyDescent="0.35">
      <c r="A55" s="150"/>
      <c r="B55" s="151"/>
      <c r="C55" s="151"/>
      <c r="D55" s="151"/>
      <c r="E55" s="151"/>
      <c r="F55" s="154"/>
    </row>
    <row r="56" spans="1:6" ht="21.9" customHeight="1" x14ac:dyDescent="0.35">
      <c r="A56" s="150"/>
      <c r="B56" s="151"/>
      <c r="C56" s="151"/>
      <c r="D56" s="151"/>
      <c r="E56" s="151"/>
      <c r="F56" s="154"/>
    </row>
    <row r="57" spans="1:6" ht="21.9" customHeight="1" x14ac:dyDescent="0.35">
      <c r="A57" s="150"/>
      <c r="B57" s="151"/>
      <c r="C57" s="151"/>
      <c r="D57" s="151"/>
      <c r="E57" s="151"/>
      <c r="F57" s="154"/>
    </row>
    <row r="58" spans="1:6" ht="21.9" customHeight="1" x14ac:dyDescent="0.35">
      <c r="A58" s="150"/>
      <c r="B58" s="151"/>
      <c r="C58" s="151"/>
      <c r="D58" s="151"/>
      <c r="E58" s="151"/>
      <c r="F58" s="154"/>
    </row>
    <row r="59" spans="1:6" ht="21.9" customHeight="1" x14ac:dyDescent="0.35">
      <c r="A59" s="150"/>
      <c r="B59" s="151"/>
      <c r="C59" s="151"/>
      <c r="D59" s="151"/>
      <c r="E59" s="151"/>
      <c r="F59" s="154"/>
    </row>
    <row r="60" spans="1:6" ht="21.9" customHeight="1" x14ac:dyDescent="0.35">
      <c r="A60" s="150"/>
      <c r="B60" s="151"/>
      <c r="C60" s="151"/>
      <c r="D60" s="151"/>
      <c r="E60" s="151"/>
      <c r="F60" s="154"/>
    </row>
    <row r="61" spans="1:6" ht="21.9" customHeight="1" x14ac:dyDescent="0.35">
      <c r="A61" s="150"/>
      <c r="B61" s="151"/>
      <c r="C61" s="151"/>
      <c r="D61" s="151"/>
      <c r="E61" s="151"/>
      <c r="F61" s="154"/>
    </row>
    <row r="62" spans="1:6" ht="21.9" customHeight="1" x14ac:dyDescent="0.35">
      <c r="A62" s="150"/>
      <c r="B62" s="151"/>
      <c r="C62" s="151"/>
      <c r="D62" s="151"/>
      <c r="E62" s="151"/>
      <c r="F62" s="154"/>
    </row>
    <row r="63" spans="1:6" ht="21.9" customHeight="1" x14ac:dyDescent="0.35">
      <c r="A63" s="150"/>
      <c r="B63" s="151"/>
      <c r="C63" s="151"/>
      <c r="D63" s="151"/>
      <c r="E63" s="151"/>
      <c r="F63" s="154"/>
    </row>
    <row r="64" spans="1:6" ht="21.9" customHeight="1" x14ac:dyDescent="0.35">
      <c r="A64" s="150"/>
      <c r="B64" s="151"/>
      <c r="C64" s="151"/>
      <c r="D64" s="151"/>
      <c r="E64" s="151"/>
      <c r="F64" s="154"/>
    </row>
    <row r="65" spans="1:6" ht="21.9" customHeight="1" x14ac:dyDescent="0.35">
      <c r="A65" s="150"/>
      <c r="B65" s="151"/>
      <c r="C65" s="151"/>
      <c r="D65" s="151"/>
      <c r="E65" s="151"/>
      <c r="F65" s="154"/>
    </row>
    <row r="66" spans="1:6" ht="21.9" customHeight="1" x14ac:dyDescent="0.35">
      <c r="A66" s="150"/>
      <c r="B66" s="151"/>
      <c r="C66" s="151"/>
      <c r="D66" s="151"/>
      <c r="E66" s="151"/>
      <c r="F66" s="154"/>
    </row>
    <row r="67" spans="1:6" ht="21.9" customHeight="1" x14ac:dyDescent="0.35">
      <c r="A67" s="150"/>
      <c r="B67" s="151"/>
      <c r="C67" s="151"/>
      <c r="D67" s="151"/>
      <c r="E67" s="151"/>
      <c r="F67" s="154"/>
    </row>
    <row r="68" spans="1:6" ht="21.9" customHeight="1" x14ac:dyDescent="0.35">
      <c r="A68" s="150"/>
      <c r="B68" s="151"/>
      <c r="C68" s="151"/>
      <c r="D68" s="151"/>
      <c r="E68" s="151"/>
      <c r="F68" s="154"/>
    </row>
    <row r="69" spans="1:6" ht="21.9" customHeight="1" x14ac:dyDescent="0.35">
      <c r="A69" s="150"/>
      <c r="B69" s="151"/>
      <c r="C69" s="151"/>
      <c r="D69" s="151"/>
      <c r="E69" s="151"/>
      <c r="F69" s="154"/>
    </row>
    <row r="70" spans="1:6" ht="21.9" customHeight="1" x14ac:dyDescent="0.35">
      <c r="A70" s="150"/>
      <c r="B70" s="151"/>
      <c r="C70" s="151"/>
      <c r="D70" s="151"/>
      <c r="E70" s="151"/>
      <c r="F70" s="154"/>
    </row>
    <row r="71" spans="1:6" ht="21.9" customHeight="1" x14ac:dyDescent="0.35">
      <c r="A71" s="150"/>
      <c r="B71" s="151"/>
      <c r="C71" s="151"/>
      <c r="D71" s="151"/>
      <c r="E71" s="151"/>
      <c r="F71" s="154"/>
    </row>
    <row r="72" spans="1:6" ht="21.9" customHeight="1" x14ac:dyDescent="0.35">
      <c r="A72" s="150"/>
      <c r="B72" s="151"/>
      <c r="C72" s="151"/>
      <c r="D72" s="151"/>
      <c r="E72" s="151"/>
      <c r="F72" s="154"/>
    </row>
    <row r="73" spans="1:6" ht="21.9" customHeight="1" x14ac:dyDescent="0.35">
      <c r="A73" s="150"/>
      <c r="B73" s="151"/>
      <c r="C73" s="151"/>
      <c r="D73" s="151"/>
      <c r="E73" s="151"/>
      <c r="F73" s="154"/>
    </row>
    <row r="74" spans="1:6" ht="21.9" customHeight="1" x14ac:dyDescent="0.35">
      <c r="A74" s="150"/>
      <c r="B74" s="151"/>
      <c r="C74" s="151"/>
      <c r="D74" s="151"/>
      <c r="E74" s="151"/>
      <c r="F74" s="154"/>
    </row>
    <row r="75" spans="1:6" ht="21.9" customHeight="1" x14ac:dyDescent="0.35">
      <c r="A75" s="150"/>
      <c r="B75" s="151"/>
      <c r="C75" s="151"/>
      <c r="D75" s="151"/>
      <c r="E75" s="151"/>
      <c r="F75" s="154"/>
    </row>
    <row r="76" spans="1:6" ht="21.9" customHeight="1" x14ac:dyDescent="0.35">
      <c r="A76" s="150"/>
      <c r="B76" s="151"/>
      <c r="C76" s="151"/>
      <c r="D76" s="151"/>
      <c r="E76" s="151"/>
      <c r="F76" s="154"/>
    </row>
    <row r="77" spans="1:6" ht="21.9" customHeight="1" x14ac:dyDescent="0.35">
      <c r="A77" s="150"/>
      <c r="B77" s="151"/>
      <c r="C77" s="151"/>
      <c r="D77" s="151"/>
      <c r="E77" s="151"/>
      <c r="F77" s="154"/>
    </row>
    <row r="78" spans="1:6" ht="21.9" customHeight="1" x14ac:dyDescent="0.35">
      <c r="A78" s="150"/>
      <c r="B78" s="151"/>
      <c r="C78" s="151"/>
      <c r="D78" s="151"/>
      <c r="E78" s="151"/>
      <c r="F78" s="154"/>
    </row>
    <row r="79" spans="1:6" ht="21.9" customHeight="1" x14ac:dyDescent="0.35">
      <c r="A79" s="150"/>
      <c r="B79" s="151"/>
      <c r="C79" s="151"/>
      <c r="D79" s="151"/>
      <c r="E79" s="151"/>
      <c r="F79" s="154"/>
    </row>
    <row r="80" spans="1:6" ht="21.9" customHeight="1" x14ac:dyDescent="0.35">
      <c r="A80" s="150"/>
      <c r="B80" s="151"/>
      <c r="C80" s="151"/>
      <c r="D80" s="151"/>
      <c r="E80" s="151"/>
      <c r="F80" s="154"/>
    </row>
    <row r="81" spans="1:6" ht="21.9" customHeight="1" x14ac:dyDescent="0.35">
      <c r="A81" s="150"/>
      <c r="B81" s="151"/>
      <c r="C81" s="151"/>
      <c r="D81" s="151"/>
      <c r="E81" s="151"/>
      <c r="F81" s="154"/>
    </row>
    <row r="82" spans="1:6" x14ac:dyDescent="0.35">
      <c r="A82" s="153"/>
      <c r="B82" s="153"/>
      <c r="C82" s="153"/>
      <c r="D82" s="153"/>
      <c r="E82" s="153"/>
      <c r="F82" s="153"/>
    </row>
    <row r="83" spans="1:6" ht="21.9" customHeight="1" x14ac:dyDescent="0.35">
      <c r="A83" s="260" t="s">
        <v>267</v>
      </c>
      <c r="B83" s="261"/>
      <c r="C83" s="261"/>
      <c r="D83" s="261"/>
      <c r="E83" s="261"/>
      <c r="F83" s="262"/>
    </row>
    <row r="84" spans="1:6" ht="21.9" customHeight="1" x14ac:dyDescent="0.35">
      <c r="A84" s="260" t="s">
        <v>11</v>
      </c>
      <c r="B84" s="261"/>
      <c r="C84" s="261"/>
      <c r="D84" s="261"/>
      <c r="E84" s="261"/>
      <c r="F84" s="262"/>
    </row>
    <row r="85" spans="1:6" ht="21.9" customHeight="1" x14ac:dyDescent="0.35">
      <c r="A85" s="144" t="s">
        <v>9</v>
      </c>
      <c r="B85" s="144" t="s">
        <v>4</v>
      </c>
      <c r="C85" s="144" t="s">
        <v>5</v>
      </c>
      <c r="D85" s="144" t="s">
        <v>6</v>
      </c>
      <c r="E85" s="144" t="s">
        <v>7</v>
      </c>
      <c r="F85" s="144" t="s">
        <v>8</v>
      </c>
    </row>
    <row r="86" spans="1:6" ht="21.9" customHeight="1" x14ac:dyDescent="0.35">
      <c r="A86" s="150"/>
      <c r="B86" s="151"/>
      <c r="C86" s="151"/>
      <c r="D86" s="151"/>
      <c r="E86" s="151"/>
      <c r="F86" s="154"/>
    </row>
    <row r="87" spans="1:6" ht="21.9" customHeight="1" x14ac:dyDescent="0.35">
      <c r="A87" s="150"/>
      <c r="B87" s="151"/>
      <c r="C87" s="151"/>
      <c r="D87" s="151"/>
      <c r="E87" s="151"/>
      <c r="F87" s="154"/>
    </row>
    <row r="88" spans="1:6" ht="21.9" customHeight="1" x14ac:dyDescent="0.35">
      <c r="A88" s="150"/>
      <c r="B88" s="151"/>
      <c r="C88" s="151"/>
      <c r="D88" s="151"/>
      <c r="E88" s="151"/>
      <c r="F88" s="154"/>
    </row>
    <row r="89" spans="1:6" ht="21.9" customHeight="1" x14ac:dyDescent="0.35">
      <c r="A89" s="150"/>
      <c r="B89" s="151"/>
      <c r="C89" s="151"/>
      <c r="D89" s="151"/>
      <c r="E89" s="151"/>
      <c r="F89" s="154"/>
    </row>
    <row r="90" spans="1:6" ht="21.9" customHeight="1" x14ac:dyDescent="0.35">
      <c r="A90" s="150"/>
      <c r="B90" s="151"/>
      <c r="C90" s="151"/>
      <c r="D90" s="151"/>
      <c r="E90" s="151"/>
      <c r="F90" s="154"/>
    </row>
    <row r="91" spans="1:6" ht="21.9" customHeight="1" x14ac:dyDescent="0.35">
      <c r="A91" s="150"/>
      <c r="B91" s="151"/>
      <c r="C91" s="151"/>
      <c r="D91" s="151"/>
      <c r="E91" s="151"/>
      <c r="F91" s="154"/>
    </row>
    <row r="92" spans="1:6" ht="21.9" customHeight="1" x14ac:dyDescent="0.35">
      <c r="A92" s="150"/>
      <c r="B92" s="151"/>
      <c r="C92" s="151"/>
      <c r="D92" s="151"/>
      <c r="E92" s="151"/>
      <c r="F92" s="154"/>
    </row>
    <row r="93" spans="1:6" ht="21.9" customHeight="1" x14ac:dyDescent="0.35">
      <c r="A93" s="150"/>
      <c r="B93" s="151"/>
      <c r="C93" s="151"/>
      <c r="D93" s="151"/>
      <c r="E93" s="151"/>
      <c r="F93" s="154"/>
    </row>
    <row r="94" spans="1:6" ht="21.9" customHeight="1" x14ac:dyDescent="0.35">
      <c r="A94" s="150"/>
      <c r="B94" s="151"/>
      <c r="C94" s="151"/>
      <c r="D94" s="151"/>
      <c r="E94" s="151"/>
      <c r="F94" s="154"/>
    </row>
    <row r="95" spans="1:6" ht="21.9" customHeight="1" x14ac:dyDescent="0.35">
      <c r="A95" s="150"/>
      <c r="B95" s="151"/>
      <c r="C95" s="151"/>
      <c r="D95" s="151"/>
      <c r="E95" s="151"/>
      <c r="F95" s="154"/>
    </row>
    <row r="96" spans="1:6" ht="21.9" customHeight="1" x14ac:dyDescent="0.35">
      <c r="A96" s="150"/>
      <c r="B96" s="151"/>
      <c r="C96" s="151"/>
      <c r="D96" s="151"/>
      <c r="E96" s="151"/>
      <c r="F96" s="154"/>
    </row>
    <row r="97" spans="1:6" ht="21.9" customHeight="1" x14ac:dyDescent="0.35">
      <c r="A97" s="150"/>
      <c r="B97" s="151"/>
      <c r="C97" s="151"/>
      <c r="D97" s="151"/>
      <c r="E97" s="151"/>
      <c r="F97" s="154"/>
    </row>
    <row r="98" spans="1:6" ht="21.9" customHeight="1" x14ac:dyDescent="0.35">
      <c r="A98" s="150"/>
      <c r="B98" s="151"/>
      <c r="C98" s="151"/>
      <c r="D98" s="151"/>
      <c r="E98" s="151"/>
      <c r="F98" s="154"/>
    </row>
    <row r="99" spans="1:6" ht="21.9" customHeight="1" x14ac:dyDescent="0.35">
      <c r="A99" s="150"/>
      <c r="B99" s="151"/>
      <c r="C99" s="151"/>
      <c r="D99" s="151"/>
      <c r="E99" s="151"/>
      <c r="F99" s="154"/>
    </row>
    <row r="100" spans="1:6" ht="21.9" customHeight="1" x14ac:dyDescent="0.35">
      <c r="A100" s="150"/>
      <c r="B100" s="151"/>
      <c r="C100" s="151"/>
      <c r="D100" s="151"/>
      <c r="E100" s="151"/>
      <c r="F100" s="154"/>
    </row>
    <row r="101" spans="1:6" ht="21.9" customHeight="1" x14ac:dyDescent="0.35">
      <c r="A101" s="150"/>
      <c r="B101" s="151"/>
      <c r="C101" s="151"/>
      <c r="D101" s="151"/>
      <c r="E101" s="151"/>
      <c r="F101" s="154"/>
    </row>
    <row r="102" spans="1:6" ht="21.9" customHeight="1" x14ac:dyDescent="0.35">
      <c r="A102" s="150"/>
      <c r="B102" s="151"/>
      <c r="C102" s="151"/>
      <c r="D102" s="151"/>
      <c r="E102" s="151"/>
      <c r="F102" s="154"/>
    </row>
    <row r="103" spans="1:6" ht="21.9" customHeight="1" x14ac:dyDescent="0.35">
      <c r="A103" s="150"/>
      <c r="B103" s="151"/>
      <c r="C103" s="151"/>
      <c r="D103" s="151"/>
      <c r="E103" s="151"/>
      <c r="F103" s="154"/>
    </row>
    <row r="104" spans="1:6" ht="21.9" customHeight="1" x14ac:dyDescent="0.35">
      <c r="A104" s="150"/>
      <c r="B104" s="151"/>
      <c r="C104" s="151"/>
      <c r="D104" s="151"/>
      <c r="E104" s="151"/>
      <c r="F104" s="154"/>
    </row>
    <row r="105" spans="1:6" ht="21.9" customHeight="1" x14ac:dyDescent="0.35">
      <c r="A105" s="150"/>
      <c r="B105" s="151"/>
      <c r="C105" s="151"/>
      <c r="D105" s="151"/>
      <c r="E105" s="151"/>
      <c r="F105" s="154"/>
    </row>
    <row r="106" spans="1:6" ht="21.9" customHeight="1" x14ac:dyDescent="0.35">
      <c r="A106" s="150"/>
      <c r="B106" s="151"/>
      <c r="C106" s="151"/>
      <c r="D106" s="151"/>
      <c r="E106" s="151"/>
      <c r="F106" s="154"/>
    </row>
    <row r="107" spans="1:6" ht="21.9" customHeight="1" x14ac:dyDescent="0.35">
      <c r="A107" s="150"/>
      <c r="B107" s="151"/>
      <c r="C107" s="151"/>
      <c r="D107" s="151"/>
      <c r="E107" s="151"/>
      <c r="F107" s="154"/>
    </row>
    <row r="108" spans="1:6" ht="21.9" customHeight="1" x14ac:dyDescent="0.35">
      <c r="A108" s="150"/>
      <c r="B108" s="151"/>
      <c r="C108" s="151"/>
      <c r="D108" s="151"/>
      <c r="E108" s="151"/>
      <c r="F108" s="154"/>
    </row>
    <row r="109" spans="1:6" ht="21.9" customHeight="1" x14ac:dyDescent="0.35">
      <c r="A109" s="150"/>
      <c r="B109" s="151"/>
      <c r="C109" s="151"/>
      <c r="D109" s="151"/>
      <c r="E109" s="151"/>
      <c r="F109" s="154"/>
    </row>
    <row r="110" spans="1:6" ht="21.9" customHeight="1" x14ac:dyDescent="0.35">
      <c r="A110" s="150"/>
      <c r="B110" s="151"/>
      <c r="C110" s="151"/>
      <c r="D110" s="151"/>
      <c r="E110" s="151"/>
      <c r="F110" s="154"/>
    </row>
    <row r="111" spans="1:6" ht="21.9" customHeight="1" x14ac:dyDescent="0.35">
      <c r="A111" s="150"/>
      <c r="B111" s="151"/>
      <c r="C111" s="151"/>
      <c r="D111" s="151"/>
      <c r="E111" s="151"/>
      <c r="F111" s="154"/>
    </row>
    <row r="112" spans="1:6" ht="21.9" customHeight="1" x14ac:dyDescent="0.35">
      <c r="A112" s="150"/>
      <c r="B112" s="151"/>
      <c r="C112" s="151"/>
      <c r="D112" s="151"/>
      <c r="E112" s="151"/>
      <c r="F112" s="154"/>
    </row>
    <row r="113" spans="1:6" ht="21.9" customHeight="1" x14ac:dyDescent="0.35">
      <c r="A113" s="150"/>
      <c r="B113" s="151"/>
      <c r="C113" s="151"/>
      <c r="D113" s="151"/>
      <c r="E113" s="151"/>
      <c r="F113" s="154"/>
    </row>
    <row r="114" spans="1:6" ht="21.9" customHeight="1" x14ac:dyDescent="0.35">
      <c r="A114" s="150"/>
      <c r="B114" s="151"/>
      <c r="C114" s="151"/>
      <c r="D114" s="151"/>
      <c r="E114" s="151"/>
      <c r="F114" s="154"/>
    </row>
    <row r="115" spans="1:6" ht="21.9" customHeight="1" x14ac:dyDescent="0.35">
      <c r="A115" s="150"/>
      <c r="B115" s="151"/>
      <c r="C115" s="151"/>
      <c r="D115" s="151"/>
      <c r="E115" s="151"/>
      <c r="F115" s="154"/>
    </row>
    <row r="116" spans="1:6" ht="21.9" customHeight="1" x14ac:dyDescent="0.35">
      <c r="A116" s="150"/>
      <c r="B116" s="151"/>
      <c r="C116" s="151"/>
      <c r="D116" s="151"/>
      <c r="E116" s="151"/>
      <c r="F116" s="154"/>
    </row>
    <row r="117" spans="1:6" ht="21.9" customHeight="1" x14ac:dyDescent="0.35">
      <c r="A117" s="150"/>
      <c r="B117" s="151"/>
      <c r="C117" s="151"/>
      <c r="D117" s="151"/>
      <c r="E117" s="151"/>
      <c r="F117" s="154"/>
    </row>
    <row r="118" spans="1:6" ht="21.9" customHeight="1" x14ac:dyDescent="0.35">
      <c r="A118" s="150"/>
      <c r="B118" s="151"/>
      <c r="C118" s="151"/>
      <c r="D118" s="151"/>
      <c r="E118" s="151"/>
      <c r="F118" s="154"/>
    </row>
    <row r="119" spans="1:6" ht="21.9" customHeight="1" x14ac:dyDescent="0.35">
      <c r="A119" s="150"/>
      <c r="B119" s="151"/>
      <c r="C119" s="151"/>
      <c r="D119" s="151"/>
      <c r="E119" s="151"/>
      <c r="F119" s="154"/>
    </row>
    <row r="120" spans="1:6" ht="21.9" customHeight="1" x14ac:dyDescent="0.35">
      <c r="A120" s="150"/>
      <c r="B120" s="151"/>
      <c r="C120" s="151"/>
      <c r="D120" s="151"/>
      <c r="E120" s="151"/>
      <c r="F120" s="154"/>
    </row>
    <row r="122" spans="1:6" ht="12.75" customHeight="1" x14ac:dyDescent="0.35"/>
    <row r="123" spans="1:6" ht="12.75" customHeight="1" x14ac:dyDescent="0.35"/>
    <row r="124" spans="1:6" x14ac:dyDescent="0.35">
      <c r="A124" s="57" t="s">
        <v>480</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topLeftCell="A16" zoomScale="90" zoomScaleNormal="90" zoomScaleSheetLayoutView="100" workbookViewId="0"/>
  </sheetViews>
  <sheetFormatPr defaultColWidth="9.109375" defaultRowHeight="27.75" customHeight="1" x14ac:dyDescent="0.35"/>
  <cols>
    <col min="1" max="2" width="16" style="87" customWidth="1"/>
    <col min="3" max="3" width="6.33203125" style="87" bestFit="1" customWidth="1"/>
    <col min="4" max="4" width="20.6640625" style="87" customWidth="1"/>
    <col min="5" max="5" width="16.44140625" style="103" customWidth="1"/>
    <col min="6" max="6" width="6.33203125" style="103" bestFit="1" customWidth="1"/>
    <col min="7" max="7" width="20.6640625" style="87" customWidth="1"/>
    <col min="8" max="8" width="50.5546875" style="103" customWidth="1"/>
    <col min="9" max="10" width="15.5546875" style="103" customWidth="1"/>
    <col min="11" max="11" width="15.5546875" style="104" customWidth="1"/>
    <col min="12" max="13" width="15.5546875" style="105" customWidth="1"/>
    <col min="14" max="16" width="15.5546875" style="87" customWidth="1"/>
    <col min="17" max="18" width="13.6640625" style="87" customWidth="1"/>
    <col min="19" max="19" width="15.5546875" style="87" customWidth="1"/>
    <col min="20" max="16384" width="9.109375" style="87"/>
  </cols>
  <sheetData>
    <row r="1" spans="1:16" ht="42.75" customHeight="1" x14ac:dyDescent="0.25">
      <c r="A1" s="86" t="s">
        <v>17</v>
      </c>
      <c r="B1" s="86"/>
      <c r="C1" s="213" t="s">
        <v>360</v>
      </c>
      <c r="D1" s="213"/>
      <c r="E1" s="213"/>
      <c r="F1" s="213"/>
      <c r="G1" s="213"/>
      <c r="H1" s="213"/>
      <c r="I1" s="213"/>
      <c r="J1" s="213"/>
      <c r="K1" s="213"/>
      <c r="L1" s="213"/>
      <c r="M1" s="213"/>
      <c r="N1" s="213"/>
      <c r="O1" s="213"/>
      <c r="P1" s="213"/>
    </row>
    <row r="2" spans="1:16" ht="27.75" customHeight="1" x14ac:dyDescent="0.25">
      <c r="A2" s="236" t="s">
        <v>359</v>
      </c>
      <c r="B2" s="237"/>
      <c r="C2" s="237"/>
      <c r="D2" s="237"/>
      <c r="E2" s="237"/>
      <c r="F2" s="237"/>
      <c r="G2" s="237"/>
      <c r="H2" s="237"/>
      <c r="I2" s="237"/>
      <c r="J2" s="237"/>
      <c r="K2" s="237"/>
      <c r="L2" s="237"/>
      <c r="M2" s="237"/>
      <c r="N2" s="237"/>
      <c r="O2" s="237"/>
      <c r="P2" s="238"/>
    </row>
    <row r="3" spans="1:16" ht="17.25" customHeight="1" x14ac:dyDescent="0.35">
      <c r="A3" s="86"/>
      <c r="B3" s="86"/>
      <c r="C3" s="86"/>
      <c r="D3" s="86"/>
    </row>
    <row r="4" spans="1:16" s="88" customFormat="1" ht="25.5" customHeight="1" x14ac:dyDescent="0.25">
      <c r="A4" s="236" t="str">
        <f>Overview!B4&amp; " - Effective from "&amp;Overview!D4&amp;" - "&amp;Overview!E4&amp;" new Designated EHV charges"</f>
        <v>Eclipse Power Distribution Limited - GSP G - Effective from 1 April 2026 - Submitted new Designated EHV charges</v>
      </c>
      <c r="B4" s="237"/>
      <c r="C4" s="237"/>
      <c r="D4" s="237"/>
      <c r="E4" s="237"/>
      <c r="F4" s="237"/>
      <c r="G4" s="237"/>
      <c r="H4" s="237"/>
      <c r="I4" s="237"/>
      <c r="J4" s="237"/>
      <c r="K4" s="237"/>
      <c r="L4" s="237"/>
      <c r="M4" s="237"/>
      <c r="N4" s="237"/>
      <c r="O4" s="237"/>
      <c r="P4" s="238"/>
    </row>
    <row r="5" spans="1:16" ht="69.75" customHeight="1" x14ac:dyDescent="0.25">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customHeight="1" x14ac:dyDescent="0.25">
      <c r="A6" s="155"/>
      <c r="B6" s="155"/>
      <c r="C6" s="155"/>
      <c r="D6" s="155"/>
      <c r="E6" s="156"/>
      <c r="F6" s="156"/>
      <c r="G6" s="156"/>
      <c r="H6" s="156"/>
      <c r="I6" s="157"/>
      <c r="J6" s="158"/>
      <c r="K6" s="158"/>
      <c r="L6" s="158"/>
      <c r="M6" s="159"/>
      <c r="N6" s="160"/>
      <c r="O6" s="160"/>
      <c r="P6" s="160"/>
    </row>
    <row r="7" spans="1:16" ht="22.5" customHeight="1" x14ac:dyDescent="0.25">
      <c r="A7" s="155"/>
      <c r="B7" s="155"/>
      <c r="C7" s="155"/>
      <c r="D7" s="155"/>
      <c r="E7" s="156"/>
      <c r="F7" s="156"/>
      <c r="G7" s="156"/>
      <c r="H7" s="156"/>
      <c r="I7" s="157"/>
      <c r="J7" s="158"/>
      <c r="K7" s="158"/>
      <c r="L7" s="158"/>
      <c r="M7" s="159"/>
      <c r="N7" s="160"/>
      <c r="O7" s="160"/>
      <c r="P7" s="160"/>
    </row>
    <row r="8" spans="1:16" ht="22.5" customHeight="1" x14ac:dyDescent="0.25">
      <c r="A8" s="155"/>
      <c r="B8" s="155"/>
      <c r="C8" s="155"/>
      <c r="D8" s="155"/>
      <c r="E8" s="156"/>
      <c r="F8" s="156"/>
      <c r="G8" s="156"/>
      <c r="H8" s="156"/>
      <c r="I8" s="157"/>
      <c r="J8" s="158"/>
      <c r="K8" s="158"/>
      <c r="L8" s="158"/>
      <c r="M8" s="159"/>
      <c r="N8" s="160"/>
      <c r="O8" s="160"/>
      <c r="P8" s="160"/>
    </row>
    <row r="9" spans="1:16" ht="22.5" customHeight="1" x14ac:dyDescent="0.25">
      <c r="A9" s="155"/>
      <c r="B9" s="155"/>
      <c r="C9" s="155"/>
      <c r="D9" s="155"/>
      <c r="E9" s="156"/>
      <c r="F9" s="156"/>
      <c r="G9" s="156"/>
      <c r="H9" s="156"/>
      <c r="I9" s="157"/>
      <c r="J9" s="158"/>
      <c r="K9" s="158"/>
      <c r="L9" s="158"/>
      <c r="M9" s="159"/>
      <c r="N9" s="160"/>
      <c r="O9" s="160"/>
      <c r="P9" s="160"/>
    </row>
    <row r="10" spans="1:16" ht="22.5" customHeight="1" x14ac:dyDescent="0.25">
      <c r="A10" s="155"/>
      <c r="B10" s="155"/>
      <c r="C10" s="155"/>
      <c r="D10" s="155"/>
      <c r="E10" s="156"/>
      <c r="F10" s="156"/>
      <c r="G10" s="156"/>
      <c r="H10" s="156"/>
      <c r="I10" s="157"/>
      <c r="J10" s="158"/>
      <c r="K10" s="158"/>
      <c r="L10" s="158"/>
      <c r="M10" s="159"/>
      <c r="N10" s="160"/>
      <c r="O10" s="160"/>
      <c r="P10" s="160"/>
    </row>
    <row r="11" spans="1:16" ht="22.5" customHeight="1" x14ac:dyDescent="0.25">
      <c r="A11" s="155"/>
      <c r="B11" s="155"/>
      <c r="C11" s="155"/>
      <c r="D11" s="155"/>
      <c r="E11" s="156"/>
      <c r="F11" s="156"/>
      <c r="G11" s="156"/>
      <c r="H11" s="156"/>
      <c r="I11" s="157"/>
      <c r="J11" s="158"/>
      <c r="K11" s="158"/>
      <c r="L11" s="158"/>
      <c r="M11" s="159"/>
      <c r="N11" s="160"/>
      <c r="O11" s="160"/>
      <c r="P11" s="160"/>
    </row>
    <row r="12" spans="1:16" ht="22.5" customHeight="1" x14ac:dyDescent="0.25">
      <c r="A12" s="155"/>
      <c r="B12" s="155"/>
      <c r="C12" s="155"/>
      <c r="D12" s="155"/>
      <c r="E12" s="156"/>
      <c r="F12" s="156"/>
      <c r="G12" s="156"/>
      <c r="H12" s="156"/>
      <c r="I12" s="157"/>
      <c r="J12" s="158"/>
      <c r="K12" s="158"/>
      <c r="L12" s="158"/>
      <c r="M12" s="159"/>
      <c r="N12" s="160"/>
      <c r="O12" s="160"/>
      <c r="P12" s="160"/>
    </row>
    <row r="13" spans="1:16" ht="22.5" customHeight="1" x14ac:dyDescent="0.25">
      <c r="A13" s="155"/>
      <c r="B13" s="155"/>
      <c r="C13" s="155"/>
      <c r="D13" s="155"/>
      <c r="E13" s="156"/>
      <c r="F13" s="156"/>
      <c r="G13" s="156"/>
      <c r="H13" s="156"/>
      <c r="I13" s="157"/>
      <c r="J13" s="158"/>
      <c r="K13" s="158"/>
      <c r="L13" s="158"/>
      <c r="M13" s="159"/>
      <c r="N13" s="160"/>
      <c r="O13" s="160"/>
      <c r="P13" s="160"/>
    </row>
    <row r="14" spans="1:16" ht="22.5" customHeight="1" x14ac:dyDescent="0.25">
      <c r="A14" s="155"/>
      <c r="B14" s="155"/>
      <c r="C14" s="155"/>
      <c r="D14" s="155"/>
      <c r="E14" s="156"/>
      <c r="F14" s="156"/>
      <c r="G14" s="156"/>
      <c r="H14" s="156"/>
      <c r="I14" s="157"/>
      <c r="J14" s="158"/>
      <c r="K14" s="158"/>
      <c r="L14" s="158"/>
      <c r="M14" s="159"/>
      <c r="N14" s="160"/>
      <c r="O14" s="160"/>
      <c r="P14" s="160"/>
    </row>
    <row r="15" spans="1:16" ht="22.5" customHeight="1" x14ac:dyDescent="0.25">
      <c r="A15" s="155"/>
      <c r="B15" s="155"/>
      <c r="C15" s="155"/>
      <c r="D15" s="155"/>
      <c r="E15" s="156"/>
      <c r="F15" s="156"/>
      <c r="G15" s="156"/>
      <c r="H15" s="156"/>
      <c r="I15" s="157"/>
      <c r="J15" s="158"/>
      <c r="K15" s="158"/>
      <c r="L15" s="158"/>
      <c r="M15" s="159"/>
      <c r="N15" s="160"/>
      <c r="O15" s="160"/>
      <c r="P15" s="160"/>
    </row>
    <row r="17" spans="1:18" ht="27.75" customHeight="1" x14ac:dyDescent="0.25">
      <c r="A17" s="236" t="str">
        <f>Overview!B4&amp; " - Effective from "&amp;Overview!D4&amp;" - "&amp;Overview!E4&amp;" new Designated EHV line loss factors"</f>
        <v>Eclipse Power Distribution Limited - GSP G - Effective from 1 April 2026 - Submitted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5">
      <c r="A18" s="73" t="s">
        <v>363</v>
      </c>
      <c r="B18" s="73" t="s">
        <v>269</v>
      </c>
      <c r="C18" s="73" t="s">
        <v>259</v>
      </c>
      <c r="D18" s="73" t="s">
        <v>260</v>
      </c>
      <c r="E18" s="73" t="s">
        <v>270</v>
      </c>
      <c r="F18" s="73" t="s">
        <v>259</v>
      </c>
      <c r="G18" s="73" t="s">
        <v>261</v>
      </c>
      <c r="H18" s="91" t="s">
        <v>28</v>
      </c>
      <c r="I18" s="161" t="s">
        <v>333</v>
      </c>
      <c r="J18" s="161" t="s">
        <v>332</v>
      </c>
      <c r="K18" s="161" t="s">
        <v>334</v>
      </c>
      <c r="L18" s="161" t="s">
        <v>335</v>
      </c>
      <c r="M18" s="161" t="s">
        <v>336</v>
      </c>
      <c r="N18" s="162" t="s">
        <v>337</v>
      </c>
      <c r="O18" s="162" t="s">
        <v>338</v>
      </c>
      <c r="P18" s="162" t="s">
        <v>339</v>
      </c>
      <c r="Q18" s="162" t="s">
        <v>340</v>
      </c>
      <c r="R18" s="162" t="s">
        <v>341</v>
      </c>
    </row>
    <row r="19" spans="1:18" ht="22.5" customHeight="1" x14ac:dyDescent="0.25">
      <c r="A19" s="155"/>
      <c r="B19" s="155"/>
      <c r="C19" s="155"/>
      <c r="D19" s="155"/>
      <c r="E19" s="156"/>
      <c r="F19" s="163"/>
      <c r="G19" s="163"/>
      <c r="H19" s="163"/>
      <c r="I19" s="164"/>
      <c r="J19" s="164"/>
      <c r="K19" s="165"/>
      <c r="L19" s="166"/>
      <c r="M19" s="166"/>
      <c r="N19" s="167"/>
      <c r="O19" s="167"/>
      <c r="P19" s="167"/>
      <c r="Q19" s="167"/>
      <c r="R19" s="167"/>
    </row>
    <row r="20" spans="1:18" ht="22.5" customHeight="1" x14ac:dyDescent="0.25">
      <c r="A20" s="155"/>
      <c r="B20" s="155"/>
      <c r="C20" s="155"/>
      <c r="D20" s="155"/>
      <c r="E20" s="156"/>
      <c r="F20" s="163"/>
      <c r="G20" s="163"/>
      <c r="H20" s="163"/>
      <c r="I20" s="164"/>
      <c r="J20" s="164"/>
      <c r="K20" s="165"/>
      <c r="L20" s="166"/>
      <c r="M20" s="166"/>
      <c r="N20" s="167"/>
      <c r="O20" s="167"/>
      <c r="P20" s="167"/>
      <c r="Q20" s="167"/>
      <c r="R20" s="167"/>
    </row>
    <row r="21" spans="1:18" ht="22.5" customHeight="1" x14ac:dyDescent="0.25">
      <c r="A21" s="155"/>
      <c r="B21" s="155"/>
      <c r="C21" s="155"/>
      <c r="D21" s="155"/>
      <c r="E21" s="156"/>
      <c r="F21" s="163"/>
      <c r="G21" s="163"/>
      <c r="H21" s="163"/>
      <c r="I21" s="164"/>
      <c r="J21" s="164"/>
      <c r="K21" s="165"/>
      <c r="L21" s="166"/>
      <c r="M21" s="166"/>
      <c r="N21" s="167"/>
      <c r="O21" s="167"/>
      <c r="P21" s="167"/>
      <c r="Q21" s="167"/>
      <c r="R21" s="167"/>
    </row>
    <row r="22" spans="1:18" ht="22.5" customHeight="1" x14ac:dyDescent="0.25">
      <c r="A22" s="155"/>
      <c r="B22" s="155"/>
      <c r="C22" s="155"/>
      <c r="D22" s="155"/>
      <c r="E22" s="156"/>
      <c r="F22" s="163"/>
      <c r="G22" s="163"/>
      <c r="H22" s="163"/>
      <c r="I22" s="164"/>
      <c r="J22" s="164"/>
      <c r="K22" s="165"/>
      <c r="L22" s="166"/>
      <c r="M22" s="166"/>
      <c r="N22" s="167"/>
      <c r="O22" s="167"/>
      <c r="P22" s="167"/>
      <c r="Q22" s="167"/>
      <c r="R22" s="167"/>
    </row>
    <row r="23" spans="1:18" ht="22.5" customHeight="1" x14ac:dyDescent="0.25">
      <c r="A23" s="155"/>
      <c r="B23" s="155"/>
      <c r="C23" s="155"/>
      <c r="D23" s="155"/>
      <c r="E23" s="156"/>
      <c r="F23" s="163"/>
      <c r="G23" s="163"/>
      <c r="H23" s="163"/>
      <c r="I23" s="164"/>
      <c r="J23" s="164"/>
      <c r="K23" s="165"/>
      <c r="L23" s="166"/>
      <c r="M23" s="166"/>
      <c r="N23" s="167"/>
      <c r="O23" s="167"/>
      <c r="P23" s="167"/>
      <c r="Q23" s="167"/>
      <c r="R23" s="167"/>
    </row>
    <row r="24" spans="1:18" ht="22.5" customHeight="1" x14ac:dyDescent="0.25">
      <c r="A24" s="155"/>
      <c r="B24" s="155"/>
      <c r="C24" s="155"/>
      <c r="D24" s="155"/>
      <c r="E24" s="156"/>
      <c r="F24" s="163"/>
      <c r="G24" s="163"/>
      <c r="H24" s="163"/>
      <c r="I24" s="164"/>
      <c r="J24" s="164"/>
      <c r="K24" s="165"/>
      <c r="L24" s="166"/>
      <c r="M24" s="166"/>
      <c r="N24" s="167"/>
      <c r="O24" s="167"/>
      <c r="P24" s="167"/>
      <c r="Q24" s="167"/>
      <c r="R24" s="167"/>
    </row>
    <row r="25" spans="1:18" ht="22.5" customHeight="1" x14ac:dyDescent="0.25">
      <c r="A25" s="155"/>
      <c r="B25" s="155"/>
      <c r="C25" s="155"/>
      <c r="D25" s="155"/>
      <c r="E25" s="156"/>
      <c r="F25" s="163"/>
      <c r="G25" s="163"/>
      <c r="H25" s="163"/>
      <c r="I25" s="164"/>
      <c r="J25" s="164"/>
      <c r="K25" s="165"/>
      <c r="L25" s="166"/>
      <c r="M25" s="166"/>
      <c r="N25" s="167"/>
      <c r="O25" s="167"/>
      <c r="P25" s="167"/>
      <c r="Q25" s="167"/>
      <c r="R25" s="167"/>
    </row>
    <row r="26" spans="1:18" ht="22.5" customHeight="1" x14ac:dyDescent="0.25">
      <c r="A26" s="155"/>
      <c r="B26" s="155"/>
      <c r="C26" s="155"/>
      <c r="D26" s="155"/>
      <c r="E26" s="156"/>
      <c r="F26" s="163"/>
      <c r="G26" s="163"/>
      <c r="H26" s="163"/>
      <c r="I26" s="164"/>
      <c r="J26" s="164"/>
      <c r="K26" s="165"/>
      <c r="L26" s="166"/>
      <c r="M26" s="166"/>
      <c r="N26" s="167"/>
      <c r="O26" s="167"/>
      <c r="P26" s="167"/>
      <c r="Q26" s="167"/>
      <c r="R26" s="167"/>
    </row>
    <row r="27" spans="1:18" ht="22.5" customHeight="1" x14ac:dyDescent="0.25">
      <c r="A27" s="155"/>
      <c r="B27" s="155"/>
      <c r="C27" s="155"/>
      <c r="D27" s="155"/>
      <c r="E27" s="156"/>
      <c r="F27" s="163"/>
      <c r="G27" s="163"/>
      <c r="H27" s="163"/>
      <c r="I27" s="164"/>
      <c r="J27" s="164"/>
      <c r="K27" s="165"/>
      <c r="L27" s="166"/>
      <c r="M27" s="166"/>
      <c r="N27" s="167"/>
      <c r="O27" s="167"/>
      <c r="P27" s="167"/>
      <c r="Q27" s="167"/>
      <c r="R27" s="167"/>
    </row>
    <row r="28" spans="1:18" ht="22.5" customHeight="1" x14ac:dyDescent="0.25">
      <c r="A28" s="155"/>
      <c r="B28" s="155"/>
      <c r="C28" s="155"/>
      <c r="D28" s="155"/>
      <c r="E28" s="156"/>
      <c r="F28" s="163"/>
      <c r="G28" s="163"/>
      <c r="H28" s="163"/>
      <c r="I28" s="164"/>
      <c r="J28" s="164"/>
      <c r="K28" s="165"/>
      <c r="L28" s="166"/>
      <c r="M28" s="166"/>
      <c r="N28" s="167"/>
      <c r="O28" s="167"/>
      <c r="P28" s="167"/>
      <c r="Q28" s="167"/>
      <c r="R28" s="167"/>
    </row>
    <row r="30" spans="1:18" ht="12.75" customHeight="1" x14ac:dyDescent="0.35"/>
    <row r="31" spans="1:18" ht="12.75" customHeight="1" x14ac:dyDescent="0.35"/>
    <row r="32" spans="1:18" ht="27.75" customHeight="1" x14ac:dyDescent="0.35">
      <c r="A32" s="267" t="s">
        <v>435</v>
      </c>
      <c r="B32" s="267"/>
      <c r="C32" s="267"/>
      <c r="D32" s="267"/>
      <c r="E32" s="267"/>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Props1.xml><?xml version="1.0" encoding="utf-8"?>
<ds:datastoreItem xmlns:ds="http://schemas.openxmlformats.org/officeDocument/2006/customXml" ds:itemID="{8D5EB860-9012-4E4A-919E-88B0BA11B0EC}">
  <ds:schemaRefs>
    <ds:schemaRef ds:uri="http://schemas.microsoft.com/sharepoint/v3/contenttype/forms"/>
  </ds:schemaRefs>
</ds:datastoreItem>
</file>

<file path=customXml/itemProps2.xml><?xml version="1.0" encoding="utf-8"?>
<ds:datastoreItem xmlns:ds="http://schemas.openxmlformats.org/officeDocument/2006/customXml" ds:itemID="{0DAA0219-FBC0-45E6-88B4-EB5F8799E7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578e5-c4d9-4e6b-ba10-889ec8f6c692"/>
    <ds:schemaRef ds:uri="2867e6b9-b027-4a5b-89f8-abb309faa4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7CAC4E-AF62-4519-96F3-56F4DA3B95DD}">
  <ds:schemaRef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dae578e5-c4d9-4e6b-ba10-889ec8f6c692"/>
    <ds:schemaRef ds:uri="2867e6b9-b027-4a5b-89f8-abb309faa4fd"/>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2023-12-21T13:16:03Z</cp:lastPrinted>
  <dcterms:created xsi:type="dcterms:W3CDTF">2009-11-12T11:38:00Z</dcterms:created>
  <dcterms:modified xsi:type="dcterms:W3CDTF">2025-12-04T18:24:09Z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0x01010060DDB0407532594892E3EB1697DB5374</vt:lpwstr>
  </property>
  <property fmtid="{D5CDD505-2E9C-101B-9397-08002B2CF9AE}" pid="7" name="_dlc_DocIdItemGuid">
    <vt:lpwstr>819063db-a01c-42df-975b-cac82e2910d3</vt:lpwstr>
  </property>
  <property fmtid="{D5CDD505-2E9C-101B-9397-08002B2CF9AE}" pid="8" name="MediaServiceImageTags">
    <vt:lpwstr/>
  </property>
</Properties>
</file>