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39" documentId="10_ncr:100000_{676546CC-C79C-4AB6-B885-C252BD497BA3}" xr6:coauthVersionLast="44" xr6:coauthVersionMax="44" xr10:uidLastSave="{A481B7E9-C9A7-4D31-839C-E7C2AEE126B5}"/>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charges'!$A$2:$K$41</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charges'!$A$2:$J$186</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charges'!$A$2:$K$41</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charges'!$A$2:$I$186</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<sst xmlns="http://schemas.openxmlformats.org/spreadsheetml/2006/main" count="2418" uniqueCount="841">
  <si>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</si>
  <si>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</si>
  <si>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</si>
  <si>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</si>
  <si>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</si>
  <si>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</si>
  <si>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</si>
  <si>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</si>
  <si>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</si>
  <si>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</si>
  <si>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</si>
  <si>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</si>
  <si>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</si>
  <si>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</si>
  <si>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</si>
  <si>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</si>
  <si>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</si>
  <si>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</si>
  <si>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</si>
  <si>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</si>
  <si>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</si>
  <si>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</si>
  <si>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</si>
  <si>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</si>
  <si>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</si>
  <si>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</si>
  <si>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</si>
  <si>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</si>
  <si>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</si>
  <si>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</si>
  <si>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</si>
  <si>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</si>
  <si>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</si>
  <si>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</si>
  <si>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</si>
  <si>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</si>
  <si>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</si>
  <si>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</si>
  <si>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</si>
  <si>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</si>
  <si>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</si>
  <si>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</si>
  <si>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</si>
  <si>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</si>
  <si>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</si>
  <si>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</si>
  <si>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</si>
  <si>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</si>
  <si>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</si>
  <si>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</si>
  <si>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</si>
  <si>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</si>
  <si>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</si>
  <si>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</si>
  <si>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</si>
  <si>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</si>
  <si>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</si>
  <si>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</si>
  <si>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</si>
  <si>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</si>
  <si>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</si>
  <si>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</si>
  <si>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</si>
  <si>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</si>
  <si>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</si>
  <si>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</si>
  <si>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</si>
  <si>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</si>
  <si>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</si>
  <si>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</si>
  <si>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</si>
  <si>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</si>
  <si>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</si>
  <si>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</si>
  <si>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</si>
  <si>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</si>
  <si>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</si>
  <si>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</si>
  <si>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</si>
  <si>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</si>
  <si>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</si>
  <si>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</si>
  <si>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</si>
  <si>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</si>
  <si>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</si>
  <si>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</si>
  <si>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</si>
  <si>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</si>
  <si>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</si>
  <si>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</si>
  <si>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</si>
  <si>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</si>
  <si>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</si>
  <si>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</si>
  <si>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</si>
  <si>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</si>
  <si>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</si>
  <si>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</si>
  <si>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</si>
  <si>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</si>
  <si>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</si>
  <si>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</si>
  <si>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</si>
  <si>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</si>
  <si>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</si>
  <si>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</si>
  <si>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</si>
  <si>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</si>
  <si>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</si>
  <si>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</si>
  <si>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</si>
  <si>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</si>
  <si>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</si>
  <si>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</si>
  <si>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</si>
  <si>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</si>
  <si>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</si>
  <si>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</si>
  <si>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</si>
  <si>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</si>
  <si>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</si>
  <si>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</si>
  <si>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</si>
  <si>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</si>
  <si>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</si>
  <si>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</si>
  <si>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</si>
  <si>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</si>
  <si>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</si>
  <si>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</si>
  <si>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</si>
  <si>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</si>
  <si>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</si>
  <si>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</si>
  <si>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</si>
  <si>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</si>
  <si>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</si>
  <si>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</si>
  <si>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</si>
  <si>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</si>
  <si>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</si>
  <si>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</si>
  <si>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</si>
  <si>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</si>
  <si>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</si>
  <si>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</si>
  <si>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</si>
  <si>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</si>
  <si>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</si>
  <si>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</si>
  <si>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</si>
  <si>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</si>
  <si>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</si>
  <si>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</si>
  <si>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</si>
  <si>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</si>
  <si>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</si>
  <si>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</si>
  <si>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</si>
  <si>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</si>
  <si>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</si>
  <si>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</si>
  <si>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</si>
  <si>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</si>
  <si>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</si>
  <si>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</si>
  <si>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</si>
  <si>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</si>
  <si>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</si>
  <si>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</si>
  <si>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</si>
  <si>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</si>
  <si>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</si>
  <si>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</si>
  <si>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</si>
  <si>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</si>
  <si>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</si>
  <si>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</si>
  <si>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</si>
  <si>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</si>
  <si>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</si>
  <si>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</si>
  <si>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</si>
  <si>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</si>
  <si>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</si>
  <si>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</si>
  <si>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</si>
  <si>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</si>
  <si>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</si>
  <si>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</si>
  <si>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</si>
  <si>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</si>
  <si>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</si>
  <si>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</si>
  <si>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</si>
  <si>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</si>
  <si>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</si>
  <si>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</si>
  <si>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</si>
  <si>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</si>
  <si>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</si>
  <si>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</si>
  <si>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</si>
  <si>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</si>
  <si>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</si>
  <si>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</si>
  <si>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</si>
  <si>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</si>
  <si>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</si>
  <si>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</si>
  <si>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</si>
  <si>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</si>
  <si>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</si>
  <si>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</si>
  <si>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</si>
  <si>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</si>
  <si>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</si>
  <si>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</si>
  <si>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</si>
  <si>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</si>
  <si>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</si>
  <si>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</si>
  <si>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</si>
  <si>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</si>
  <si>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</si>
  <si>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</si>
  <si>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</si>
  <si>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</si>
  <si>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</si>
  <si>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</si>
  <si>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</si>
  <si>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</si>
  <si>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</si>
  <si>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</si>
  <si>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</si>
  <si>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</si>
  <si>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</si>
  <si>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</si>
  <si>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</si>
  <si>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</si>
  <si>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</si>
  <si>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</si>
  <si>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</si>
  <si>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</si>
  <si>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</si>
  <si>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</si>
  <si>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</si>
  <si>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</si>
  <si>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</si>
  <si>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</si>
  <si>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</si>
  <si>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</si>
  <si>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</si>
  <si>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</si>
  <si>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</si>
  <si>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</si>
  <si>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</si>
  <si>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</si>
  <si>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</si>
  <si>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</si>
  <si>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</si>
  <si>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</si>
  <si>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</si>
  <si>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</si>
  <si>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</si>
  <si>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</si>
  <si>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</si>
  <si>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</si>
  <si>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</si>
  <si>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</si>
  <si>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</si>
  <si>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</si>
  <si>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</si>
  <si>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</si>
  <si>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</si>
  <si>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</si>
  <si>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</si>
  <si>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</si>
  <si>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</si>
  <si>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</si>
  <si>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</si>
  <si>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</si>
  <si>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</si>
  <si>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</si>
  <si>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</si>
  <si>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</si>
  <si>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</si>
  <si>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</si>
  <si>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</si>
  <si>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</si>
  <si>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</si>
  <si>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</si>
  <si>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</si>
  <si>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</si>
  <si>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</si>
  <si>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</si>
  <si>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</si>
  <si>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</si>
  <si>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</si>
  <si>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</si>
  <si>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</si>
  <si>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</si>
  <si>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</si>
  <si>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</si>
  <si>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</si>
  <si>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</si>
  <si>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</si>
  <si>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</si>
  <si>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</si>
  <si>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</si>
  <si>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</si>
  <si>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</si>
  <si>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</si>
  <si>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</si>
  <si>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</si>
  <si>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</si>
  <si>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</si>
  <si>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</si>
  <si>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</si>
  <si>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</si>
  <si>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</si>
  <si>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</si>
  <si>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</si>
  <si>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</si>
  <si>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</si>
  <si>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</si>
  <si>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</si>
  <si>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</si>
  <si>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</si>
  <si>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</si>
  <si>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</si>
  <si>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</si>
  <si>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</si>
  <si>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</si>
  <si>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</si>
  <si>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</si>
  <si>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</si>
  <si>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</si>
  <si>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</si>
  <si>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</si>
  <si>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</si>
  <si>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</si>
  <si>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</si>
  <si>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</si>
  <si>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</si>
  <si>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</si>
  <si>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</si>
  <si>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</si>
  <si>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</si>
  <si>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</si>
  <si>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</si>
  <si>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</si>
  <si>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</si>
  <si>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</si>
  <si>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</si>
  <si>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</si>
  <si>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</si>
  <si>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</si>
  <si>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</si>
  <si>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</si>
  <si>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</si>
  <si>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</si>
  <si>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</si>
  <si>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</si>
  <si>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</si>
  <si>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</si>
  <si>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</si>
  <si>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</si>
  <si>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</si>
  <si>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</si>
  <si>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</si>
  <si>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</si>
  <si>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</si>
  <si>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</si>
  <si>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</si>
  <si>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</si>
  <si>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</si>
  <si>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</si>
  <si>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</si>
  <si>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</si>
  <si>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</si>
  <si>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</si>
  <si>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</si>
  <si>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</si>
  <si>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</si>
  <si>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</si>
  <si>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</si>
  <si>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</si>
  <si>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</si>
  <si>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</si>
  <si>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</si>
  <si>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</si>
  <si>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</si>
  <si>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</si>
  <si>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</si>
  <si>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</si>
  <si>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</si>
  <si>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</si>
  <si>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</si>
  <si>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</si>
  <si>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</si>
  <si>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</si>
  <si>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</si>
  <si>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</si>
  <si>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</si>
  <si>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</si>
  <si>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</si>
  <si>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</si>
  <si>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</si>
  <si>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</si>
  <si>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</si>
  <si>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</si>
  <si>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</si>
  <si>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</si>
  <si>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</si>
  <si>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</si>
  <si>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</si>
  <si>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</si>
  <si>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</si>
  <si>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</si>
  <si>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</si>
  <si>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</si>
  <si>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</si>
  <si>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</si>
  <si>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</si>
  <si>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</si>
  <si>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</si>
  <si>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</si>
  <si>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</si>
  <si>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</si>
  <si>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</si>
  <si>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</si>
  <si>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</si>
  <si>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</si>
  <si>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</si>
  <si>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</si>
  <si>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</si>
  <si>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</si>
  <si>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</si>
  <si>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</si>
  <si>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</si>
  <si>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</si>
  <si>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</si>
  <si>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</si>
  <si>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</si>
  <si>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</si>
  <si>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</si>
  <si>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</si>
  <si>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</si>
  <si>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</si>
  <si>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</si>
  <si>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</si>
  <si>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</si>
  <si>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</si>
  <si>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</si>
  <si>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</si>
  <si>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</si>
  <si>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</si>
  <si>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</si>
  <si>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</si>
  <si>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</si>
  <si>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</si>
  <si>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</si>
  <si>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</si>
  <si>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</si>
  <si>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</si>
  <si>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</si>
  <si>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</si>
  <si>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</si>
  <si>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</si>
  <si>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</si>
  <si>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</si>
  <si>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</si>
  <si>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</si>
  <si>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</si>
  <si>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</si>
  <si>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</si>
  <si>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</si>
  <si>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</si>
  <si>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</si>
  <si>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</si>
  <si>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</si>
  <si>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</si>
  <si>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</si>
  <si>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</si>
  <si>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</si>
  <si>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</si>
  <si>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</si>
  <si>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</si>
  <si>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</si>
  <si>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</si>
  <si>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</si>
  <si>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</si>
  <si>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</si>
  <si>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</si>
  <si>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</si>
  <si>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</si>
  <si>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</si>
  <si>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</si>
  <si>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</si>
  <si>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</si>
  <si>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</si>
  <si>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</si>
  <si>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</si>
  <si>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</si>
  <si>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</si>
  <si>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</si>
  <si>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</si>
  <si>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</si>
  <si>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</si>
  <si>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</si>
  <si>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</si>
  <si>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</si>
  <si>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</si>
  <si>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</si>
  <si>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</si>
  <si>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</si>
  <si>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</si>
  <si>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</si>
  <si>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</si>
  <si>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</si>
  <si>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</si>
  <si>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</si>
  <si>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</si>
  <si>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</si>
  <si>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</si>
  <si>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</si>
  <si>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</si>
  <si>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</si>
  <si>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</si>
  <si>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</si>
  <si>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</si>
  <si>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</si>
  <si>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</si>
  <si>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</si>
  <si>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</si>
  <si>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</si>
  <si>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</si>
  <si>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</si>
  <si>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</si>
  <si>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</si>
  <si>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</si>
  <si>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</si>
  <si>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</si>
  <si>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</si>
  <si>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</si>
  <si>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</si>
  <si>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</si>
  <si>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</si>
  <si>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</si>
  <si>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</si>
  <si>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</si>
  <si>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</si>
  <si>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</si>
  <si>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</si>
  <si>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</si>
  <si>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</si>
  <si>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</si>
  <si>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</si>
  <si>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</si>
  <si>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</si>
  <si>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</si>
  <si>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</si>
  <si>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</si>
  <si>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</si>
  <si>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</si>
  <si>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</si>
  <si>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</si>
  <si>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</si>
  <si>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</si>
  <si>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</si>
  <si>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</si>
  <si>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</si>
  <si>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</si>
  <si>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</si>
  <si>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</si>
  <si>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</si>
  <si>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</si>
  <si>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</si>
  <si>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</si>
  <si>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</si>
  <si>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</si>
  <si>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</si>
  <si>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</si>
  <si>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</si>
  <si>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</si>
  <si>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</si>
  <si>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</si>
  <si>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</si>
  <si>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</si>
  <si>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</si>
  <si>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</si>
  <si>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</si>
  <si>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</si>
  <si>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</si>
  <si>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</si>
  <si>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</si>
  <si>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</si>
  <si>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</si>
  <si>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</si>
  <si>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</si>
  <si>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</si>
  <si>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</si>
  <si>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</si>
  <si>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</si>
  <si>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</si>
  <si>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</si>
  <si>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</si>
  <si>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</si>
  <si>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</si>
  <si>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</si>
  <si>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</si>
  <si>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</si>
  <si>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</si>
  <si>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</si>
  <si>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</si>
  <si>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</si>
  <si>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</si>
  <si>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</si>
  <si>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</si>
  <si>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</si>
  <si>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</si>
  <si>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</si>
  <si>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</si>
  <si>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</si>
  <si>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</si>
  <si>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</si>
  <si>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</si>
  <si>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</si>
  <si>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</si>
  <si>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</si>
  <si>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</si>
  <si>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</si>
  <si>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</si>
  <si>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</si>
  <si>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</si>
  <si>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</si>
  <si>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</si>
  <si>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</si>
  <si>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</si>
  <si>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</si>
  <si>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</si>
  <si>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</si>
  <si>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</si>
  <si>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</si>
  <si>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</si>
  <si>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</si>
  <si>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</si>
  <si>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</si>
  <si>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</si>
  <si>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</si>
  <si>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</si>
  <si>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</si>
  <si>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</si>
  <si>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</si>
  <si>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</si>
  <si>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</si>
  <si>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</si>
  <si>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</si>
  <si>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</si>
  <si>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</si>
  <si>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</si>
  <si>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</si>
  <si>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</si>
  <si>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</si>
  <si>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</si>
  <si>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</si>
  <si>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</si>
  <si>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</si>
  <si>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</si>
  <si>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</si>
  <si>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</si>
  <si>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</si>
  <si>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</si>
  <si>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</si>
  <si>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</si>
  <si>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</si>
  <si>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</si>
  <si>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</si>
  <si>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</si>
  <si>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</si>
  <si>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</si>
  <si>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Monday to Friday 
(Including Bank Holidays)
March to October Inclusive</t>
  </si>
  <si>
    <t>All times are in UK Clock time</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</si>
  <si>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</si>
  <si>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</si>
  <si>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</si>
  <si>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</si>
  <si>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</si>
  <si>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</si>
  <si>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</si>
  <si>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</si>
  <si>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</si>
  <si>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</si>
  <si>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</si>
  <si>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</si>
  <si>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</si>
  <si>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</si>
  <si>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</si>
  <si>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</si>
  <si>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</si>
  <si>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</si>
  <si>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</si>
  <si>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</si>
  <si>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</si>
  <si>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</si>
  <si>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</si>
  <si>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</si>
  <si>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</si>
  <si>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</si>
  <si>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</si>
  <si>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</si>
  <si>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</si>
  <si>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</si>
  <si>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</si>
  <si>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</si>
  <si>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</si>
  <si>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</si>
  <si>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</si>
  <si>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</si>
  <si>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</si>
  <si>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</si>
  <si>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</si>
  <si>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</si>
  <si>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</si>
  <si>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</si>
  <si>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</si>
  <si>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</si>
  <si>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</si>
  <si>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TBC</t>
  </si>
  <si>
    <t>LV Generation NHH or Aggregate HH</t>
  </si>
  <si>
    <t>Domestic Off Peak (related MPAN)</t>
  </si>
  <si>
    <t>Small Non Domestic Off Peak (related MPAN)</t>
  </si>
  <si>
    <t>LV Sub Medium Non-Domestic</t>
  </si>
  <si>
    <t>HV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</si>
  <si>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</si>
  <si>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</si>
  <si>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</si>
  <si>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</si>
  <si>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</si>
  <si>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</si>
  <si>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07:00 - 16:00
19:00 - 23:00</t>
  </si>
  <si>
    <t>00:00 - 07:00
23:00 - 24:00</t>
  </si>
  <si>
    <t>00:00 - 24:00</t>
  </si>
  <si>
    <t>07:00 - 23:00</t>
  </si>
  <si>
    <t>Vattenfall Networks Limited - GSP J</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</si>
  <si>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</si>
  <si>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Submitted</t>
  </si>
  <si>
    <t>2020/21</t>
  </si>
  <si>
    <t>1 April 2020</t>
  </si>
  <si>
    <t>5-8</t>
  </si>
  <si>
    <t>J01 , J31 , J61</t>
  </si>
  <si>
    <t>J02 , J32 , J62</t>
  </si>
  <si>
    <t>J03 , J33 , J63</t>
  </si>
  <si>
    <t>J04 , J34 , J64</t>
  </si>
  <si>
    <t>J05 , J35 , J65</t>
  </si>
  <si>
    <t>J06 , J36 , J66</t>
  </si>
  <si>
    <t>J07 , J37 , J67</t>
  </si>
  <si>
    <t>J08 , J38 , J68</t>
  </si>
  <si>
    <t>J09 , J39 , J69</t>
  </si>
  <si>
    <t>J26 , J56 , J86</t>
  </si>
  <si>
    <t>J55 , J85</t>
  </si>
  <si>
    <t>J54 , J84</t>
  </si>
  <si>
    <t>J11 , J41 , J71</t>
  </si>
  <si>
    <t>J12 , J42 , J72</t>
  </si>
  <si>
    <t>J13 , J43 , J73</t>
  </si>
  <si>
    <t>J14 , J44 , J74</t>
  </si>
  <si>
    <t>J15 , J45 , J75</t>
  </si>
  <si>
    <t>J01</t>
  </si>
  <si>
    <t>J02</t>
  </si>
  <si>
    <t>J03</t>
  </si>
  <si>
    <t>J04</t>
  </si>
  <si>
    <t>J05</t>
  </si>
  <si>
    <t>J06</t>
  </si>
  <si>
    <t>J07</t>
  </si>
  <si>
    <t>J08</t>
  </si>
  <si>
    <t>J09</t>
  </si>
  <si>
    <t>J26</t>
  </si>
  <si>
    <t>J11</t>
  </si>
  <si>
    <t>J12</t>
  </si>
  <si>
    <t>J13</t>
  </si>
  <si>
    <t>J14</t>
  </si>
  <si>
    <t>J15</t>
  </si>
  <si>
    <t>J61</t>
  </si>
  <si>
    <t>J62</t>
  </si>
  <si>
    <t>J63</t>
  </si>
  <si>
    <t>J64</t>
  </si>
  <si>
    <t>J65</t>
  </si>
  <si>
    <t>J66</t>
  </si>
  <si>
    <t>J67</t>
  </si>
  <si>
    <t>J68</t>
  </si>
  <si>
    <t>J69</t>
  </si>
  <si>
    <t>J86</t>
  </si>
  <si>
    <t>J85</t>
  </si>
  <si>
    <t>J84</t>
  </si>
  <si>
    <t>J71</t>
  </si>
  <si>
    <t>J72</t>
  </si>
  <si>
    <t>J73</t>
  </si>
  <si>
    <t>J74</t>
  </si>
  <si>
    <t>J75</t>
  </si>
  <si>
    <t>J31</t>
  </si>
  <si>
    <t>J32</t>
  </si>
  <si>
    <t>J33</t>
  </si>
  <si>
    <t>J34</t>
  </si>
  <si>
    <t>J35</t>
  </si>
  <si>
    <t>J36</t>
  </si>
  <si>
    <t>J37</t>
  </si>
  <si>
    <t>J38</t>
  </si>
  <si>
    <t>J39</t>
  </si>
  <si>
    <t>J56</t>
  </si>
  <si>
    <t>J55</t>
  </si>
  <si>
    <t>J54</t>
  </si>
  <si>
    <t>J41</t>
  </si>
  <si>
    <t>J42</t>
  </si>
  <si>
    <t>J43</t>
  </si>
  <si>
    <t>J44</t>
  </si>
  <si>
    <t>J45</t>
  </si>
  <si>
    <t>JL1</t>
  </si>
  <si>
    <t>JL3</t>
  </si>
  <si>
    <t>JL4</t>
  </si>
  <si>
    <t>JH1</t>
  </si>
  <si>
    <t>JH3</t>
  </si>
  <si>
    <t>JH4</t>
  </si>
  <si>
    <t>JH5</t>
  </si>
  <si>
    <t>JH6</t>
  </si>
  <si>
    <t>JH7</t>
  </si>
  <si>
    <t>JH8</t>
  </si>
  <si>
    <t>JE1</t>
  </si>
  <si>
    <t>JE3</t>
  </si>
  <si>
    <t>JE4</t>
  </si>
  <si>
    <t>JE5</t>
  </si>
  <si>
    <t>JE6</t>
  </si>
  <si>
    <t>JE7</t>
  </si>
  <si>
    <t>JE8</t>
  </si>
  <si>
    <t>JL1 , JE1 , JH1</t>
  </si>
  <si>
    <t>JL3 , JE3 , JH3</t>
  </si>
  <si>
    <t>JL4 , JE4 , JH4</t>
  </si>
  <si>
    <t>JE5 , JH5</t>
  </si>
  <si>
    <t>JE6 , JH6</t>
  </si>
  <si>
    <t>JE7 , JH7</t>
  </si>
  <si>
    <t>JE8 , JH8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</si>
</sst>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b/>
      <sz val="11"/>
      <color rgb="FFFF0000"/>
      <name val="Arial"/>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61">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cellStyleXfs>
  <cellXfs count="292">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0" fontId="13" fillId="4" borderId="1" xfId="0" applyFont="1" applyFill="1" applyBorder="1" applyAlignment="1">
      <alignment horizontal="center" vertical="center" wrapText="1"/>
    </xf>
    <xf numFmtId="0" fontId="14" fillId="7" borderId="2" xfId="0" applyFont="1" applyFill="1" applyBorder="1" applyAlignment="1" applyProtection="1">
      <alignment horizontal="center" vertical="center" wrapText="1"/>
      <protection locked="0"/>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0" fontId="14" fillId="0" borderId="6" xfId="0" applyFont="1" applyBorder="1" applyAlignment="1">
      <alignment horizontal="left" vertical="center" wrapText="1" indent="1"/>
    </xf>
    <xf numFmtId="0" fontId="13" fillId="15" borderId="1" xfId="0" applyFont="1" applyFill="1" applyBorder="1" applyAlignment="1">
      <alignment horizontal="center" vertical="center" wrapText="1"/>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13" fillId="4" borderId="1" xfId="0" applyFont="1" applyFill="1" applyBorder="1" applyAlignment="1">
      <alignment vertical="center" wrapText="1"/>
    </xf>
    <xf numFmtId="0" fontId="0" fillId="15" borderId="0" xfId="0" applyFill="1" applyBorder="1" applyAlignment="1">
      <alignment horizontal="center" vertical="center"/>
    </xf>
    <xf numFmtId="0" fontId="13" fillId="15" borderId="0" xfId="0" applyFont="1" applyFill="1" applyBorder="1" applyAlignment="1">
      <alignment wrapText="1"/>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0" fontId="14" fillId="7" borderId="0" xfId="0"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9" fillId="0" borderId="1" xfId="0" quotePrefix="1" applyFont="1" applyBorder="1" applyAlignment="1">
      <alignment horizontal="center" vertical="center" wrapText="1"/>
    </xf>
    <xf numFmtId="0" fontId="9" fillId="0" borderId="1" xfId="0" applyFont="1" applyBorder="1" applyAlignment="1">
      <alignment horizontal="center" vertical="center"/>
    </xf>
    <xf numFmtId="0" fontId="14" fillId="0" borderId="1" xfId="0" applyFont="1" applyBorder="1" applyAlignment="1">
      <alignment horizontal="left" vertical="center" wrapText="1" inden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49" fontId="27" fillId="8" borderId="1" xfId="0" applyNumberFormat="1" applyFont="1" applyFill="1" applyBorder="1" applyAlignment="1" applyProtection="1">
      <alignment horizontal="center" vertical="center" wrapText="1"/>
      <protection locked="0"/>
    </xf>
    <xf numFmtId="2" fontId="27" fillId="10" borderId="1" xfId="0" applyNumberFormat="1" applyFont="1" applyFill="1" applyBorder="1" applyAlignment="1" applyProtection="1">
      <alignment horizontal="center" vertical="center"/>
      <protection locked="0"/>
    </xf>
    <xf numFmtId="0" fontId="27" fillId="8" borderId="1" xfId="0" applyFont="1" applyFill="1" applyBorder="1" applyAlignment="1" applyProtection="1">
      <alignment horizontal="center" vertical="center" wrapText="1"/>
      <protection locked="0"/>
    </xf>
    <xf numFmtId="172" fontId="28" fillId="18" borderId="1" xfId="0" applyNumberFormat="1" applyFont="1" applyFill="1" applyBorder="1" applyAlignment="1" applyProtection="1">
      <alignment horizontal="center" vertical="center"/>
      <protection locked="0"/>
    </xf>
    <xf numFmtId="0" fontId="27" fillId="15" borderId="1" xfId="0" applyNumberFormat="1" applyFont="1" applyFill="1" applyBorder="1" applyAlignment="1" applyProtection="1">
      <alignment horizontal="center" vertical="center" wrapText="1"/>
      <protection locked="0"/>
    </xf>
    <xf numFmtId="2" fontId="27" fillId="3" borderId="1" xfId="0" applyNumberFormat="1" applyFont="1" applyFill="1" applyBorder="1" applyAlignment="1" applyProtection="1">
      <alignment horizontal="center" vertical="center"/>
      <protection locked="0"/>
    </xf>
    <xf numFmtId="169" fontId="27" fillId="3" borderId="1" xfId="0" applyNumberFormat="1" applyFont="1" applyFill="1" applyBorder="1" applyAlignment="1" applyProtection="1">
      <alignment horizontal="center" vertical="center"/>
      <protection locked="0"/>
    </xf>
    <xf numFmtId="49" fontId="27" fillId="15" borderId="1" xfId="0" quotePrefix="1" applyNumberFormat="1" applyFont="1" applyFill="1" applyBorder="1" applyAlignment="1" applyProtection="1">
      <alignment horizontal="center" vertical="center" wrapText="1"/>
      <protection locked="0"/>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2" fontId="27" fillId="20" borderId="1" xfId="0" applyNumberFormat="1" applyFont="1" applyFill="1" applyBorder="1" applyAlignment="1" applyProtection="1">
      <alignment horizontal="center" vertical="center"/>
      <protection locked="0"/>
    </xf>
    <xf numFmtId="0" fontId="29" fillId="0" borderId="1" xfId="1" applyFont="1" applyFill="1" applyBorder="1" applyAlignment="1" applyProtection="1">
      <alignment horizontal="center" vertical="center" wrapText="1"/>
    </xf>
    <xf numFmtId="0" fontId="27" fillId="0" borderId="1" xfId="0" applyFont="1" applyBorder="1" applyAlignment="1" applyProtection="1">
      <alignment horizontal="center" vertical="center" wrapText="1"/>
    </xf>
    <xf numFmtId="172" fontId="28" fillId="16" borderId="1" xfId="0" applyNumberFormat="1" applyFont="1" applyFill="1" applyBorder="1" applyAlignment="1" applyProtection="1">
      <alignment horizontal="center" vertical="center"/>
      <protection locked="0"/>
    </xf>
    <xf numFmtId="172" fontId="28" fillId="19" borderId="1" xfId="0" applyNumberFormat="1" applyFont="1" applyFill="1" applyBorder="1" applyAlignment="1" applyProtection="1">
      <alignment horizontal="center" vertical="center"/>
      <protection locked="0"/>
    </xf>
    <xf numFmtId="0" fontId="14" fillId="7" borderId="1" xfId="0" applyFont="1" applyFill="1" applyBorder="1" applyAlignment="1" applyProtection="1">
      <alignment horizontal="left" vertical="center" wrapText="1" indent="1"/>
    </xf>
    <xf numFmtId="49" fontId="29"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13"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164" fontId="27" fillId="10"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protection locked="0"/>
    </xf>
    <xf numFmtId="177" fontId="28" fillId="16" borderId="1" xfId="0" applyNumberFormat="1" applyFont="1" applyFill="1" applyBorder="1" applyAlignment="1" applyProtection="1">
      <alignment horizontal="center" vertical="center"/>
      <protection locked="0"/>
    </xf>
    <xf numFmtId="177" fontId="27" fillId="17" borderId="1" xfId="0" applyNumberFormat="1" applyFont="1" applyFill="1" applyBorder="1" applyAlignment="1" applyProtection="1">
      <alignment horizontal="center" vertical="center"/>
      <protection locked="0"/>
    </xf>
    <xf numFmtId="177" fontId="28" fillId="18"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xf>
    <xf numFmtId="177" fontId="28" fillId="19" borderId="1" xfId="0" applyNumberFormat="1" applyFont="1" applyFill="1" applyBorder="1" applyAlignment="1" applyProtection="1">
      <alignment horizontal="center" vertical="center"/>
      <protection locked="0"/>
    </xf>
    <xf numFmtId="177" fontId="27" fillId="20" borderId="1" xfId="0" applyNumberFormat="1" applyFont="1" applyFill="1" applyBorder="1" applyAlignment="1" applyProtection="1">
      <alignment horizontal="center" vertical="center"/>
      <protection locked="0"/>
    </xf>
    <xf numFmtId="172" fontId="41" fillId="17"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xf>
    <xf numFmtId="2" fontId="27" fillId="10" borderId="1" xfId="0" applyNumberFormat="1" applyFont="1" applyFill="1" applyBorder="1" applyAlignment="1" applyProtection="1">
      <alignment horizontal="center" vertical="center"/>
    </xf>
    <xf numFmtId="165" fontId="28" fillId="16" borderId="1" xfId="0" applyNumberFormat="1" applyFont="1" applyFill="1" applyBorder="1" applyAlignment="1" applyProtection="1">
      <alignment horizontal="center" vertical="center"/>
      <protection locked="0"/>
    </xf>
    <xf numFmtId="165" fontId="28" fillId="18" borderId="1" xfId="0" applyNumberFormat="1" applyFont="1" applyFill="1" applyBorder="1" applyAlignment="1" applyProtection="1">
      <alignment horizontal="center" vertical="center"/>
      <protection locked="0"/>
    </xf>
    <xf numFmtId="2" fontId="27" fillId="4" borderId="1" xfId="0" applyNumberFormat="1" applyFont="1" applyFill="1" applyBorder="1" applyAlignment="1" applyProtection="1">
      <alignment horizontal="center" vertical="center"/>
    </xf>
    <xf numFmtId="178" fontId="28" fillId="16" borderId="1" xfId="0" applyNumberFormat="1" applyFont="1" applyFill="1" applyBorder="1" applyAlignment="1" applyProtection="1">
      <alignment horizontal="center" vertical="center"/>
      <protection locked="0"/>
    </xf>
    <xf numFmtId="172" fontId="28" fillId="17" borderId="1" xfId="0" applyNumberFormat="1" applyFont="1" applyFill="1" applyBorder="1" applyAlignment="1" applyProtection="1">
      <alignment horizontal="center" vertical="center"/>
      <protection locked="0"/>
    </xf>
    <xf numFmtId="179" fontId="28" fillId="18" borderId="1" xfId="0" applyNumberFormat="1" applyFont="1" applyFill="1" applyBorder="1" applyAlignment="1" applyProtection="1">
      <alignment horizontal="center" vertical="center"/>
      <protection locked="0"/>
    </xf>
    <xf numFmtId="49" fontId="27" fillId="8" borderId="1" xfId="0" applyNumberFormat="1" applyFont="1" applyFill="1" applyBorder="1" applyAlignment="1" applyProtection="1">
      <alignment horizontal="center" vertical="center" wrapText="1"/>
      <protection locked="0"/>
    </xf>
    <xf numFmtId="169" fontId="27" fillId="3" borderId="1" xfId="0" applyNumberFormat="1" applyFont="1" applyFill="1" applyBorder="1" applyAlignment="1" applyProtection="1">
      <alignment horizontal="center" vertical="center"/>
      <protection locked="0"/>
    </xf>
    <xf numFmtId="2" fontId="27" fillId="8" borderId="1" xfId="0" quotePrefix="1" applyNumberFormat="1" applyFont="1" applyFill="1" applyBorder="1" applyAlignment="1" applyProtection="1">
      <alignment horizontal="center" vertical="center" wrapText="1"/>
      <protection locked="0"/>
    </xf>
    <xf numFmtId="49" fontId="22" fillId="8" borderId="1" xfId="0" applyNumberFormat="1" applyFont="1" applyFill="1" applyBorder="1" applyAlignment="1" applyProtection="1">
      <alignment horizontal="center" vertical="center" wrapText="1"/>
      <protection locked="0"/>
    </xf>
    <xf numFmtId="0" fontId="22" fillId="0" borderId="0" xfId="0" quotePrefix="1" applyNumberFormat="1" applyFont="1" applyAlignment="1" applyProtection="1">
      <alignment horizontal="left" vertical="top" wrapText="1"/>
    </xf>
    <xf numFmtId="49" fontId="18" fillId="6" borderId="0" xfId="2" applyNumberFormat="1" applyFont="1" applyFill="1" applyAlignment="1" applyProtection="1">
      <alignment horizontal="left"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3" fillId="4" borderId="1"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0" borderId="1" xfId="0" applyFont="1" applyBorder="1" applyAlignment="1">
      <alignment horizontal="center"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24" fillId="6" borderId="1" xfId="2" applyNumberFormat="1" applyFont="1" applyFill="1" applyBorder="1" applyAlignment="1" applyProtection="1">
      <alignment horizontal="center" vertical="center" wrapText="1"/>
    </xf>
    <xf numFmtId="49" fontId="13" fillId="0" borderId="3"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4" fillId="7" borderId="1" xfId="0" applyFont="1" applyFill="1" applyBorder="1" applyAlignment="1" applyProtection="1">
      <alignment horizontal="center" vertical="center" wrapText="1"/>
      <protection locked="0"/>
    </xf>
    <xf numFmtId="0" fontId="14" fillId="7" borderId="1" xfId="0" quotePrefix="1" applyFont="1" applyFill="1" applyBorder="1" applyAlignment="1" applyProtection="1">
      <alignment horizontal="center" vertical="center" wrapText="1"/>
      <protection locked="0"/>
    </xf>
    <xf numFmtId="0" fontId="0" fillId="15" borderId="8" xfId="0" applyFill="1" applyBorder="1" applyAlignment="1">
      <alignment horizontal="left" vertical="center" wrapText="1"/>
    </xf>
    <xf numFmtId="0" fontId="13" fillId="0" borderId="1" xfId="0" applyFont="1" applyBorder="1" applyAlignment="1">
      <alignment horizontal="left" vertical="center" wrapText="1" indent="1"/>
    </xf>
    <xf numFmtId="49" fontId="13" fillId="34" borderId="15" xfId="0" applyNumberFormat="1" applyFont="1" applyFill="1" applyBorder="1" applyAlignment="1" applyProtection="1">
      <alignment horizontal="center" vertical="center" wrapText="1"/>
      <protection locked="0"/>
    </xf>
    <xf numFmtId="49" fontId="13" fillId="34" borderId="16"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49" fontId="13" fillId="34" borderId="3" xfId="0" applyNumberFormat="1" applyFont="1" applyFill="1" applyBorder="1" applyAlignment="1" applyProtection="1">
      <alignment horizontal="center" vertical="center" wrapText="1"/>
      <protection locked="0"/>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xf numFmtId="2" fontId="27" fillId="3" borderId="1" xfId="0" applyNumberFormat="1" applyFont="1" applyFill="1" applyBorder="1" applyAlignment="1">
      <alignment horizontal="center" vertical="center"/>
    </xf>
    <xf numFmtId="2" fontId="27" fillId="10" borderId="1" xfId="0" applyNumberFormat="1" applyFont="1" applyFill="1" applyBorder="1" applyAlignment="1">
      <alignment horizontal="center" vertical="center"/>
    </xf>
  </cellXfs>
  <cellStyles count="61">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2 2" xfId="41" xr:uid="{00000000-0005-0000-0000-000009000000}"/>
    <cellStyle name="Comma 2 3" xfId="21" xr:uid="{00000000-0005-0000-0000-00000A000000}"/>
    <cellStyle name="Comma 2 3 2" xfId="43" xr:uid="{00000000-0005-0000-0000-00000A000000}"/>
    <cellStyle name="Comma 2 4" xfId="24" xr:uid="{00000000-0005-0000-0000-00000B000000}"/>
    <cellStyle name="Comma 2 4 2" xfId="46" xr:uid="{00000000-0005-0000-0000-00000B000000}"/>
    <cellStyle name="Comma 2 5" xfId="27" xr:uid="{00000000-0005-0000-0000-00000C000000}"/>
    <cellStyle name="Comma 2 5 2" xfId="49" xr:uid="{00000000-0005-0000-0000-00000C000000}"/>
    <cellStyle name="Comma 2 6" xfId="30" xr:uid="{00000000-0005-0000-0000-00000D000000}"/>
    <cellStyle name="Comma 2 6 2" xfId="52" xr:uid="{00000000-0005-0000-0000-00000D000000}"/>
    <cellStyle name="Comma 2 7" xfId="33" xr:uid="{00000000-0005-0000-0000-00000E000000}"/>
    <cellStyle name="Comma 2 7 2" xfId="55" xr:uid="{00000000-0005-0000-0000-00000E000000}"/>
    <cellStyle name="Comma 2 8" xfId="36" xr:uid="{00000000-0005-0000-0000-000007000000}"/>
    <cellStyle name="Comma 2 8 2" xfId="58" xr:uid="{00000000-0005-0000-0000-000007000000}"/>
    <cellStyle name="Comma 2 9" xfId="39" xr:uid="{00000000-0005-0000-0000-000008000000}"/>
    <cellStyle name="Comma 3" xfId="23" xr:uid="{00000000-0005-0000-0000-00000F000000}"/>
    <cellStyle name="Comma 3 2" xfId="45" xr:uid="{00000000-0005-0000-0000-00000F000000}"/>
    <cellStyle name="Comma 4" xfId="26" xr:uid="{00000000-0005-0000-0000-000010000000}"/>
    <cellStyle name="Comma 4 2" xfId="48" xr:uid="{00000000-0005-0000-0000-000010000000}"/>
    <cellStyle name="Comma 5" xfId="29" xr:uid="{00000000-0005-0000-0000-000011000000}"/>
    <cellStyle name="Comma 5 2" xfId="51" xr:uid="{00000000-0005-0000-0000-000011000000}"/>
    <cellStyle name="Comma 6" xfId="32" xr:uid="{00000000-0005-0000-0000-000012000000}"/>
    <cellStyle name="Comma 6 2" xfId="54" xr:uid="{00000000-0005-0000-0000-000012000000}"/>
    <cellStyle name="Comma 7" xfId="35" xr:uid="{00000000-0005-0000-0000-000013000000}"/>
    <cellStyle name="Comma 7 2" xfId="57" xr:uid="{00000000-0005-0000-0000-000013000000}"/>
    <cellStyle name="Comma 8" xfId="38" xr:uid="{00000000-0005-0000-0000-000049000000}"/>
    <cellStyle name="Comma 8 2" xfId="60"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2 2" xfId="42" xr:uid="{00000000-0005-0000-0000-00001D000000}"/>
    <cellStyle name="Normal 3 3" xfId="22" xr:uid="{00000000-0005-0000-0000-00001E000000}"/>
    <cellStyle name="Normal 3 3 2" xfId="44" xr:uid="{00000000-0005-0000-0000-00001E000000}"/>
    <cellStyle name="Normal 3 4" xfId="25" xr:uid="{00000000-0005-0000-0000-00001F000000}"/>
    <cellStyle name="Normal 3 4 2" xfId="47" xr:uid="{00000000-0005-0000-0000-00001F000000}"/>
    <cellStyle name="Normal 3 5" xfId="28" xr:uid="{00000000-0005-0000-0000-000020000000}"/>
    <cellStyle name="Normal 3 5 2" xfId="50" xr:uid="{00000000-0005-0000-0000-000020000000}"/>
    <cellStyle name="Normal 3 6" xfId="31" xr:uid="{00000000-0005-0000-0000-000021000000}"/>
    <cellStyle name="Normal 3 6 2" xfId="53" xr:uid="{00000000-0005-0000-0000-000021000000}"/>
    <cellStyle name="Normal 3 7" xfId="34" xr:uid="{00000000-0005-0000-0000-000022000000}"/>
    <cellStyle name="Normal 3 7 2" xfId="56" xr:uid="{00000000-0005-0000-0000-000022000000}"/>
    <cellStyle name="Normal 3 8" xfId="37" xr:uid="{00000000-0005-0000-0000-000010000000}"/>
    <cellStyle name="Normal 3 8 2" xfId="59" xr:uid="{00000000-0005-0000-0000-000010000000}"/>
    <cellStyle name="Normal 3 9" xfId="40" xr:uid="{00000000-0005-0000-0000-00001C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4" sqref="B4"/>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633</v>
      </c>
      <c r="B2" s="43"/>
      <c r="C2" s="43"/>
      <c r="D2" s="43"/>
      <c r="E2" s="43"/>
    </row>
    <row r="3" spans="1:8" ht="15" x14ac:dyDescent="0.2">
      <c r="A3" s="47"/>
      <c r="B3" s="123" t="s">
        <v>635</v>
      </c>
      <c r="C3" s="124" t="s">
        <v>680</v>
      </c>
      <c r="D3" s="124" t="s">
        <v>79</v>
      </c>
      <c r="E3" s="124" t="s">
        <v>78</v>
      </c>
    </row>
    <row r="4" spans="1:8" ht="30" x14ac:dyDescent="0.2">
      <c r="A4" s="44" t="s">
        <v>633</v>
      </c>
      <c r="B4" s="147" t="s">
        <v>745</v>
      </c>
      <c r="C4" s="147" t="s">
        <v>748</v>
      </c>
      <c r="D4" s="147" t="s">
        <v>749</v>
      </c>
      <c r="E4" s="125" t="s">
        <v>747</v>
      </c>
    </row>
    <row r="5" spans="1:8" x14ac:dyDescent="0.2">
      <c r="A5" s="43"/>
      <c r="B5" s="43"/>
      <c r="C5" s="43"/>
      <c r="D5" s="43"/>
      <c r="E5" s="43"/>
    </row>
    <row r="6" spans="1:8" ht="16.5" x14ac:dyDescent="0.2">
      <c r="A6" s="46" t="s">
        <v>72</v>
      </c>
      <c r="B6" s="43"/>
      <c r="C6" s="43"/>
      <c r="D6" s="43"/>
      <c r="E6" s="43"/>
    </row>
    <row r="7" spans="1:8" ht="15" x14ac:dyDescent="0.2">
      <c r="A7" s="48" t="s">
        <v>73</v>
      </c>
      <c r="B7" s="208" t="s">
        <v>74</v>
      </c>
      <c r="C7" s="208"/>
      <c r="D7" s="208"/>
      <c r="E7" s="208"/>
    </row>
    <row r="8" spans="1:8" ht="30" customHeight="1" x14ac:dyDescent="0.2">
      <c r="A8" s="53" t="s">
        <v>462</v>
      </c>
      <c r="B8" s="207" t="s">
        <v>76</v>
      </c>
      <c r="C8" s="207"/>
      <c r="D8" s="207"/>
      <c r="E8" s="207"/>
    </row>
    <row r="9" spans="1:8" ht="30" customHeight="1" x14ac:dyDescent="0.2">
      <c r="A9" s="53" t="s">
        <v>463</v>
      </c>
      <c r="B9" s="20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J Licence area.</v>
      </c>
      <c r="C9" s="207"/>
      <c r="D9" s="207"/>
      <c r="E9" s="207"/>
    </row>
    <row r="10" spans="1:8" ht="30" customHeight="1" x14ac:dyDescent="0.2">
      <c r="A10" s="53" t="s">
        <v>464</v>
      </c>
      <c r="B10" s="207" t="s">
        <v>77</v>
      </c>
      <c r="C10" s="207"/>
      <c r="D10" s="207"/>
      <c r="E10" s="207"/>
    </row>
    <row r="11" spans="1:8" ht="61.5" customHeight="1" x14ac:dyDescent="0.2">
      <c r="A11" s="53" t="s">
        <v>465</v>
      </c>
      <c r="B11" s="20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7"/>
      <c r="D11" s="207"/>
      <c r="E11" s="207"/>
      <c r="F11" s="210"/>
      <c r="G11" s="210"/>
      <c r="H11" s="210"/>
    </row>
    <row r="12" spans="1:8" ht="86.25" customHeight="1" x14ac:dyDescent="0.2">
      <c r="A12" s="53" t="s">
        <v>168</v>
      </c>
      <c r="B12" s="207" t="s">
        <v>634</v>
      </c>
      <c r="C12" s="207"/>
      <c r="D12" s="207"/>
      <c r="E12" s="207"/>
    </row>
    <row r="13" spans="1:8" ht="48" customHeight="1" x14ac:dyDescent="0.2">
      <c r="A13" s="53" t="s">
        <v>461</v>
      </c>
      <c r="B13" s="207"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J Licence area.</v>
      </c>
      <c r="C13" s="207"/>
      <c r="D13" s="207"/>
      <c r="E13" s="207"/>
    </row>
    <row r="14" spans="1:8" ht="29.25" customHeight="1" x14ac:dyDescent="0.2">
      <c r="A14" s="53" t="s">
        <v>441</v>
      </c>
      <c r="B14" s="207" t="s">
        <v>576</v>
      </c>
      <c r="C14" s="207"/>
      <c r="D14" s="207"/>
      <c r="E14" s="207"/>
    </row>
    <row r="15" spans="1:8" ht="30" customHeight="1" x14ac:dyDescent="0.2">
      <c r="A15" s="53" t="s">
        <v>436</v>
      </c>
      <c r="B15" s="207" t="s">
        <v>437</v>
      </c>
      <c r="C15" s="207"/>
      <c r="D15" s="207"/>
      <c r="E15" s="207"/>
    </row>
    <row r="16" spans="1:8" ht="30" customHeight="1" x14ac:dyDescent="0.2">
      <c r="A16" s="53" t="s">
        <v>522</v>
      </c>
      <c r="B16" s="207" t="s">
        <v>521</v>
      </c>
      <c r="C16" s="207"/>
      <c r="D16" s="207"/>
      <c r="E16" s="207"/>
    </row>
    <row r="17" spans="1:5" x14ac:dyDescent="0.2">
      <c r="A17" s="43"/>
      <c r="B17" s="43"/>
      <c r="C17" s="43"/>
      <c r="D17" s="43"/>
      <c r="E17" s="43"/>
    </row>
    <row r="18" spans="1:5" ht="15" x14ac:dyDescent="0.2">
      <c r="A18" s="49" t="s">
        <v>84</v>
      </c>
      <c r="B18" s="43"/>
      <c r="C18" s="43"/>
      <c r="D18" s="43"/>
      <c r="E18" s="43"/>
    </row>
    <row r="19" spans="1:5" ht="15" x14ac:dyDescent="0.2">
      <c r="A19" s="48"/>
      <c r="B19" s="213"/>
      <c r="C19" s="213"/>
      <c r="D19" s="213"/>
      <c r="E19" s="213"/>
    </row>
    <row r="20" spans="1:5" ht="32.25" customHeight="1" x14ac:dyDescent="0.2">
      <c r="A20" s="211" t="s">
        <v>501</v>
      </c>
      <c r="B20" s="212"/>
      <c r="C20" s="212"/>
      <c r="D20" s="212"/>
      <c r="E20" s="212"/>
    </row>
    <row r="21" spans="1:5" x14ac:dyDescent="0.2">
      <c r="A21" s="43"/>
      <c r="B21" s="43"/>
      <c r="C21" s="43"/>
      <c r="D21" s="43"/>
      <c r="E21" s="43"/>
    </row>
    <row r="22" spans="1:5" ht="15" x14ac:dyDescent="0.2">
      <c r="A22" s="50" t="s">
        <v>85</v>
      </c>
      <c r="B22" s="43"/>
      <c r="C22" s="43"/>
      <c r="D22" s="43"/>
      <c r="E22" s="43"/>
    </row>
    <row r="23" spans="1:5" ht="15" x14ac:dyDescent="0.2">
      <c r="A23" s="45"/>
      <c r="B23" s="213"/>
      <c r="C23" s="213"/>
      <c r="D23" s="213"/>
      <c r="E23" s="213"/>
    </row>
    <row r="24" spans="1:5" ht="28.5" customHeight="1" x14ac:dyDescent="0.2">
      <c r="A24" s="211" t="s">
        <v>466</v>
      </c>
      <c r="B24" s="212"/>
      <c r="C24" s="212"/>
      <c r="D24" s="212"/>
      <c r="E24" s="212"/>
    </row>
    <row r="25" spans="1:5" ht="28.5" customHeight="1" x14ac:dyDescent="0.2">
      <c r="A25" s="209" t="s">
        <v>632</v>
      </c>
      <c r="B25" s="209"/>
      <c r="C25" s="209"/>
      <c r="D25" s="209"/>
      <c r="E25" s="209"/>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L14" sqref="L14"/>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5" t="str">
        <f>Overview!B4&amp; " - Effective from "&amp;Overview!D4&amp;" - "&amp;Overview!E4&amp;" Nodal charges"</f>
        <v>Vattenfall Networks Limited - GSP J - Effective from 1 April 2020 - Submitted Nodal charges</v>
      </c>
      <c r="B2" s="236"/>
      <c r="C2" s="236"/>
      <c r="D2" s="237"/>
    </row>
    <row r="3" spans="1:7" ht="60.75" customHeight="1" x14ac:dyDescent="0.2">
      <c r="A3" s="134" t="s">
        <v>699</v>
      </c>
      <c r="B3" s="16" t="s">
        <v>40</v>
      </c>
      <c r="C3" s="16" t="s">
        <v>445</v>
      </c>
      <c r="D3" s="16" t="s">
        <v>446</v>
      </c>
    </row>
    <row r="4" spans="1:7" ht="27.75" customHeight="1" x14ac:dyDescent="0.2">
      <c r="A4" s="277" t="s">
        <v>712</v>
      </c>
      <c r="B4" s="227"/>
      <c r="C4" s="227"/>
      <c r="D4" s="22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3" zoomScale="90" zoomScaleNormal="90" zoomScaleSheetLayoutView="100" workbookViewId="0">
      <selection activeCell="I16" sqref="I16"/>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8" t="s">
        <v>75</v>
      </c>
      <c r="B1" s="278"/>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504</v>
      </c>
      <c r="H34" s="73">
        <v>41758</v>
      </c>
      <c r="I34" s="27" t="s">
        <v>505</v>
      </c>
    </row>
    <row r="35" spans="1:9" x14ac:dyDescent="0.2">
      <c r="A35" s="77">
        <v>9</v>
      </c>
      <c r="B35" s="78">
        <v>1111</v>
      </c>
      <c r="C35" s="79" t="s">
        <v>211</v>
      </c>
      <c r="D35" s="80" t="s">
        <v>209</v>
      </c>
      <c r="G35" s="27" t="s">
        <v>502</v>
      </c>
      <c r="H35" s="73">
        <v>41758</v>
      </c>
      <c r="I35" s="74" t="s">
        <v>503</v>
      </c>
    </row>
    <row r="36" spans="1:9" x14ac:dyDescent="0.2">
      <c r="A36" s="77">
        <v>10</v>
      </c>
      <c r="B36" s="78">
        <v>1104</v>
      </c>
      <c r="C36" s="79" t="s">
        <v>211</v>
      </c>
      <c r="D36" s="80" t="s">
        <v>209</v>
      </c>
      <c r="G36" s="27" t="s">
        <v>502</v>
      </c>
      <c r="H36" s="73">
        <v>41944</v>
      </c>
      <c r="I36" s="74" t="s">
        <v>554</v>
      </c>
    </row>
    <row r="37" spans="1:9" x14ac:dyDescent="0.2">
      <c r="A37" s="77">
        <v>11</v>
      </c>
      <c r="B37" s="78">
        <v>1112</v>
      </c>
      <c r="C37" s="79" t="s">
        <v>211</v>
      </c>
      <c r="D37" s="80" t="s">
        <v>209</v>
      </c>
      <c r="G37" s="27" t="s">
        <v>578</v>
      </c>
      <c r="H37" s="73">
        <v>42081</v>
      </c>
      <c r="I37" s="27" t="s">
        <v>579</v>
      </c>
    </row>
    <row r="38" spans="1:9" x14ac:dyDescent="0.2">
      <c r="A38" s="77">
        <v>12</v>
      </c>
      <c r="B38" s="78">
        <v>1116</v>
      </c>
      <c r="C38" s="79" t="s">
        <v>211</v>
      </c>
      <c r="D38" s="80" t="s">
        <v>209</v>
      </c>
      <c r="G38" s="27" t="s">
        <v>580</v>
      </c>
      <c r="H38" s="73">
        <v>42081</v>
      </c>
      <c r="I38" s="27" t="s">
        <v>581</v>
      </c>
    </row>
    <row r="39" spans="1:9" x14ac:dyDescent="0.2">
      <c r="A39" s="77">
        <v>13</v>
      </c>
      <c r="B39" s="78">
        <v>139</v>
      </c>
      <c r="C39" s="79" t="s">
        <v>212</v>
      </c>
      <c r="D39" s="80" t="s">
        <v>447</v>
      </c>
      <c r="G39" s="27" t="s">
        <v>582</v>
      </c>
      <c r="H39" s="73">
        <v>42081</v>
      </c>
      <c r="I39" s="27" t="s">
        <v>607</v>
      </c>
    </row>
    <row r="40" spans="1:9" x14ac:dyDescent="0.2">
      <c r="A40" s="77">
        <v>15</v>
      </c>
      <c r="B40" s="78">
        <v>152</v>
      </c>
      <c r="C40" s="79" t="s">
        <v>212</v>
      </c>
      <c r="D40" s="80" t="s">
        <v>447</v>
      </c>
      <c r="G40" s="74" t="s">
        <v>577</v>
      </c>
      <c r="H40" s="73">
        <v>42081</v>
      </c>
      <c r="I40" s="74" t="s">
        <v>606</v>
      </c>
    </row>
    <row r="41" spans="1:9" x14ac:dyDescent="0.2">
      <c r="A41" s="77">
        <v>16</v>
      </c>
      <c r="B41" s="78">
        <v>113</v>
      </c>
      <c r="C41" s="79" t="s">
        <v>213</v>
      </c>
      <c r="D41" s="80" t="s">
        <v>448</v>
      </c>
      <c r="G41" s="27" t="s">
        <v>583</v>
      </c>
      <c r="H41" s="73">
        <v>42081</v>
      </c>
      <c r="I41" s="74" t="s">
        <v>584</v>
      </c>
    </row>
    <row r="42" spans="1:9" x14ac:dyDescent="0.2">
      <c r="A42" s="77">
        <v>17</v>
      </c>
      <c r="B42" s="78">
        <v>125</v>
      </c>
      <c r="C42" s="79" t="s">
        <v>213</v>
      </c>
      <c r="D42" s="80" t="s">
        <v>448</v>
      </c>
      <c r="G42" s="27" t="s">
        <v>585</v>
      </c>
      <c r="H42" s="73">
        <v>42081</v>
      </c>
      <c r="I42" s="27" t="s">
        <v>586</v>
      </c>
    </row>
    <row r="43" spans="1:9" x14ac:dyDescent="0.2">
      <c r="A43" s="77">
        <v>18</v>
      </c>
      <c r="B43" s="78">
        <v>126</v>
      </c>
      <c r="C43" s="79" t="s">
        <v>213</v>
      </c>
      <c r="D43" s="80" t="s">
        <v>448</v>
      </c>
      <c r="G43" s="27" t="s">
        <v>585</v>
      </c>
      <c r="H43" s="73">
        <v>42081</v>
      </c>
      <c r="I43" s="27" t="s">
        <v>587</v>
      </c>
    </row>
    <row r="44" spans="1:9" x14ac:dyDescent="0.2">
      <c r="A44" s="77">
        <v>19</v>
      </c>
      <c r="B44" s="78">
        <v>127</v>
      </c>
      <c r="C44" s="79" t="s">
        <v>213</v>
      </c>
      <c r="D44" s="80" t="s">
        <v>448</v>
      </c>
      <c r="G44" s="27" t="s">
        <v>588</v>
      </c>
      <c r="H44" s="73">
        <v>42081</v>
      </c>
      <c r="I44" s="27" t="s">
        <v>589</v>
      </c>
    </row>
    <row r="45" spans="1:9" x14ac:dyDescent="0.2">
      <c r="A45" s="77">
        <v>20</v>
      </c>
      <c r="B45" s="78">
        <v>129</v>
      </c>
      <c r="C45" s="79" t="s">
        <v>213</v>
      </c>
      <c r="D45" s="80" t="s">
        <v>448</v>
      </c>
      <c r="G45" s="27" t="s">
        <v>590</v>
      </c>
      <c r="H45" s="73">
        <v>42081</v>
      </c>
      <c r="I45" s="27" t="s">
        <v>591</v>
      </c>
    </row>
    <row r="46" spans="1:9" x14ac:dyDescent="0.2">
      <c r="A46" s="77">
        <v>21</v>
      </c>
      <c r="B46" s="78">
        <v>130</v>
      </c>
      <c r="C46" s="79" t="s">
        <v>213</v>
      </c>
      <c r="D46" s="80" t="s">
        <v>448</v>
      </c>
      <c r="G46" s="27" t="s">
        <v>592</v>
      </c>
      <c r="H46" s="73">
        <v>42081</v>
      </c>
      <c r="I46" s="27" t="s">
        <v>589</v>
      </c>
    </row>
    <row r="47" spans="1:9" x14ac:dyDescent="0.2">
      <c r="A47" s="77">
        <v>22</v>
      </c>
      <c r="B47" s="78">
        <v>131</v>
      </c>
      <c r="C47" s="79" t="s">
        <v>213</v>
      </c>
      <c r="D47" s="80" t="s">
        <v>448</v>
      </c>
      <c r="G47" s="27" t="s">
        <v>592</v>
      </c>
      <c r="H47" s="73">
        <v>42081</v>
      </c>
      <c r="I47" s="27" t="s">
        <v>593</v>
      </c>
    </row>
    <row r="48" spans="1:9" x14ac:dyDescent="0.2">
      <c r="A48" s="77">
        <v>23</v>
      </c>
      <c r="B48" s="78">
        <v>136</v>
      </c>
      <c r="C48" s="79" t="s">
        <v>214</v>
      </c>
      <c r="D48" s="80" t="s">
        <v>449</v>
      </c>
      <c r="G48" s="27" t="s">
        <v>594</v>
      </c>
      <c r="H48" s="73">
        <v>42081</v>
      </c>
      <c r="I48" s="27" t="s">
        <v>591</v>
      </c>
    </row>
    <row r="49" spans="1:9" x14ac:dyDescent="0.2">
      <c r="A49" s="77">
        <v>24</v>
      </c>
      <c r="B49" s="78">
        <v>137</v>
      </c>
      <c r="C49" s="79" t="s">
        <v>214</v>
      </c>
      <c r="D49" s="80" t="s">
        <v>448</v>
      </c>
      <c r="G49" s="27" t="s">
        <v>595</v>
      </c>
      <c r="H49" s="73">
        <v>42081</v>
      </c>
      <c r="I49" s="27" t="s">
        <v>589</v>
      </c>
    </row>
    <row r="50" spans="1:9" x14ac:dyDescent="0.2">
      <c r="A50" s="77">
        <v>25</v>
      </c>
      <c r="B50" s="78">
        <v>138</v>
      </c>
      <c r="C50" s="79" t="s">
        <v>214</v>
      </c>
      <c r="D50" s="80" t="s">
        <v>448</v>
      </c>
      <c r="G50" s="27" t="s">
        <v>596</v>
      </c>
      <c r="H50" s="73">
        <v>42081</v>
      </c>
      <c r="I50" s="27" t="s">
        <v>597</v>
      </c>
    </row>
    <row r="51" spans="1:9" x14ac:dyDescent="0.2">
      <c r="A51" s="77">
        <v>26</v>
      </c>
      <c r="B51" s="78">
        <v>141</v>
      </c>
      <c r="C51" s="79" t="s">
        <v>214</v>
      </c>
      <c r="D51" s="80" t="s">
        <v>209</v>
      </c>
      <c r="G51" s="27" t="s">
        <v>598</v>
      </c>
      <c r="H51" s="73">
        <v>42081</v>
      </c>
      <c r="I51" s="27" t="s">
        <v>599</v>
      </c>
    </row>
    <row r="52" spans="1:9" x14ac:dyDescent="0.2">
      <c r="A52" s="77">
        <v>28</v>
      </c>
      <c r="B52" s="78">
        <v>143</v>
      </c>
      <c r="C52" s="79" t="s">
        <v>214</v>
      </c>
      <c r="D52" s="80" t="s">
        <v>209</v>
      </c>
      <c r="G52" s="27" t="s">
        <v>600</v>
      </c>
      <c r="H52" s="73">
        <v>42081</v>
      </c>
      <c r="I52" s="27" t="s">
        <v>601</v>
      </c>
    </row>
    <row r="53" spans="1:9" x14ac:dyDescent="0.2">
      <c r="A53" s="77">
        <v>29</v>
      </c>
      <c r="B53" s="78">
        <v>144</v>
      </c>
      <c r="C53" s="79" t="s">
        <v>214</v>
      </c>
      <c r="D53" s="80" t="s">
        <v>447</v>
      </c>
      <c r="G53" s="27" t="s">
        <v>600</v>
      </c>
      <c r="H53" s="73">
        <v>42081</v>
      </c>
      <c r="I53" s="27" t="s">
        <v>602</v>
      </c>
    </row>
    <row r="54" spans="1:9" x14ac:dyDescent="0.2">
      <c r="A54" s="77">
        <v>30</v>
      </c>
      <c r="B54" s="78">
        <v>145</v>
      </c>
      <c r="C54" s="79" t="s">
        <v>214</v>
      </c>
      <c r="D54" s="80" t="s">
        <v>209</v>
      </c>
      <c r="G54" s="27" t="s">
        <v>603</v>
      </c>
      <c r="H54" s="73">
        <v>42081</v>
      </c>
      <c r="I54" s="27" t="s">
        <v>604</v>
      </c>
    </row>
    <row r="55" spans="1:9" x14ac:dyDescent="0.2">
      <c r="A55" s="77">
        <v>31</v>
      </c>
      <c r="B55" s="78">
        <v>146</v>
      </c>
      <c r="C55" s="79" t="s">
        <v>214</v>
      </c>
      <c r="D55" s="80" t="s">
        <v>209</v>
      </c>
      <c r="G55" s="27" t="s">
        <v>603</v>
      </c>
      <c r="H55" s="73">
        <v>42081</v>
      </c>
      <c r="I55" s="27" t="s">
        <v>605</v>
      </c>
    </row>
    <row r="56" spans="1:9" x14ac:dyDescent="0.2">
      <c r="A56" s="77">
        <v>32</v>
      </c>
      <c r="B56" s="78">
        <v>147</v>
      </c>
      <c r="C56" s="79" t="s">
        <v>214</v>
      </c>
      <c r="D56" s="80" t="s">
        <v>209</v>
      </c>
      <c r="G56" s="74" t="s">
        <v>608</v>
      </c>
      <c r="H56" s="73">
        <v>42089</v>
      </c>
      <c r="I56" s="74" t="s">
        <v>609</v>
      </c>
    </row>
    <row r="57" spans="1:9" x14ac:dyDescent="0.2">
      <c r="A57" s="77">
        <v>33</v>
      </c>
      <c r="B57" s="78">
        <v>228</v>
      </c>
      <c r="C57" s="79" t="s">
        <v>214</v>
      </c>
      <c r="D57" s="80" t="s">
        <v>449</v>
      </c>
      <c r="G57" s="74" t="s">
        <v>590</v>
      </c>
      <c r="H57" s="73">
        <v>42166</v>
      </c>
      <c r="I57" s="74" t="s">
        <v>589</v>
      </c>
    </row>
    <row r="58" spans="1:9" x14ac:dyDescent="0.2">
      <c r="A58" s="77">
        <v>34</v>
      </c>
      <c r="B58" s="78">
        <v>149</v>
      </c>
      <c r="C58" s="79" t="s">
        <v>214</v>
      </c>
      <c r="D58" s="80" t="s">
        <v>449</v>
      </c>
      <c r="G58" s="74" t="s">
        <v>594</v>
      </c>
      <c r="H58" s="73">
        <v>42166</v>
      </c>
      <c r="I58" s="74" t="s">
        <v>589</v>
      </c>
    </row>
    <row r="59" spans="1:9" x14ac:dyDescent="0.2">
      <c r="A59" s="77">
        <v>35</v>
      </c>
      <c r="B59" s="78">
        <v>150</v>
      </c>
      <c r="C59" s="79" t="s">
        <v>214</v>
      </c>
      <c r="D59" s="80" t="s">
        <v>209</v>
      </c>
      <c r="G59" s="74" t="s">
        <v>637</v>
      </c>
      <c r="H59" s="73">
        <v>42166</v>
      </c>
      <c r="I59" s="74" t="s">
        <v>261</v>
      </c>
    </row>
    <row r="60" spans="1:9" x14ac:dyDescent="0.2">
      <c r="A60" s="77">
        <v>36</v>
      </c>
      <c r="B60" s="78">
        <v>151</v>
      </c>
      <c r="C60" s="79" t="s">
        <v>214</v>
      </c>
      <c r="D60" s="80" t="s">
        <v>448</v>
      </c>
      <c r="G60" s="74" t="s">
        <v>638</v>
      </c>
      <c r="H60" s="73">
        <v>42166</v>
      </c>
      <c r="I60" s="74" t="s">
        <v>247</v>
      </c>
    </row>
    <row r="61" spans="1:9" x14ac:dyDescent="0.2">
      <c r="A61" s="77">
        <v>37</v>
      </c>
      <c r="B61" s="78">
        <v>153</v>
      </c>
      <c r="C61" s="79" t="s">
        <v>214</v>
      </c>
      <c r="D61" s="80" t="s">
        <v>448</v>
      </c>
      <c r="G61" s="74" t="s">
        <v>639</v>
      </c>
      <c r="H61" s="73">
        <v>42166</v>
      </c>
      <c r="I61" s="74" t="s">
        <v>345</v>
      </c>
    </row>
    <row r="62" spans="1:9" x14ac:dyDescent="0.2">
      <c r="A62" s="77">
        <v>38</v>
      </c>
      <c r="B62" s="78">
        <v>154</v>
      </c>
      <c r="C62" s="79" t="s">
        <v>214</v>
      </c>
      <c r="D62" s="80" t="s">
        <v>209</v>
      </c>
      <c r="G62" s="74" t="s">
        <v>640</v>
      </c>
      <c r="H62" s="73">
        <v>42166</v>
      </c>
      <c r="I62" s="74" t="s">
        <v>344</v>
      </c>
    </row>
    <row r="63" spans="1:9" x14ac:dyDescent="0.2">
      <c r="A63" s="77">
        <v>39</v>
      </c>
      <c r="B63" s="78">
        <v>155</v>
      </c>
      <c r="C63" s="79" t="s">
        <v>214</v>
      </c>
      <c r="D63" s="80" t="s">
        <v>209</v>
      </c>
      <c r="G63" s="74" t="s">
        <v>641</v>
      </c>
      <c r="H63" s="73">
        <v>42166</v>
      </c>
      <c r="I63" s="74" t="s">
        <v>642</v>
      </c>
    </row>
    <row r="64" spans="1:9" x14ac:dyDescent="0.2">
      <c r="A64" s="77">
        <v>40</v>
      </c>
      <c r="B64" s="78">
        <v>157</v>
      </c>
      <c r="C64" s="79" t="s">
        <v>213</v>
      </c>
      <c r="D64" s="80" t="s">
        <v>448</v>
      </c>
      <c r="G64" s="74" t="s">
        <v>643</v>
      </c>
      <c r="H64" s="73">
        <v>42166</v>
      </c>
      <c r="I64" s="74" t="s">
        <v>644</v>
      </c>
    </row>
    <row r="65" spans="1:9" x14ac:dyDescent="0.2">
      <c r="A65" s="77">
        <v>41</v>
      </c>
      <c r="B65" s="78">
        <v>171</v>
      </c>
      <c r="C65" s="79" t="s">
        <v>215</v>
      </c>
      <c r="D65" s="80" t="s">
        <v>448</v>
      </c>
      <c r="G65" s="74" t="s">
        <v>645</v>
      </c>
      <c r="H65" s="73">
        <v>42166</v>
      </c>
      <c r="I65" s="74" t="s">
        <v>646</v>
      </c>
    </row>
    <row r="66" spans="1:9" x14ac:dyDescent="0.2">
      <c r="A66" s="77">
        <v>42</v>
      </c>
      <c r="B66" s="78">
        <v>173</v>
      </c>
      <c r="C66" s="79" t="s">
        <v>216</v>
      </c>
      <c r="D66" s="80" t="s">
        <v>448</v>
      </c>
      <c r="G66" s="74" t="s">
        <v>647</v>
      </c>
      <c r="H66" s="73">
        <v>42166</v>
      </c>
      <c r="I66" s="74" t="s">
        <v>648</v>
      </c>
    </row>
    <row r="67" spans="1:9" x14ac:dyDescent="0.2">
      <c r="A67" s="77">
        <v>43</v>
      </c>
      <c r="B67" s="78">
        <v>174</v>
      </c>
      <c r="C67" s="79" t="s">
        <v>216</v>
      </c>
      <c r="D67" s="80" t="s">
        <v>448</v>
      </c>
      <c r="G67" s="74" t="s">
        <v>649</v>
      </c>
      <c r="H67" s="73">
        <v>42166</v>
      </c>
      <c r="I67" s="74" t="s">
        <v>650</v>
      </c>
    </row>
    <row r="68" spans="1:9" x14ac:dyDescent="0.2">
      <c r="A68" s="77">
        <v>44</v>
      </c>
      <c r="B68" s="78">
        <v>185</v>
      </c>
      <c r="C68" s="79" t="s">
        <v>215</v>
      </c>
      <c r="D68" s="80" t="s">
        <v>448</v>
      </c>
      <c r="G68" s="74" t="s">
        <v>651</v>
      </c>
      <c r="H68" s="73">
        <v>42166</v>
      </c>
      <c r="I68" s="74" t="s">
        <v>652</v>
      </c>
    </row>
    <row r="69" spans="1:9" x14ac:dyDescent="0.2">
      <c r="A69" s="77">
        <v>45</v>
      </c>
      <c r="B69" s="78">
        <v>19</v>
      </c>
      <c r="C69" s="79" t="s">
        <v>217</v>
      </c>
      <c r="D69" s="80" t="s">
        <v>209</v>
      </c>
      <c r="G69" s="74" t="s">
        <v>653</v>
      </c>
      <c r="H69" s="73">
        <v>42166</v>
      </c>
      <c r="I69" s="74" t="s">
        <v>654</v>
      </c>
    </row>
    <row r="70" spans="1:9" x14ac:dyDescent="0.2">
      <c r="A70" s="77">
        <v>46</v>
      </c>
      <c r="B70" s="78">
        <v>78</v>
      </c>
      <c r="C70" s="79" t="s">
        <v>218</v>
      </c>
      <c r="D70" s="80" t="s">
        <v>209</v>
      </c>
      <c r="G70" s="74" t="s">
        <v>655</v>
      </c>
      <c r="H70" s="73">
        <v>42166</v>
      </c>
      <c r="I70" s="74" t="s">
        <v>656</v>
      </c>
    </row>
    <row r="71" spans="1:9" x14ac:dyDescent="0.2">
      <c r="A71" s="77">
        <v>47</v>
      </c>
      <c r="B71" s="78">
        <v>15</v>
      </c>
      <c r="C71" s="79" t="s">
        <v>219</v>
      </c>
      <c r="D71" s="80" t="s">
        <v>209</v>
      </c>
      <c r="G71" s="74" t="s">
        <v>655</v>
      </c>
      <c r="H71" s="73">
        <v>42166</v>
      </c>
      <c r="I71" s="74" t="s">
        <v>657</v>
      </c>
    </row>
    <row r="72" spans="1:9" x14ac:dyDescent="0.2">
      <c r="A72" s="77">
        <v>48</v>
      </c>
      <c r="B72" s="78">
        <v>79</v>
      </c>
      <c r="C72" s="79" t="s">
        <v>220</v>
      </c>
      <c r="D72" s="80" t="s">
        <v>447</v>
      </c>
      <c r="G72" s="74" t="s">
        <v>658</v>
      </c>
      <c r="H72" s="73">
        <v>42166</v>
      </c>
      <c r="I72" s="74" t="s">
        <v>659</v>
      </c>
    </row>
    <row r="73" spans="1:9" x14ac:dyDescent="0.2">
      <c r="A73" s="77">
        <v>49</v>
      </c>
      <c r="B73" s="78">
        <v>128</v>
      </c>
      <c r="C73" s="79" t="s">
        <v>213</v>
      </c>
      <c r="D73" s="80" t="s">
        <v>209</v>
      </c>
      <c r="G73" s="74" t="s">
        <v>658</v>
      </c>
      <c r="H73" s="73">
        <v>42166</v>
      </c>
      <c r="I73" s="74" t="s">
        <v>660</v>
      </c>
    </row>
    <row r="74" spans="1:9" x14ac:dyDescent="0.2">
      <c r="A74" s="77">
        <v>50</v>
      </c>
      <c r="B74" s="78">
        <v>14</v>
      </c>
      <c r="C74" s="79" t="s">
        <v>221</v>
      </c>
      <c r="D74" s="80" t="s">
        <v>209</v>
      </c>
      <c r="G74" s="74" t="s">
        <v>661</v>
      </c>
      <c r="H74" s="73">
        <v>42166</v>
      </c>
      <c r="I74" s="74" t="s">
        <v>662</v>
      </c>
    </row>
    <row r="75" spans="1:9" x14ac:dyDescent="0.2">
      <c r="A75" s="77">
        <v>51</v>
      </c>
      <c r="B75" s="78">
        <v>112</v>
      </c>
      <c r="C75" s="79" t="s">
        <v>222</v>
      </c>
      <c r="D75" s="80">
        <v>1</v>
      </c>
      <c r="G75" s="74" t="s">
        <v>663</v>
      </c>
      <c r="H75" s="73">
        <v>42166</v>
      </c>
      <c r="I75" s="74" t="s">
        <v>664</v>
      </c>
    </row>
    <row r="76" spans="1:9" x14ac:dyDescent="0.2">
      <c r="A76" s="77">
        <v>51</v>
      </c>
      <c r="B76" s="78">
        <v>120</v>
      </c>
      <c r="C76" s="79" t="s">
        <v>222</v>
      </c>
      <c r="D76" s="80">
        <v>2</v>
      </c>
      <c r="G76" s="74" t="s">
        <v>665</v>
      </c>
      <c r="H76" s="73">
        <v>42166</v>
      </c>
      <c r="I76" s="74" t="s">
        <v>666</v>
      </c>
    </row>
    <row r="77" spans="1:9" x14ac:dyDescent="0.2">
      <c r="A77" s="77">
        <v>52</v>
      </c>
      <c r="B77" s="78">
        <v>114</v>
      </c>
      <c r="C77" s="79" t="s">
        <v>223</v>
      </c>
      <c r="D77" s="80" t="s">
        <v>447</v>
      </c>
      <c r="G77" s="74" t="s">
        <v>667</v>
      </c>
      <c r="H77" s="73">
        <v>42166</v>
      </c>
      <c r="I77" s="74" t="s">
        <v>668</v>
      </c>
    </row>
    <row r="78" spans="1:9" x14ac:dyDescent="0.2">
      <c r="A78" s="77">
        <v>53</v>
      </c>
      <c r="B78" s="78">
        <v>115</v>
      </c>
      <c r="C78" s="79" t="s">
        <v>223</v>
      </c>
      <c r="D78" s="80" t="s">
        <v>447</v>
      </c>
      <c r="G78" s="74" t="s">
        <v>669</v>
      </c>
      <c r="H78" s="73">
        <v>42166</v>
      </c>
      <c r="I78" s="74" t="s">
        <v>670</v>
      </c>
    </row>
    <row r="79" spans="1:9" x14ac:dyDescent="0.2">
      <c r="A79" s="77">
        <v>55</v>
      </c>
      <c r="B79" s="78">
        <v>117</v>
      </c>
      <c r="C79" s="79" t="s">
        <v>223</v>
      </c>
      <c r="D79" s="80" t="s">
        <v>447</v>
      </c>
      <c r="G79" s="74" t="s">
        <v>671</v>
      </c>
      <c r="H79" s="73">
        <v>42166</v>
      </c>
      <c r="I79" s="74" t="s">
        <v>672</v>
      </c>
    </row>
    <row r="80" spans="1:9" x14ac:dyDescent="0.2">
      <c r="A80" s="77">
        <v>56</v>
      </c>
      <c r="B80" s="78">
        <v>118</v>
      </c>
      <c r="C80" s="79" t="s">
        <v>223</v>
      </c>
      <c r="D80" s="80" t="s">
        <v>447</v>
      </c>
      <c r="G80" s="74" t="s">
        <v>673</v>
      </c>
      <c r="H80" s="73">
        <v>42166</v>
      </c>
      <c r="I80" s="74" t="s">
        <v>674</v>
      </c>
    </row>
    <row r="81" spans="1:9" x14ac:dyDescent="0.2">
      <c r="A81" s="77">
        <v>57</v>
      </c>
      <c r="B81" s="78">
        <v>119</v>
      </c>
      <c r="C81" s="79" t="s">
        <v>223</v>
      </c>
      <c r="D81" s="80" t="s">
        <v>209</v>
      </c>
      <c r="G81" s="74" t="s">
        <v>675</v>
      </c>
      <c r="H81" s="73">
        <v>42166</v>
      </c>
      <c r="I81" s="74" t="s">
        <v>676</v>
      </c>
    </row>
    <row r="82" spans="1:9" x14ac:dyDescent="0.2">
      <c r="A82" s="77">
        <v>58</v>
      </c>
      <c r="B82" s="78">
        <v>21</v>
      </c>
      <c r="C82" s="79" t="s">
        <v>261</v>
      </c>
      <c r="D82" s="80">
        <v>1</v>
      </c>
      <c r="G82" s="74" t="s">
        <v>675</v>
      </c>
      <c r="H82" s="73">
        <v>42166</v>
      </c>
      <c r="I82" s="74" t="s">
        <v>677</v>
      </c>
    </row>
    <row r="83" spans="1:9" x14ac:dyDescent="0.2">
      <c r="A83" s="77">
        <v>58</v>
      </c>
      <c r="B83" s="78">
        <v>175</v>
      </c>
      <c r="C83" s="79" t="s">
        <v>261</v>
      </c>
      <c r="D83" s="80">
        <v>1</v>
      </c>
      <c r="G83" s="74" t="s">
        <v>678</v>
      </c>
      <c r="H83" s="73">
        <v>42166</v>
      </c>
      <c r="I83" s="74" t="s">
        <v>679</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493</v>
      </c>
      <c r="D1118" s="80">
        <v>1</v>
      </c>
    </row>
    <row r="1119" spans="1:4" x14ac:dyDescent="0.2">
      <c r="A1119" s="77">
        <v>949</v>
      </c>
      <c r="B1119" s="78">
        <v>418</v>
      </c>
      <c r="C1119" s="79" t="s">
        <v>493</v>
      </c>
      <c r="D1119" s="80">
        <v>2</v>
      </c>
    </row>
    <row r="1120" spans="1:4" x14ac:dyDescent="0.2">
      <c r="A1120" s="77">
        <v>950</v>
      </c>
      <c r="B1120" s="78">
        <v>419</v>
      </c>
      <c r="C1120" s="79" t="s">
        <v>494</v>
      </c>
      <c r="D1120" s="80" t="s">
        <v>209</v>
      </c>
    </row>
    <row r="1121" spans="1:4" x14ac:dyDescent="0.2">
      <c r="A1121" s="77">
        <v>951</v>
      </c>
      <c r="B1121" s="78">
        <v>420</v>
      </c>
      <c r="C1121" s="79" t="s">
        <v>495</v>
      </c>
      <c r="D1121" s="80" t="s">
        <v>209</v>
      </c>
    </row>
    <row r="1122" spans="1:4" x14ac:dyDescent="0.2">
      <c r="A1122" s="77">
        <v>952</v>
      </c>
      <c r="B1122" s="78">
        <v>421</v>
      </c>
      <c r="C1122" s="79" t="s">
        <v>496</v>
      </c>
      <c r="D1122" s="80">
        <v>1</v>
      </c>
    </row>
    <row r="1123" spans="1:4" x14ac:dyDescent="0.2">
      <c r="A1123" s="77">
        <v>952</v>
      </c>
      <c r="B1123" s="78">
        <v>422</v>
      </c>
      <c r="C1123" s="79" t="s">
        <v>496</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497</v>
      </c>
      <c r="D1180" s="80">
        <v>1</v>
      </c>
    </row>
    <row r="1181" spans="1:4" x14ac:dyDescent="0.2">
      <c r="A1181" s="77">
        <v>975</v>
      </c>
      <c r="B1181" s="78">
        <v>505</v>
      </c>
      <c r="C1181" s="79" t="s">
        <v>497</v>
      </c>
      <c r="D1181" s="80">
        <v>2</v>
      </c>
    </row>
    <row r="1182" spans="1:4" x14ac:dyDescent="0.2">
      <c r="A1182" s="77">
        <v>976</v>
      </c>
      <c r="B1182" s="78">
        <v>506</v>
      </c>
      <c r="C1182" s="79" t="s">
        <v>498</v>
      </c>
      <c r="D1182" s="80">
        <v>1</v>
      </c>
    </row>
    <row r="1183" spans="1:4" x14ac:dyDescent="0.2">
      <c r="A1183" s="77">
        <v>976</v>
      </c>
      <c r="B1183" s="78">
        <v>507</v>
      </c>
      <c r="C1183" s="79" t="s">
        <v>498</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499</v>
      </c>
      <c r="D1189" s="80">
        <v>2</v>
      </c>
    </row>
    <row r="1190" spans="1:4" x14ac:dyDescent="0.2">
      <c r="A1190" s="77">
        <v>982</v>
      </c>
      <c r="B1190" s="78">
        <v>509</v>
      </c>
      <c r="C1190" s="79" t="s">
        <v>499</v>
      </c>
      <c r="D1190" s="80">
        <v>1</v>
      </c>
    </row>
    <row r="1191" spans="1:4" x14ac:dyDescent="0.2">
      <c r="A1191" s="77">
        <v>983</v>
      </c>
      <c r="B1191" s="78">
        <v>510</v>
      </c>
      <c r="C1191" s="79" t="s">
        <v>500</v>
      </c>
      <c r="D1191" s="80">
        <v>2</v>
      </c>
    </row>
    <row r="1192" spans="1:4" x14ac:dyDescent="0.2">
      <c r="A1192" s="77">
        <v>983</v>
      </c>
      <c r="B1192" s="78">
        <v>511</v>
      </c>
      <c r="C1192" s="79" t="s">
        <v>500</v>
      </c>
      <c r="D1192" s="80">
        <v>1</v>
      </c>
    </row>
    <row r="1193" spans="1:4" s="110" customFormat="1" x14ac:dyDescent="0.2">
      <c r="A1193" s="77">
        <v>984</v>
      </c>
      <c r="B1193" s="78">
        <v>512</v>
      </c>
      <c r="C1193" s="79" t="s">
        <v>552</v>
      </c>
      <c r="D1193" s="80">
        <v>1</v>
      </c>
    </row>
    <row r="1194" spans="1:4" s="110" customFormat="1" x14ac:dyDescent="0.2">
      <c r="A1194" s="77">
        <v>984</v>
      </c>
      <c r="B1194" s="78">
        <v>513</v>
      </c>
      <c r="C1194" s="79" t="s">
        <v>552</v>
      </c>
      <c r="D1194" s="80">
        <v>2</v>
      </c>
    </row>
    <row r="1195" spans="1:4" s="110" customFormat="1" x14ac:dyDescent="0.2">
      <c r="A1195" s="77">
        <v>985</v>
      </c>
      <c r="B1195" s="78">
        <v>514</v>
      </c>
      <c r="C1195" s="79" t="s">
        <v>553</v>
      </c>
      <c r="D1195" s="80">
        <v>1</v>
      </c>
    </row>
    <row r="1196" spans="1:4" s="110" customFormat="1" x14ac:dyDescent="0.2">
      <c r="A1196" s="77">
        <v>985</v>
      </c>
      <c r="B1196" s="78">
        <v>515</v>
      </c>
      <c r="C1196" s="79" t="s">
        <v>553</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I28" xr:uid="{32A1293E-00C6-41B1-9EE0-54A4766985A4}"/>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G17" sqref="G17"/>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9" t="str">
        <f>Overview!B4&amp; " - Effective from "&amp;Overview!D4&amp;" - "&amp;Overview!E4</f>
        <v>Vattenfall Networks Limited - GSP J - Effective from 1 April 2020 - Submitted</v>
      </c>
      <c r="C2" s="280"/>
      <c r="D2" s="280"/>
      <c r="E2" s="280"/>
      <c r="F2" s="280"/>
      <c r="G2" s="280"/>
      <c r="H2" s="280"/>
      <c r="I2" s="280"/>
      <c r="J2" s="280"/>
      <c r="K2" s="280"/>
      <c r="L2" s="280"/>
      <c r="M2" s="280"/>
      <c r="N2" s="280"/>
      <c r="O2" s="280"/>
      <c r="P2" s="280"/>
      <c r="Q2" s="280"/>
      <c r="R2" s="280"/>
      <c r="S2" s="280"/>
      <c r="T2" s="281"/>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5" t="s">
        <v>507</v>
      </c>
      <c r="C4" s="286"/>
      <c r="D4" s="286"/>
      <c r="E4" s="286"/>
      <c r="F4" s="286"/>
      <c r="G4" s="286"/>
      <c r="H4" s="286"/>
      <c r="I4" s="287"/>
      <c r="L4" s="285" t="s">
        <v>523</v>
      </c>
      <c r="M4" s="286"/>
      <c r="N4" s="286"/>
      <c r="O4" s="286"/>
      <c r="P4" s="286"/>
      <c r="Q4" s="286"/>
      <c r="R4" s="286"/>
      <c r="S4" s="286"/>
      <c r="T4" s="287"/>
    </row>
    <row r="5" spans="1:156" ht="18" customHeight="1" x14ac:dyDescent="0.2">
      <c r="B5" s="289" t="s">
        <v>544</v>
      </c>
      <c r="C5" s="289"/>
      <c r="D5" s="289"/>
      <c r="E5" s="289"/>
      <c r="F5" s="289"/>
      <c r="G5" s="289"/>
      <c r="H5" s="289"/>
      <c r="I5" s="289"/>
      <c r="L5" s="289" t="s">
        <v>546</v>
      </c>
      <c r="M5" s="289"/>
      <c r="N5" s="289"/>
      <c r="O5" s="289"/>
      <c r="P5" s="289"/>
      <c r="Q5" s="289"/>
      <c r="R5" s="289"/>
      <c r="S5" s="289"/>
      <c r="T5" s="289"/>
    </row>
    <row r="6" spans="1:156" s="92" customFormat="1" ht="27.75" customHeight="1" x14ac:dyDescent="0.2">
      <c r="B6" s="288" t="s">
        <v>550</v>
      </c>
      <c r="C6" s="288"/>
      <c r="D6" s="288"/>
      <c r="E6" s="288"/>
      <c r="F6" s="288"/>
      <c r="G6" s="288"/>
      <c r="H6" s="288"/>
      <c r="I6" s="288"/>
      <c r="L6" s="288" t="s">
        <v>551</v>
      </c>
      <c r="M6" s="288"/>
      <c r="N6" s="288"/>
      <c r="O6" s="288"/>
      <c r="P6" s="288"/>
      <c r="Q6" s="288"/>
      <c r="R6" s="288"/>
      <c r="S6" s="288"/>
      <c r="T6" s="288"/>
    </row>
    <row r="7" spans="1:156" ht="18" customHeight="1" x14ac:dyDescent="0.2">
      <c r="B7" s="289" t="s">
        <v>545</v>
      </c>
      <c r="C7" s="289"/>
      <c r="D7" s="289"/>
      <c r="E7" s="289"/>
      <c r="F7" s="289"/>
      <c r="G7" s="289"/>
      <c r="H7" s="289"/>
      <c r="I7" s="289"/>
      <c r="L7" s="289" t="s">
        <v>547</v>
      </c>
      <c r="M7" s="289"/>
      <c r="N7" s="289"/>
      <c r="O7" s="289"/>
      <c r="P7" s="289"/>
      <c r="Q7" s="289"/>
      <c r="R7" s="289"/>
      <c r="S7" s="289"/>
      <c r="T7" s="289"/>
    </row>
    <row r="8" spans="1:156" ht="8.25" customHeight="1" x14ac:dyDescent="0.2"/>
    <row r="9" spans="1:156" ht="72" customHeight="1" x14ac:dyDescent="0.2">
      <c r="B9" s="93" t="s">
        <v>548</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549</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2.5739999999999998</v>
      </c>
      <c r="D10" s="109">
        <f>IFERROR(VLOOKUP($B$10,'Annex 1 LV and HV charges'!$A:$K,5,FALSE),"")</f>
        <v>0</v>
      </c>
      <c r="E10" s="109">
        <f>IFERROR(VLOOKUP($B$10,'Annex 1 LV and HV charges'!$A:$K,6,FALSE),"")</f>
        <v>0</v>
      </c>
      <c r="F10" s="83">
        <f>IFERROR(VLOOKUP($B$10,'Annex 1 LV and HV charges'!$A:$K,7,FALSE),"")</f>
        <v>4.84</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510</v>
      </c>
      <c r="C12" s="94" t="s">
        <v>524</v>
      </c>
      <c r="D12" s="94" t="s">
        <v>525</v>
      </c>
      <c r="E12" s="94" t="s">
        <v>526</v>
      </c>
      <c r="F12" s="94" t="s">
        <v>511</v>
      </c>
      <c r="G12" s="94" t="s">
        <v>508</v>
      </c>
      <c r="H12" s="94" t="s">
        <v>509</v>
      </c>
      <c r="I12" s="94" t="s">
        <v>707</v>
      </c>
      <c r="L12" s="97" t="s">
        <v>510</v>
      </c>
      <c r="M12" s="94" t="s">
        <v>534</v>
      </c>
      <c r="N12" s="94" t="s">
        <v>511</v>
      </c>
      <c r="O12" s="94" t="s">
        <v>530</v>
      </c>
      <c r="P12" s="94" t="s">
        <v>709</v>
      </c>
      <c r="Q12" s="95" t="s">
        <v>532</v>
      </c>
      <c r="R12" s="95" t="s">
        <v>511</v>
      </c>
      <c r="S12" s="95" t="s">
        <v>531</v>
      </c>
      <c r="T12" s="95" t="s">
        <v>709</v>
      </c>
    </row>
    <row r="13" spans="1:156" ht="30" customHeight="1" x14ac:dyDescent="0.2">
      <c r="B13" s="98" t="s">
        <v>512</v>
      </c>
      <c r="C13" s="103"/>
      <c r="D13" s="103"/>
      <c r="E13" s="103"/>
      <c r="F13" s="103"/>
      <c r="G13" s="103"/>
      <c r="H13" s="103"/>
      <c r="I13" s="103"/>
      <c r="L13" s="98" t="s">
        <v>512</v>
      </c>
      <c r="M13" s="84"/>
      <c r="N13" s="84"/>
      <c r="O13" s="84"/>
      <c r="P13" s="84"/>
      <c r="Q13" s="85"/>
      <c r="R13" s="85">
        <f>N13</f>
        <v>0</v>
      </c>
      <c r="S13" s="85"/>
      <c r="T13" s="85"/>
    </row>
    <row r="14" spans="1:156" ht="30" customHeight="1" x14ac:dyDescent="0.2">
      <c r="B14" s="99" t="s">
        <v>514</v>
      </c>
      <c r="C14" s="82">
        <f>C13</f>
        <v>0</v>
      </c>
      <c r="D14" s="82">
        <f t="shared" ref="D14:G14" si="0">D13</f>
        <v>0</v>
      </c>
      <c r="E14" s="82">
        <f t="shared" si="0"/>
        <v>0</v>
      </c>
      <c r="F14" s="82">
        <f t="shared" si="0"/>
        <v>0</v>
      </c>
      <c r="G14" s="82">
        <f t="shared" si="0"/>
        <v>0</v>
      </c>
      <c r="H14" s="82">
        <f>H13</f>
        <v>0</v>
      </c>
      <c r="I14" s="82">
        <f>I13</f>
        <v>0</v>
      </c>
      <c r="L14" s="99" t="s">
        <v>514</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513</v>
      </c>
      <c r="C16" s="94" t="s">
        <v>527</v>
      </c>
      <c r="D16" s="94" t="s">
        <v>528</v>
      </c>
      <c r="E16" s="94" t="s">
        <v>529</v>
      </c>
      <c r="F16" s="94" t="s">
        <v>519</v>
      </c>
      <c r="G16" s="94" t="s">
        <v>518</v>
      </c>
      <c r="H16" s="94" t="s">
        <v>517</v>
      </c>
      <c r="I16" s="94" t="s">
        <v>708</v>
      </c>
      <c r="L16" s="97" t="s">
        <v>513</v>
      </c>
      <c r="M16" s="94" t="s">
        <v>535</v>
      </c>
      <c r="N16" s="94" t="s">
        <v>533</v>
      </c>
      <c r="O16" s="94" t="s">
        <v>538</v>
      </c>
      <c r="P16" s="94" t="s">
        <v>710</v>
      </c>
      <c r="Q16" s="95" t="s">
        <v>536</v>
      </c>
      <c r="R16" s="95" t="s">
        <v>537</v>
      </c>
      <c r="S16" s="95" t="s">
        <v>539</v>
      </c>
      <c r="T16" s="95" t="s">
        <v>711</v>
      </c>
    </row>
    <row r="17" spans="2:20" ht="30" customHeight="1" x14ac:dyDescent="0.2">
      <c r="B17" s="98" t="s">
        <v>515</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515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516</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516</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520</v>
      </c>
      <c r="M20" s="94" t="s">
        <v>540</v>
      </c>
      <c r="N20" s="95" t="s">
        <v>541</v>
      </c>
    </row>
    <row r="21" spans="2:20" ht="30" customHeight="1" x14ac:dyDescent="0.2">
      <c r="B21" s="98" t="s">
        <v>515</v>
      </c>
      <c r="C21" s="104">
        <f>SUM(C17:I17)</f>
        <v>0</v>
      </c>
      <c r="L21" s="98" t="s">
        <v>515</v>
      </c>
      <c r="M21" s="104">
        <f>SUM(M17:P17)</f>
        <v>0</v>
      </c>
      <c r="N21" s="105">
        <f>SUM(Q17:T17)</f>
        <v>0</v>
      </c>
    </row>
    <row r="22" spans="2:20" ht="30" customHeight="1" x14ac:dyDescent="0.2">
      <c r="B22" s="99" t="s">
        <v>516</v>
      </c>
      <c r="C22" s="106">
        <f>SUM(C18:I18)</f>
        <v>0</v>
      </c>
      <c r="L22" s="99" t="s">
        <v>516</v>
      </c>
      <c r="M22" s="106">
        <f>SUM(M18:P18)</f>
        <v>0</v>
      </c>
      <c r="N22" s="107">
        <f>SUM(Q18:T18)</f>
        <v>0</v>
      </c>
    </row>
    <row r="24" spans="2:20" ht="30.75" customHeight="1" x14ac:dyDescent="0.2">
      <c r="B24" s="282" t="s">
        <v>542</v>
      </c>
      <c r="C24" s="283"/>
      <c r="D24" s="284"/>
      <c r="L24" s="282" t="s">
        <v>543</v>
      </c>
      <c r="M24" s="283"/>
      <c r="N24" s="28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charges'!$A$14:$A$40</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27" zoomScale="80" zoomScaleNormal="80" zoomScaleSheetLayoutView="100" workbookViewId="0">
      <selection activeCell="G31" sqref="G31:G32"/>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15" t="str">
        <f>Overview!B4&amp; " - Effective from "&amp;Overview!D4&amp;" - "&amp;Overview!E4&amp;" LV and HV charges"</f>
        <v>Vattenfall Networks Limited - GSP J - Effective from 1 April 2020 - Submitted LV and HV charges</v>
      </c>
      <c r="B2" s="215"/>
      <c r="C2" s="215"/>
      <c r="D2" s="215"/>
      <c r="E2" s="215"/>
      <c r="F2" s="215"/>
      <c r="G2" s="215"/>
      <c r="H2" s="215"/>
      <c r="I2" s="215"/>
      <c r="J2" s="215"/>
      <c r="K2" s="215"/>
    </row>
    <row r="3" spans="1:14" s="63" customFormat="1" ht="15" customHeight="1" x14ac:dyDescent="0.2">
      <c r="A3" s="61"/>
      <c r="B3" s="61"/>
      <c r="C3" s="61"/>
      <c r="D3" s="61"/>
      <c r="E3" s="61"/>
      <c r="F3" s="61"/>
      <c r="G3" s="61"/>
      <c r="H3" s="61"/>
      <c r="I3" s="61"/>
      <c r="J3" s="61"/>
      <c r="K3" s="61"/>
      <c r="L3" s="62"/>
      <c r="M3" s="62"/>
    </row>
    <row r="4" spans="1:14" ht="27" customHeight="1" x14ac:dyDescent="0.2">
      <c r="A4" s="215" t="s">
        <v>491</v>
      </c>
      <c r="B4" s="215"/>
      <c r="C4" s="215"/>
      <c r="D4" s="215"/>
      <c r="E4" s="215"/>
      <c r="F4" s="61"/>
      <c r="G4" s="215" t="s">
        <v>490</v>
      </c>
      <c r="H4" s="215"/>
      <c r="I4" s="215"/>
      <c r="J4" s="215"/>
      <c r="K4" s="215"/>
    </row>
    <row r="5" spans="1:14" ht="28.5" customHeight="1" x14ac:dyDescent="0.2">
      <c r="A5" s="54" t="s">
        <v>69</v>
      </c>
      <c r="B5" s="57" t="s">
        <v>482</v>
      </c>
      <c r="C5" s="216" t="s">
        <v>483</v>
      </c>
      <c r="D5" s="217"/>
      <c r="E5" s="56" t="s">
        <v>484</v>
      </c>
      <c r="F5" s="61"/>
      <c r="G5" s="219"/>
      <c r="H5" s="220"/>
      <c r="I5" s="58" t="s">
        <v>488</v>
      </c>
      <c r="J5" s="59" t="s">
        <v>489</v>
      </c>
      <c r="K5" s="56" t="s">
        <v>484</v>
      </c>
      <c r="L5" s="61"/>
      <c r="N5" s="3"/>
    </row>
    <row r="6" spans="1:14" ht="65.25" customHeight="1" x14ac:dyDescent="0.2">
      <c r="A6" s="126" t="s">
        <v>485</v>
      </c>
      <c r="B6" s="17" t="s">
        <v>740</v>
      </c>
      <c r="C6" s="218" t="s">
        <v>741</v>
      </c>
      <c r="D6" s="218"/>
      <c r="E6" s="127" t="s">
        <v>742</v>
      </c>
      <c r="F6" s="61"/>
      <c r="G6" s="214" t="s">
        <v>486</v>
      </c>
      <c r="H6" s="214"/>
      <c r="I6" s="17" t="s">
        <v>740</v>
      </c>
      <c r="J6" s="60" t="s">
        <v>741</v>
      </c>
      <c r="K6" s="127" t="s">
        <v>742</v>
      </c>
      <c r="L6" s="61"/>
      <c r="N6" s="3"/>
    </row>
    <row r="7" spans="1:14" ht="65.25" customHeight="1" x14ac:dyDescent="0.2">
      <c r="A7" s="126" t="s">
        <v>71</v>
      </c>
      <c r="B7" s="185"/>
      <c r="C7" s="221"/>
      <c r="D7" s="221"/>
      <c r="E7" s="60" t="s">
        <v>743</v>
      </c>
      <c r="F7" s="61"/>
      <c r="G7" s="214" t="s">
        <v>682</v>
      </c>
      <c r="H7" s="214"/>
      <c r="I7" s="185"/>
      <c r="J7" s="60" t="s">
        <v>744</v>
      </c>
      <c r="K7" s="127" t="s">
        <v>742</v>
      </c>
      <c r="L7" s="61"/>
      <c r="N7" s="3"/>
    </row>
    <row r="8" spans="1:14" ht="65.25" customHeight="1" x14ac:dyDescent="0.2">
      <c r="A8" s="120" t="s">
        <v>70</v>
      </c>
      <c r="B8" s="222" t="s">
        <v>683</v>
      </c>
      <c r="C8" s="223"/>
      <c r="D8" s="223"/>
      <c r="E8" s="224"/>
      <c r="F8" s="61"/>
      <c r="G8" s="222" t="s">
        <v>71</v>
      </c>
      <c r="H8" s="224"/>
      <c r="I8" s="185"/>
      <c r="J8" s="185"/>
      <c r="K8" s="60" t="s">
        <v>743</v>
      </c>
      <c r="L8" s="61"/>
      <c r="N8" s="3"/>
    </row>
    <row r="9" spans="1:14" s="55" customFormat="1" ht="27" customHeight="1" x14ac:dyDescent="0.2">
      <c r="A9" s="63"/>
      <c r="B9" s="63"/>
      <c r="C9" s="63"/>
      <c r="D9" s="63"/>
      <c r="E9" s="63"/>
      <c r="F9" s="61"/>
      <c r="G9" s="214" t="s">
        <v>70</v>
      </c>
      <c r="H9" s="214"/>
      <c r="I9" s="214" t="s">
        <v>683</v>
      </c>
      <c r="J9" s="214"/>
      <c r="K9" s="214"/>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681</v>
      </c>
      <c r="B13" s="52" t="s">
        <v>80</v>
      </c>
      <c r="C13" s="52" t="s">
        <v>81</v>
      </c>
      <c r="D13" s="22" t="s">
        <v>626</v>
      </c>
      <c r="E13" s="22" t="s">
        <v>627</v>
      </c>
      <c r="F13" s="22" t="s">
        <v>628</v>
      </c>
      <c r="G13" s="52" t="s">
        <v>82</v>
      </c>
      <c r="H13" s="52" t="s">
        <v>83</v>
      </c>
      <c r="I13" s="163" t="s">
        <v>704</v>
      </c>
      <c r="J13" s="162" t="s">
        <v>442</v>
      </c>
      <c r="K13" s="52" t="s">
        <v>39</v>
      </c>
    </row>
    <row r="14" spans="1:14" ht="32.25" customHeight="1" x14ac:dyDescent="0.2">
      <c r="A14" s="164" t="s">
        <v>0</v>
      </c>
      <c r="B14" s="205" t="s">
        <v>751</v>
      </c>
      <c r="C14" s="169">
        <v>1</v>
      </c>
      <c r="D14" s="173">
        <v>2.5739999999999998</v>
      </c>
      <c r="E14" s="174"/>
      <c r="F14" s="174"/>
      <c r="G14" s="186">
        <v>4.84</v>
      </c>
      <c r="H14" s="187"/>
      <c r="I14" s="187"/>
      <c r="J14" s="174"/>
      <c r="K14" s="167"/>
    </row>
    <row r="15" spans="1:14" ht="32.25" customHeight="1" x14ac:dyDescent="0.2">
      <c r="A15" s="164" t="s">
        <v>1</v>
      </c>
      <c r="B15" s="205" t="s">
        <v>752</v>
      </c>
      <c r="C15" s="169">
        <v>2</v>
      </c>
      <c r="D15" s="173">
        <v>3.2629999999999999</v>
      </c>
      <c r="E15" s="173">
        <v>0.58099999999999996</v>
      </c>
      <c r="F15" s="174"/>
      <c r="G15" s="186">
        <v>4.84</v>
      </c>
      <c r="H15" s="187"/>
      <c r="I15" s="187"/>
      <c r="J15" s="174"/>
      <c r="K15" s="167"/>
    </row>
    <row r="16" spans="1:14" ht="32.25" customHeight="1" x14ac:dyDescent="0.2">
      <c r="A16" s="164" t="s">
        <v>731</v>
      </c>
      <c r="B16" s="205" t="s">
        <v>753</v>
      </c>
      <c r="C16" s="169">
        <v>2</v>
      </c>
      <c r="D16" s="173">
        <v>0.68500000000000005</v>
      </c>
      <c r="E16" s="174"/>
      <c r="F16" s="174"/>
      <c r="G16" s="187"/>
      <c r="H16" s="187"/>
      <c r="I16" s="187"/>
      <c r="J16" s="174"/>
      <c r="K16" s="167"/>
    </row>
    <row r="17" spans="1:11" ht="32.25" customHeight="1" x14ac:dyDescent="0.2">
      <c r="A17" s="164" t="s">
        <v>10</v>
      </c>
      <c r="B17" s="205" t="s">
        <v>754</v>
      </c>
      <c r="C17" s="169">
        <v>3</v>
      </c>
      <c r="D17" s="173">
        <v>1.823</v>
      </c>
      <c r="E17" s="174"/>
      <c r="F17" s="174"/>
      <c r="G17" s="186">
        <v>4.84</v>
      </c>
      <c r="H17" s="187"/>
      <c r="I17" s="187"/>
      <c r="J17" s="174"/>
      <c r="K17" s="167"/>
    </row>
    <row r="18" spans="1:11" ht="32.25" customHeight="1" x14ac:dyDescent="0.2">
      <c r="A18" s="164" t="s">
        <v>11</v>
      </c>
      <c r="B18" s="205" t="s">
        <v>755</v>
      </c>
      <c r="C18" s="169">
        <v>4</v>
      </c>
      <c r="D18" s="173">
        <v>2.4420000000000002</v>
      </c>
      <c r="E18" s="173">
        <v>0.55000000000000004</v>
      </c>
      <c r="F18" s="174"/>
      <c r="G18" s="186">
        <v>4.84</v>
      </c>
      <c r="H18" s="187"/>
      <c r="I18" s="187"/>
      <c r="J18" s="174"/>
      <c r="K18" s="167"/>
    </row>
    <row r="19" spans="1:11" ht="32.25" customHeight="1" x14ac:dyDescent="0.2">
      <c r="A19" s="164" t="s">
        <v>732</v>
      </c>
      <c r="B19" s="205" t="s">
        <v>756</v>
      </c>
      <c r="C19" s="169">
        <v>4</v>
      </c>
      <c r="D19" s="173">
        <v>0.82299999999999995</v>
      </c>
      <c r="E19" s="174"/>
      <c r="F19" s="174"/>
      <c r="G19" s="187"/>
      <c r="H19" s="187"/>
      <c r="I19" s="187"/>
      <c r="J19" s="174"/>
      <c r="K19" s="167"/>
    </row>
    <row r="20" spans="1:11" ht="32.25" customHeight="1" x14ac:dyDescent="0.2">
      <c r="A20" s="164" t="s">
        <v>2</v>
      </c>
      <c r="B20" s="205" t="s">
        <v>757</v>
      </c>
      <c r="C20" s="172" t="s">
        <v>750</v>
      </c>
      <c r="D20" s="173">
        <v>2.3079999999999998</v>
      </c>
      <c r="E20" s="173">
        <v>0.51200000000000001</v>
      </c>
      <c r="F20" s="174"/>
      <c r="G20" s="186">
        <v>46.66</v>
      </c>
      <c r="H20" s="187"/>
      <c r="I20" s="187"/>
      <c r="J20" s="174"/>
      <c r="K20" s="167"/>
    </row>
    <row r="21" spans="1:11" ht="32.25" customHeight="1" x14ac:dyDescent="0.2">
      <c r="A21" s="164" t="s">
        <v>733</v>
      </c>
      <c r="B21" s="204"/>
      <c r="C21" s="171" t="s">
        <v>750</v>
      </c>
      <c r="D21" s="173">
        <v>1.498</v>
      </c>
      <c r="E21" s="173">
        <v>0.47799999999999998</v>
      </c>
      <c r="F21" s="174"/>
      <c r="G21" s="186">
        <v>7.57</v>
      </c>
      <c r="H21" s="187"/>
      <c r="I21" s="187"/>
      <c r="J21" s="174"/>
      <c r="K21" s="167"/>
    </row>
    <row r="22" spans="1:11" ht="32.25" customHeight="1" x14ac:dyDescent="0.2">
      <c r="A22" s="164" t="s">
        <v>734</v>
      </c>
      <c r="B22" s="204"/>
      <c r="C22" s="171" t="s">
        <v>750</v>
      </c>
      <c r="D22" s="173">
        <v>1.0640000000000001</v>
      </c>
      <c r="E22" s="173">
        <v>0.45200000000000001</v>
      </c>
      <c r="F22" s="174"/>
      <c r="G22" s="186">
        <v>107.89</v>
      </c>
      <c r="H22" s="187"/>
      <c r="I22" s="187"/>
      <c r="J22" s="174"/>
      <c r="K22" s="167"/>
    </row>
    <row r="23" spans="1:11" ht="32.25" customHeight="1" x14ac:dyDescent="0.2">
      <c r="A23" s="164" t="s">
        <v>555</v>
      </c>
      <c r="B23" s="203" t="s">
        <v>758</v>
      </c>
      <c r="C23" s="169">
        <v>0</v>
      </c>
      <c r="D23" s="188">
        <v>15.388</v>
      </c>
      <c r="E23" s="189">
        <v>0.995</v>
      </c>
      <c r="F23" s="190">
        <v>0.51500000000000001</v>
      </c>
      <c r="G23" s="186">
        <v>4.84</v>
      </c>
      <c r="H23" s="187"/>
      <c r="I23" s="187"/>
      <c r="J23" s="174"/>
      <c r="K23" s="167"/>
    </row>
    <row r="24" spans="1:11" ht="32.25" customHeight="1" x14ac:dyDescent="0.2">
      <c r="A24" s="164" t="s">
        <v>556</v>
      </c>
      <c r="B24" s="203" t="s">
        <v>759</v>
      </c>
      <c r="C24" s="169">
        <v>0</v>
      </c>
      <c r="D24" s="188">
        <v>11.596</v>
      </c>
      <c r="E24" s="189">
        <v>0.85399999999999998</v>
      </c>
      <c r="F24" s="190">
        <v>0.496</v>
      </c>
      <c r="G24" s="186">
        <v>5.47</v>
      </c>
      <c r="H24" s="187"/>
      <c r="I24" s="187"/>
      <c r="J24" s="174"/>
      <c r="K24" s="167"/>
    </row>
    <row r="25" spans="1:11" ht="32.25" customHeight="1" x14ac:dyDescent="0.2">
      <c r="A25" s="164" t="s">
        <v>12</v>
      </c>
      <c r="B25" s="203" t="s">
        <v>760</v>
      </c>
      <c r="C25" s="169">
        <v>0</v>
      </c>
      <c r="D25" s="188">
        <v>9.08</v>
      </c>
      <c r="E25" s="189">
        <v>0.73899999999999999</v>
      </c>
      <c r="F25" s="190">
        <v>0.47799999999999998</v>
      </c>
      <c r="G25" s="186">
        <v>13</v>
      </c>
      <c r="H25" s="186">
        <v>3.69</v>
      </c>
      <c r="I25" s="191">
        <v>7.07</v>
      </c>
      <c r="J25" s="173">
        <v>0.26400000000000001</v>
      </c>
      <c r="K25" s="167"/>
    </row>
    <row r="26" spans="1:11" ht="32.25" customHeight="1" x14ac:dyDescent="0.2">
      <c r="A26" s="164" t="s">
        <v>13</v>
      </c>
      <c r="B26" s="203" t="s">
        <v>761</v>
      </c>
      <c r="C26" s="169">
        <v>0</v>
      </c>
      <c r="D26" s="188">
        <v>5.2809999999999997</v>
      </c>
      <c r="E26" s="189">
        <v>0.58099999999999996</v>
      </c>
      <c r="F26" s="190">
        <v>0.45500000000000002</v>
      </c>
      <c r="G26" s="186">
        <v>7.57</v>
      </c>
      <c r="H26" s="186">
        <v>5.79</v>
      </c>
      <c r="I26" s="191">
        <v>7.55</v>
      </c>
      <c r="J26" s="173">
        <v>0.14899999999999999</v>
      </c>
      <c r="K26" s="167"/>
    </row>
    <row r="27" spans="1:11" ht="32.25" customHeight="1" x14ac:dyDescent="0.2">
      <c r="A27" s="164" t="s">
        <v>14</v>
      </c>
      <c r="B27" s="203" t="s">
        <v>762</v>
      </c>
      <c r="C27" s="169">
        <v>0</v>
      </c>
      <c r="D27" s="188">
        <v>5.3630000000000004</v>
      </c>
      <c r="E27" s="189">
        <v>0.56999999999999995</v>
      </c>
      <c r="F27" s="190">
        <v>0.45200000000000001</v>
      </c>
      <c r="G27" s="186">
        <v>107.89</v>
      </c>
      <c r="H27" s="186">
        <v>4.3499999999999996</v>
      </c>
      <c r="I27" s="191">
        <v>6.73</v>
      </c>
      <c r="J27" s="173">
        <v>0.14899999999999999</v>
      </c>
      <c r="K27" s="167"/>
    </row>
    <row r="28" spans="1:11" ht="32.25" customHeight="1" x14ac:dyDescent="0.2">
      <c r="A28" s="164" t="s">
        <v>171</v>
      </c>
      <c r="B28" s="203" t="s">
        <v>763</v>
      </c>
      <c r="C28" s="169">
        <v>8</v>
      </c>
      <c r="D28" s="173">
        <v>2.5219999999999998</v>
      </c>
      <c r="E28" s="174"/>
      <c r="F28" s="174"/>
      <c r="G28" s="187"/>
      <c r="H28" s="187"/>
      <c r="I28" s="187"/>
      <c r="J28" s="174"/>
      <c r="K28" s="167"/>
    </row>
    <row r="29" spans="1:11" ht="32.25" customHeight="1" x14ac:dyDescent="0.2">
      <c r="A29" s="164" t="s">
        <v>172</v>
      </c>
      <c r="B29" s="203" t="s">
        <v>764</v>
      </c>
      <c r="C29" s="169">
        <v>1</v>
      </c>
      <c r="D29" s="173">
        <v>3.1949999999999998</v>
      </c>
      <c r="E29" s="174"/>
      <c r="F29" s="174"/>
      <c r="G29" s="187"/>
      <c r="H29" s="187"/>
      <c r="I29" s="187"/>
      <c r="J29" s="174"/>
      <c r="K29" s="167"/>
    </row>
    <row r="30" spans="1:11" ht="32.25" customHeight="1" x14ac:dyDescent="0.2">
      <c r="A30" s="164" t="s">
        <v>173</v>
      </c>
      <c r="B30" s="203" t="s">
        <v>765</v>
      </c>
      <c r="C30" s="169">
        <v>1</v>
      </c>
      <c r="D30" s="173">
        <v>5.0190000000000001</v>
      </c>
      <c r="E30" s="174"/>
      <c r="F30" s="174"/>
      <c r="G30" s="187"/>
      <c r="H30" s="187"/>
      <c r="I30" s="187"/>
      <c r="J30" s="174"/>
      <c r="K30" s="167"/>
    </row>
    <row r="31" spans="1:11" ht="32.25" customHeight="1" x14ac:dyDescent="0.2">
      <c r="A31" s="164" t="s">
        <v>174</v>
      </c>
      <c r="B31" s="203" t="s">
        <v>766</v>
      </c>
      <c r="C31" s="169">
        <v>1</v>
      </c>
      <c r="D31" s="173">
        <v>2.1110000000000002</v>
      </c>
      <c r="E31" s="174"/>
      <c r="F31" s="174"/>
      <c r="G31" s="187"/>
      <c r="H31" s="187"/>
      <c r="I31" s="187"/>
      <c r="J31" s="174"/>
      <c r="K31" s="167"/>
    </row>
    <row r="32" spans="1:11" ht="32.25" customHeight="1" x14ac:dyDescent="0.2">
      <c r="A32" s="164" t="s">
        <v>3</v>
      </c>
      <c r="B32" s="203" t="s">
        <v>767</v>
      </c>
      <c r="C32" s="169">
        <v>0</v>
      </c>
      <c r="D32" s="192">
        <v>38.665999999999997</v>
      </c>
      <c r="E32" s="193">
        <v>1.66</v>
      </c>
      <c r="F32" s="190">
        <v>1.2250000000000001</v>
      </c>
      <c r="G32" s="187"/>
      <c r="H32" s="187"/>
      <c r="I32" s="187"/>
      <c r="J32" s="174"/>
      <c r="K32" s="167"/>
    </row>
    <row r="33" spans="1:11" ht="32.25" customHeight="1" x14ac:dyDescent="0.2">
      <c r="A33" s="164" t="s">
        <v>730</v>
      </c>
      <c r="B33" s="165" t="s">
        <v>834</v>
      </c>
      <c r="C33" s="169" t="s">
        <v>718</v>
      </c>
      <c r="D33" s="173">
        <v>-0.97699999999999998</v>
      </c>
      <c r="E33" s="174"/>
      <c r="F33" s="174"/>
      <c r="G33" s="187"/>
      <c r="H33" s="187"/>
      <c r="I33" s="187"/>
      <c r="J33" s="174"/>
      <c r="K33" s="167"/>
    </row>
    <row r="34" spans="1:11" ht="32.25" customHeight="1" x14ac:dyDescent="0.2">
      <c r="A34" s="164" t="s">
        <v>735</v>
      </c>
      <c r="B34" s="171"/>
      <c r="C34" s="171"/>
      <c r="D34" s="173">
        <v>-0.86599999999999999</v>
      </c>
      <c r="E34" s="174"/>
      <c r="F34" s="174"/>
      <c r="G34" s="174"/>
      <c r="H34" s="187"/>
      <c r="I34" s="187"/>
      <c r="J34" s="174"/>
      <c r="K34" s="167"/>
    </row>
    <row r="35" spans="1:11" ht="32.25" customHeight="1" x14ac:dyDescent="0.2">
      <c r="A35" s="164" t="s">
        <v>4</v>
      </c>
      <c r="B35" s="167" t="s">
        <v>835</v>
      </c>
      <c r="C35" s="169">
        <v>0</v>
      </c>
      <c r="D35" s="173">
        <v>-0.97699999999999998</v>
      </c>
      <c r="E35" s="174"/>
      <c r="F35" s="174"/>
      <c r="G35" s="174"/>
      <c r="H35" s="187"/>
      <c r="I35" s="187"/>
      <c r="J35" s="173">
        <v>0.26100000000000001</v>
      </c>
      <c r="K35" s="167"/>
    </row>
    <row r="36" spans="1:11" ht="32.25" customHeight="1" x14ac:dyDescent="0.2">
      <c r="A36" s="164" t="s">
        <v>727</v>
      </c>
      <c r="B36" s="204"/>
      <c r="C36" s="169">
        <v>0</v>
      </c>
      <c r="D36" s="173">
        <v>-0.97699999999999998</v>
      </c>
      <c r="E36" s="174"/>
      <c r="F36" s="174"/>
      <c r="G36" s="174"/>
      <c r="H36" s="187"/>
      <c r="I36" s="187"/>
      <c r="J36" s="174"/>
      <c r="K36" s="167"/>
    </row>
    <row r="37" spans="1:11" ht="32.25" customHeight="1" x14ac:dyDescent="0.2">
      <c r="A37" s="164" t="s">
        <v>5</v>
      </c>
      <c r="B37" s="167" t="s">
        <v>836</v>
      </c>
      <c r="C37" s="169">
        <v>0</v>
      </c>
      <c r="D37" s="200">
        <v>-9.1690000000000005</v>
      </c>
      <c r="E37" s="201">
        <v>-0.34200000000000003</v>
      </c>
      <c r="F37" s="202">
        <v>-4.7E-2</v>
      </c>
      <c r="G37" s="174"/>
      <c r="H37" s="187"/>
      <c r="I37" s="187"/>
      <c r="J37" s="173">
        <v>0.26100000000000001</v>
      </c>
      <c r="K37" s="167"/>
    </row>
    <row r="38" spans="1:11" ht="32.25" customHeight="1" x14ac:dyDescent="0.2">
      <c r="A38" s="164" t="s">
        <v>723</v>
      </c>
      <c r="B38" s="204"/>
      <c r="C38" s="169">
        <v>0</v>
      </c>
      <c r="D38" s="200">
        <v>-9.1690000000000005</v>
      </c>
      <c r="E38" s="201">
        <v>-0.34200000000000003</v>
      </c>
      <c r="F38" s="202">
        <v>-4.7E-2</v>
      </c>
      <c r="G38" s="174"/>
      <c r="H38" s="187"/>
      <c r="I38" s="187"/>
      <c r="J38" s="174"/>
      <c r="K38" s="167"/>
    </row>
    <row r="39" spans="1:11" ht="32.25" customHeight="1" x14ac:dyDescent="0.2">
      <c r="A39" s="164" t="s">
        <v>6</v>
      </c>
      <c r="B39" s="167" t="s">
        <v>837</v>
      </c>
      <c r="C39" s="169">
        <v>0</v>
      </c>
      <c r="D39" s="173">
        <v>-0.86599999999999999</v>
      </c>
      <c r="E39" s="174"/>
      <c r="F39" s="174"/>
      <c r="G39" s="174"/>
      <c r="H39" s="187"/>
      <c r="I39" s="187"/>
      <c r="J39" s="173">
        <v>0.23699999999999999</v>
      </c>
      <c r="K39" s="167"/>
    </row>
    <row r="40" spans="1:11" ht="32.25" customHeight="1" x14ac:dyDescent="0.2">
      <c r="A40" s="164" t="s">
        <v>724</v>
      </c>
      <c r="B40" s="204"/>
      <c r="C40" s="169">
        <v>0</v>
      </c>
      <c r="D40" s="173">
        <v>-0.86599999999999999</v>
      </c>
      <c r="E40" s="174"/>
      <c r="F40" s="174"/>
      <c r="G40" s="174"/>
      <c r="H40" s="187"/>
      <c r="I40" s="187"/>
      <c r="J40" s="174"/>
      <c r="K40" s="167"/>
    </row>
    <row r="41" spans="1:11" ht="32.25" customHeight="1" x14ac:dyDescent="0.2">
      <c r="A41" s="164" t="s">
        <v>7</v>
      </c>
      <c r="B41" s="167" t="s">
        <v>838</v>
      </c>
      <c r="C41" s="169">
        <v>0</v>
      </c>
      <c r="D41" s="200">
        <v>-8.1929999999999996</v>
      </c>
      <c r="E41" s="201">
        <v>-0.29299999999999998</v>
      </c>
      <c r="F41" s="202">
        <v>-3.9E-2</v>
      </c>
      <c r="G41" s="174"/>
      <c r="H41" s="187"/>
      <c r="I41" s="187"/>
      <c r="J41" s="173">
        <v>0.23699999999999999</v>
      </c>
      <c r="K41" s="167"/>
    </row>
    <row r="42" spans="1:11" ht="27.75" customHeight="1" x14ac:dyDescent="0.2">
      <c r="A42" s="164" t="s">
        <v>725</v>
      </c>
      <c r="B42" s="204"/>
      <c r="C42" s="169">
        <v>0</v>
      </c>
      <c r="D42" s="200">
        <v>-8.1929999999999996</v>
      </c>
      <c r="E42" s="201">
        <v>-0.29299999999999998</v>
      </c>
      <c r="F42" s="202">
        <v>-3.9E-2</v>
      </c>
      <c r="G42" s="174"/>
      <c r="H42" s="187"/>
      <c r="I42" s="187"/>
      <c r="J42" s="174"/>
      <c r="K42" s="167"/>
    </row>
    <row r="43" spans="1:11" ht="27.75" customHeight="1" x14ac:dyDescent="0.2">
      <c r="A43" s="164" t="s">
        <v>8</v>
      </c>
      <c r="B43" s="167" t="s">
        <v>839</v>
      </c>
      <c r="C43" s="169">
        <v>0</v>
      </c>
      <c r="D43" s="173">
        <v>-0.58499999999999996</v>
      </c>
      <c r="E43" s="174"/>
      <c r="F43" s="174"/>
      <c r="G43" s="186">
        <v>9.6300000000000008</v>
      </c>
      <c r="H43" s="187"/>
      <c r="I43" s="187"/>
      <c r="J43" s="173">
        <v>0.19</v>
      </c>
      <c r="K43" s="167"/>
    </row>
    <row r="44" spans="1:11" ht="27.75" customHeight="1" x14ac:dyDescent="0.2">
      <c r="A44" s="164" t="s">
        <v>726</v>
      </c>
      <c r="B44" s="204"/>
      <c r="C44" s="169">
        <v>0</v>
      </c>
      <c r="D44" s="173">
        <v>-0.58499999999999996</v>
      </c>
      <c r="E44" s="174"/>
      <c r="F44" s="174"/>
      <c r="G44" s="186">
        <v>9.6300000000000008</v>
      </c>
      <c r="H44" s="187"/>
      <c r="I44" s="187"/>
      <c r="J44" s="174"/>
      <c r="K44" s="167"/>
    </row>
    <row r="45" spans="1:11" ht="27.75" customHeight="1" x14ac:dyDescent="0.2">
      <c r="A45" s="164" t="s">
        <v>9</v>
      </c>
      <c r="B45" s="167" t="s">
        <v>840</v>
      </c>
      <c r="C45" s="169">
        <v>0</v>
      </c>
      <c r="D45" s="200">
        <v>-5.7240000000000002</v>
      </c>
      <c r="E45" s="201">
        <v>-0.16500000000000001</v>
      </c>
      <c r="F45" s="202">
        <v>-1.9E-2</v>
      </c>
      <c r="G45" s="186">
        <v>9.6300000000000008</v>
      </c>
      <c r="H45" s="187"/>
      <c r="I45" s="187"/>
      <c r="J45" s="173">
        <v>0.19</v>
      </c>
      <c r="K45" s="167"/>
    </row>
    <row r="46" spans="1:11" ht="27.75" customHeight="1" x14ac:dyDescent="0.2">
      <c r="A46" s="164" t="s">
        <v>728</v>
      </c>
      <c r="B46" s="204"/>
      <c r="C46" s="169">
        <v>0</v>
      </c>
      <c r="D46" s="200">
        <v>-5.7240000000000002</v>
      </c>
      <c r="E46" s="201">
        <v>-0.16500000000000001</v>
      </c>
      <c r="F46" s="202">
        <v>-1.9E-2</v>
      </c>
      <c r="G46" s="186">
        <v>9.6300000000000008</v>
      </c>
      <c r="H46" s="187"/>
      <c r="I46" s="187"/>
      <c r="J46" s="174"/>
      <c r="K46" s="16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11" sqref="A11:O11"/>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30" t="s">
        <v>636</v>
      </c>
      <c r="D1" s="230"/>
      <c r="E1" s="33"/>
      <c r="F1" s="229" t="s">
        <v>170</v>
      </c>
      <c r="G1" s="229"/>
      <c r="H1" s="229"/>
      <c r="I1" s="229"/>
      <c r="J1" s="229"/>
      <c r="K1" s="229"/>
      <c r="L1" s="229"/>
      <c r="M1" s="229"/>
      <c r="N1" s="229"/>
      <c r="O1" s="229"/>
    </row>
    <row r="2" spans="1:15" s="35" customFormat="1" ht="25.5" customHeight="1" x14ac:dyDescent="0.2">
      <c r="A2" s="215" t="str">
        <f>Overview!B4&amp; " - Effective from "&amp;Overview!D4&amp;" - "&amp;Overview!E4&amp;" EDCM charges"</f>
        <v>Vattenfall Networks Limited - GSP J - Effective from 1 April 2020 - Submitted EDCM charges</v>
      </c>
      <c r="B2" s="215"/>
      <c r="C2" s="215"/>
      <c r="D2" s="215"/>
      <c r="E2" s="215"/>
      <c r="F2" s="215"/>
      <c r="G2" s="215"/>
      <c r="H2" s="215"/>
      <c r="I2" s="215"/>
      <c r="J2" s="215"/>
      <c r="K2" s="215"/>
      <c r="L2" s="215"/>
      <c r="M2" s="215"/>
      <c r="N2" s="215"/>
      <c r="O2" s="215"/>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5" t="s">
        <v>492</v>
      </c>
      <c r="B4" s="215"/>
      <c r="C4" s="215"/>
      <c r="D4" s="215"/>
      <c r="E4" s="215"/>
      <c r="F4" s="215"/>
      <c r="G4" s="61"/>
      <c r="H4" s="61"/>
      <c r="I4" s="61"/>
      <c r="J4" s="61"/>
      <c r="K4" s="61"/>
      <c r="L4" s="61"/>
      <c r="M4" s="61"/>
      <c r="N4" s="61"/>
      <c r="O4" s="61"/>
    </row>
    <row r="5" spans="1:15" s="64" customFormat="1" ht="25.5" customHeight="1" x14ac:dyDescent="0.2">
      <c r="A5" s="232" t="s">
        <v>69</v>
      </c>
      <c r="B5" s="233"/>
      <c r="C5" s="233"/>
      <c r="D5" s="234" t="s">
        <v>487</v>
      </c>
      <c r="E5" s="234"/>
      <c r="F5" s="234"/>
      <c r="G5" s="61"/>
      <c r="H5" s="61"/>
      <c r="I5" s="61"/>
      <c r="J5" s="61"/>
      <c r="K5" s="61"/>
      <c r="L5" s="61"/>
      <c r="M5" s="61"/>
      <c r="N5" s="61"/>
      <c r="O5" s="61"/>
    </row>
    <row r="6" spans="1:15" s="64" customFormat="1" ht="48" customHeight="1" x14ac:dyDescent="0.2">
      <c r="A6" s="214" t="s">
        <v>486</v>
      </c>
      <c r="B6" s="214"/>
      <c r="C6" s="214"/>
      <c r="D6" s="218" t="s">
        <v>740</v>
      </c>
      <c r="E6" s="218"/>
      <c r="F6" s="218"/>
      <c r="G6" s="61"/>
      <c r="H6" s="61"/>
      <c r="I6" s="61"/>
      <c r="J6" s="61"/>
      <c r="K6" s="61"/>
      <c r="L6" s="61"/>
      <c r="M6" s="61"/>
      <c r="N6" s="61"/>
      <c r="O6" s="61"/>
    </row>
    <row r="7" spans="1:15" s="64" customFormat="1" ht="26.25" customHeight="1" x14ac:dyDescent="0.2">
      <c r="A7" s="214" t="s">
        <v>70</v>
      </c>
      <c r="B7" s="214"/>
      <c r="C7" s="214"/>
      <c r="D7" s="231" t="s">
        <v>683</v>
      </c>
      <c r="E7" s="231"/>
      <c r="F7" s="231"/>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703</v>
      </c>
      <c r="B10" s="37" t="s">
        <v>458</v>
      </c>
      <c r="C10" s="36" t="s">
        <v>459</v>
      </c>
      <c r="D10" s="36" t="s">
        <v>702</v>
      </c>
      <c r="E10" s="37" t="s">
        <v>458</v>
      </c>
      <c r="F10" s="36" t="s">
        <v>460</v>
      </c>
      <c r="G10" s="38" t="s">
        <v>169</v>
      </c>
      <c r="H10" s="39" t="s">
        <v>624</v>
      </c>
      <c r="I10" s="38" t="s">
        <v>480</v>
      </c>
      <c r="J10" s="38" t="s">
        <v>620</v>
      </c>
      <c r="K10" s="115" t="s">
        <v>705</v>
      </c>
      <c r="L10" s="39" t="s">
        <v>625</v>
      </c>
      <c r="M10" s="38" t="s">
        <v>481</v>
      </c>
      <c r="N10" s="38" t="s">
        <v>621</v>
      </c>
      <c r="O10" s="115" t="s">
        <v>706</v>
      </c>
    </row>
    <row r="11" spans="1:15" ht="36" customHeight="1" x14ac:dyDescent="0.2">
      <c r="A11" s="225" t="s">
        <v>736</v>
      </c>
      <c r="B11" s="226"/>
      <c r="C11" s="226"/>
      <c r="D11" s="226"/>
      <c r="E11" s="226"/>
      <c r="F11" s="226"/>
      <c r="G11" s="226"/>
      <c r="H11" s="226"/>
      <c r="I11" s="226"/>
      <c r="J11" s="226"/>
      <c r="K11" s="226"/>
      <c r="L11" s="226"/>
      <c r="M11" s="226"/>
      <c r="N11" s="227"/>
      <c r="O11" s="228"/>
    </row>
    <row r="12" spans="1:15" ht="36" customHeight="1" x14ac:dyDescent="0.2">
      <c r="A12" s="148"/>
      <c r="B12" s="148"/>
      <c r="C12" s="149"/>
      <c r="D12" s="30"/>
      <c r="E12" s="150"/>
      <c r="F12" s="151"/>
      <c r="G12" s="152"/>
      <c r="H12" s="152"/>
      <c r="I12" s="152"/>
      <c r="J12" s="153"/>
      <c r="K12" s="154"/>
      <c r="L12" s="154"/>
      <c r="M12" s="152"/>
      <c r="N12" s="155"/>
      <c r="O12" s="155"/>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5" sqref="A5:D5"/>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9" t="s">
        <v>506</v>
      </c>
      <c r="B1" s="229"/>
      <c r="C1" s="229"/>
      <c r="D1" s="229"/>
      <c r="E1" s="229"/>
      <c r="F1" s="229"/>
      <c r="G1" s="229"/>
      <c r="H1" s="229"/>
    </row>
    <row r="2" spans="1:14" s="35" customFormat="1" ht="25.5" customHeight="1" x14ac:dyDescent="0.2">
      <c r="A2" s="235" t="str">
        <f>Overview!B4&amp; " - Effective from "&amp;Overview!D4&amp;" - "&amp;Overview!E4&amp;" EDCM import charges"</f>
        <v>Vattenfall Networks Limited - GSP J - Effective from 1 April 2020 - Submitted EDCM import charges</v>
      </c>
      <c r="B2" s="236"/>
      <c r="C2" s="236"/>
      <c r="D2" s="236"/>
      <c r="E2" s="236"/>
      <c r="F2" s="236"/>
      <c r="G2" s="236"/>
      <c r="H2" s="237"/>
    </row>
    <row r="3" spans="1:14" s="64" customFormat="1" ht="18" x14ac:dyDescent="0.2">
      <c r="A3" s="69"/>
      <c r="B3" s="138"/>
      <c r="C3" s="138"/>
      <c r="D3" s="70"/>
      <c r="E3" s="71"/>
      <c r="F3" s="71"/>
      <c r="G3" s="72"/>
      <c r="H3" s="72"/>
      <c r="I3" s="61"/>
      <c r="J3" s="61"/>
      <c r="K3" s="61"/>
      <c r="L3" s="61"/>
      <c r="M3" s="61"/>
      <c r="N3" s="61"/>
    </row>
    <row r="4" spans="1:14" ht="60.75" customHeight="1" x14ac:dyDescent="0.2">
      <c r="A4" s="36" t="s">
        <v>478</v>
      </c>
      <c r="B4" s="37" t="s">
        <v>458</v>
      </c>
      <c r="C4" s="36" t="s">
        <v>459</v>
      </c>
      <c r="D4" s="38" t="s">
        <v>169</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8" t="s">
        <v>737</v>
      </c>
      <c r="B5" s="239"/>
      <c r="C5" s="239"/>
      <c r="D5" s="240"/>
      <c r="E5" s="135" t="str">
        <f>IFERROR(IF(VLOOKUP($A5,'Annex 2 EHV charges'!$A:$O,8,FALSE)=0,"",VLOOKUP($A5,'Annex 2 EHV charges'!$A:$O,8,FALSE)),"")</f>
        <v/>
      </c>
      <c r="F5" s="136" t="str">
        <f>IFERROR(IF(VLOOKUP($A5,'Annex 2 EHV charges'!$A:$O,9,FALSE)=0,"",VLOOKUP($A5,'Annex 2 EHV charges'!$A:$O,9,FALSE)),"")</f>
        <v/>
      </c>
      <c r="G5" s="135" t="str">
        <f>IFERROR(IF(VLOOKUP($A5,'Annex 2 EHV charges'!$A:$O,10,FALSE)=0,"",VLOOKUP($A5,'Annex 2 EHV charges'!$A:$O,10,FALSE)),"")</f>
        <v/>
      </c>
      <c r="H5" s="135" t="str">
        <f>IFERROR(IF(VLOOKUP($A5,'Annex 2 EHV charges'!$A:$O,11,FALSE)=0,"",VLOOKUP($A5,'Annex 2 EHV charges'!$A:$O,11,FALSE)),"")</f>
        <v/>
      </c>
    </row>
    <row r="6" spans="1:14" ht="30.75" customHeight="1" x14ac:dyDescent="0.2">
      <c r="A6" s="137" t="str">
        <f t="array" ref="A6">IFERROR(INDEX('Annex 2 EHV charges'!#REF!, MATCH(0, IF(ISBLANK('Annex 2 EHV charges'!#REF!),1, COUNTIF(A$4:$A5, 'Annex 2 EHV charges'!#REF!)), 0)),"")</f>
        <v/>
      </c>
      <c r="B6" s="139" t="str">
        <f>IF($A6="","",VLOOKUP($A6,'Annex 2 EHV charges'!$A:$O,2,0))</f>
        <v/>
      </c>
      <c r="C6" s="140" t="str">
        <f>IF($A6="","",VLOOKUP($A6,'Annex 2 EHV charges'!$A:$O,3,0))</f>
        <v/>
      </c>
      <c r="D6" s="137" t="str">
        <f>IF($A6="","",VLOOKUP($A6,'Annex 2 EHV charges'!$A:$O,7,0))</f>
        <v/>
      </c>
      <c r="E6" s="135" t="str">
        <f>IFERROR(IF(VLOOKUP($A6,'Annex 2 EHV charges'!$A:$O,8,FALSE)=0,"",VLOOKUP($A6,'Annex 2 EHV charges'!$A:$O,8,FALSE)),"")</f>
        <v/>
      </c>
      <c r="F6" s="136" t="str">
        <f>IFERROR(IF(VLOOKUP($A6,'Annex 2 EHV charges'!$A:$O,9,FALSE)=0,"",VLOOKUP($A6,'Annex 2 EHV charges'!$A:$O,9,FALSE)),"")</f>
        <v/>
      </c>
      <c r="G6" s="135" t="str">
        <f>IFERROR(IF(VLOOKUP($A6,'Annex 2 EHV charges'!$A:$O,10,FALSE)=0,"",VLOOKUP($A6,'Annex 2 EHV charges'!$A:$O,10,FALSE)),"")</f>
        <v/>
      </c>
      <c r="H6" s="135" t="str">
        <f>IFERROR(IF(VLOOKUP($A6,'Annex 2 EHV charges'!$A:$O,11,FALSE)=0,"",VLOOKUP($A6,'Annex 2 EHV charges'!$A:$O,11,FALSE)),"")</f>
        <v/>
      </c>
    </row>
    <row r="7" spans="1:14" ht="30.75" customHeight="1" x14ac:dyDescent="0.2">
      <c r="A7" s="137" t="str">
        <f t="array" ref="A7">IFERROR(INDEX('Annex 2 EHV charges'!#REF!, MATCH(0, IF(ISBLANK('Annex 2 EHV charges'!#REF!),1, COUNTIF(A$4:$A6, 'Annex 2 EHV charges'!#REF!)), 0)),"")</f>
        <v/>
      </c>
      <c r="B7" s="139" t="str">
        <f>IF($A7="","",VLOOKUP($A7,'Annex 2 EHV charges'!$A:$O,2,0))</f>
        <v/>
      </c>
      <c r="C7" s="140" t="str">
        <f>IF($A7="","",VLOOKUP($A7,'Annex 2 EHV charges'!$A:$O,3,0))</f>
        <v/>
      </c>
      <c r="D7" s="137" t="str">
        <f>IF($A7="","",VLOOKUP($A7,'Annex 2 EHV charges'!$A:$O,7,0))</f>
        <v/>
      </c>
      <c r="E7" s="135" t="str">
        <f>IFERROR(IF(VLOOKUP($A7,'Annex 2 EHV charges'!$A:$O,8,FALSE)=0,"",VLOOKUP($A7,'Annex 2 EHV charges'!$A:$O,8,FALSE)),"")</f>
        <v/>
      </c>
      <c r="F7" s="136" t="str">
        <f>IFERROR(IF(VLOOKUP($A7,'Annex 2 EHV charges'!$A:$O,9,FALSE)=0,"",VLOOKUP($A7,'Annex 2 EHV charges'!$A:$O,9,FALSE)),"")</f>
        <v/>
      </c>
      <c r="G7" s="135" t="str">
        <f>IFERROR(IF(VLOOKUP($A7,'Annex 2 EHV charges'!$A:$O,10,FALSE)=0,"",VLOOKUP($A7,'Annex 2 EHV charges'!$A:$O,10,FALSE)),"")</f>
        <v/>
      </c>
      <c r="H7" s="135" t="str">
        <f>IFERROR(IF(VLOOKUP($A7,'Annex 2 EHV charges'!$A:$O,11,FALSE)=0,"",VLOOKUP($A7,'Annex 2 EHV charges'!$A:$O,11,FALSE)),"")</f>
        <v/>
      </c>
    </row>
    <row r="8" spans="1:14" ht="30.75" customHeight="1" x14ac:dyDescent="0.2">
      <c r="A8" s="137" t="str">
        <f t="array" ref="A8">IFERROR(INDEX('Annex 2 EHV charges'!#REF!, MATCH(0, IF(ISBLANK('Annex 2 EHV charges'!#REF!),1, COUNTIF(A$4:$A7, 'Annex 2 EHV charges'!#REF!)), 0)),"")</f>
        <v/>
      </c>
      <c r="B8" s="139" t="str">
        <f>IF($A8="","",VLOOKUP($A8,'Annex 2 EHV charges'!$A:$O,2,0))</f>
        <v/>
      </c>
      <c r="C8" s="140" t="str">
        <f>IF($A8="","",VLOOKUP($A8,'Annex 2 EHV charges'!$A:$O,3,0))</f>
        <v/>
      </c>
      <c r="D8" s="137" t="str">
        <f>IF($A8="","",VLOOKUP($A8,'Annex 2 EHV charges'!$A:$O,7,0))</f>
        <v/>
      </c>
      <c r="E8" s="135" t="str">
        <f>IFERROR(IF(VLOOKUP($A8,'Annex 2 EHV charges'!$A:$O,8,FALSE)=0,"",VLOOKUP($A8,'Annex 2 EHV charges'!$A:$O,8,FALSE)),"")</f>
        <v/>
      </c>
      <c r="F8" s="136" t="str">
        <f>IFERROR(IF(VLOOKUP($A8,'Annex 2 EHV charges'!$A:$O,9,FALSE)=0,"",VLOOKUP($A8,'Annex 2 EHV charges'!$A:$O,9,FALSE)),"")</f>
        <v/>
      </c>
      <c r="G8" s="135" t="str">
        <f>IFERROR(IF(VLOOKUP($A8,'Annex 2 EHV charges'!$A:$O,10,FALSE)=0,"",VLOOKUP($A8,'Annex 2 EHV charges'!$A:$O,10,FALSE)),"")</f>
        <v/>
      </c>
      <c r="H8" s="135" t="str">
        <f>IFERROR(IF(VLOOKUP($A8,'Annex 2 EHV charges'!$A:$O,11,FALSE)=0,"",VLOOKUP($A8,'Annex 2 EHV charges'!$A:$O,11,FALSE)),"")</f>
        <v/>
      </c>
    </row>
    <row r="9" spans="1:14" ht="30.75" customHeight="1" x14ac:dyDescent="0.2">
      <c r="A9" s="137" t="str">
        <f t="array" ref="A9">IFERROR(INDEX('Annex 2 EHV charges'!#REF!, MATCH(0, IF(ISBLANK('Annex 2 EHV charges'!#REF!),1, COUNTIF(A$4:$A8, 'Annex 2 EHV charges'!#REF!)), 0)),"")</f>
        <v/>
      </c>
      <c r="B9" s="139" t="str">
        <f>IF($A9="","",VLOOKUP($A9,'Annex 2 EHV charges'!$A:$O,2,0))</f>
        <v/>
      </c>
      <c r="C9" s="140" t="str">
        <f>IF($A9="","",VLOOKUP($A9,'Annex 2 EHV charges'!$A:$O,3,0))</f>
        <v/>
      </c>
      <c r="D9" s="137" t="str">
        <f>IF($A9="","",VLOOKUP($A9,'Annex 2 EHV charges'!$A:$O,7,0))</f>
        <v/>
      </c>
      <c r="E9" s="135" t="str">
        <f>IFERROR(IF(VLOOKUP($A9,'Annex 2 EHV charges'!$A:$O,8,FALSE)=0,"",VLOOKUP($A9,'Annex 2 EHV charges'!$A:$O,8,FALSE)),"")</f>
        <v/>
      </c>
      <c r="F9" s="136" t="str">
        <f>IFERROR(IF(VLOOKUP($A9,'Annex 2 EHV charges'!$A:$O,9,FALSE)=0,"",VLOOKUP($A9,'Annex 2 EHV charges'!$A:$O,9,FALSE)),"")</f>
        <v/>
      </c>
      <c r="G9" s="135" t="str">
        <f>IFERROR(IF(VLOOKUP($A9,'Annex 2 EHV charges'!$A:$O,10,FALSE)=0,"",VLOOKUP($A9,'Annex 2 EHV charges'!$A:$O,10,FALSE)),"")</f>
        <v/>
      </c>
      <c r="H9" s="135" t="str">
        <f>IFERROR(IF(VLOOKUP($A9,'Annex 2 EHV charges'!$A:$O,11,FALSE)=0,"",VLOOKUP($A9,'Annex 2 EHV charges'!$A:$O,11,FALSE)),"")</f>
        <v/>
      </c>
    </row>
    <row r="10" spans="1:14" ht="30.75" customHeight="1" x14ac:dyDescent="0.2">
      <c r="A10" s="137" t="str">
        <f t="array" ref="A10">IFERROR(INDEX('Annex 2 EHV charges'!#REF!, MATCH(0, IF(ISBLANK('Annex 2 EHV charges'!#REF!),1, COUNTIF(A$4:$A9, 'Annex 2 EHV charges'!#REF!)), 0)),"")</f>
        <v/>
      </c>
      <c r="B10" s="139" t="str">
        <f>IF($A10="","",VLOOKUP($A10,'Annex 2 EHV charges'!$A:$O,2,0))</f>
        <v/>
      </c>
      <c r="C10" s="140" t="str">
        <f>IF($A10="","",VLOOKUP($A10,'Annex 2 EHV charges'!$A:$O,3,0))</f>
        <v/>
      </c>
      <c r="D10" s="137" t="str">
        <f>IF($A10="","",VLOOKUP($A10,'Annex 2 EHV charges'!$A:$O,7,0))</f>
        <v/>
      </c>
      <c r="E10" s="135" t="str">
        <f>IFERROR(IF(VLOOKUP($A10,'Annex 2 EHV charges'!$A:$O,8,FALSE)=0,"",VLOOKUP($A10,'Annex 2 EHV charges'!$A:$O,8,FALSE)),"")</f>
        <v/>
      </c>
      <c r="F10" s="136" t="str">
        <f>IFERROR(IF(VLOOKUP($A10,'Annex 2 EHV charges'!$A:$O,9,FALSE)=0,"",VLOOKUP($A10,'Annex 2 EHV charges'!$A:$O,9,FALSE)),"")</f>
        <v/>
      </c>
      <c r="G10" s="135" t="str">
        <f>IFERROR(IF(VLOOKUP($A10,'Annex 2 EHV charges'!$A:$O,10,FALSE)=0,"",VLOOKUP($A10,'Annex 2 EHV charges'!$A:$O,10,FALSE)),"")</f>
        <v/>
      </c>
      <c r="H10" s="135" t="str">
        <f>IFERROR(IF(VLOOKUP($A10,'Annex 2 EHV charges'!$A:$O,11,FALSE)=0,"",VLOOKUP($A10,'Annex 2 EHV charges'!$A:$O,11,FALSE)),"")</f>
        <v/>
      </c>
    </row>
    <row r="11" spans="1:14" ht="30.75" customHeight="1" x14ac:dyDescent="0.2">
      <c r="A11" s="137" t="str">
        <f t="array" ref="A11">IFERROR(INDEX('Annex 2 EHV charges'!#REF!, MATCH(0, IF(ISBLANK('Annex 2 EHV charges'!#REF!),1, COUNTIF(A$4:$A10, 'Annex 2 EHV charges'!#REF!)), 0)),"")</f>
        <v/>
      </c>
      <c r="B11" s="139" t="str">
        <f>IF($A11="","",VLOOKUP($A11,'Annex 2 EHV charges'!$A:$O,2,0))</f>
        <v/>
      </c>
      <c r="C11" s="140" t="str">
        <f>IF($A11="","",VLOOKUP($A11,'Annex 2 EHV charges'!$A:$O,3,0))</f>
        <v/>
      </c>
      <c r="D11" s="137" t="str">
        <f>IF($A11="","",VLOOKUP($A11,'Annex 2 EHV charges'!$A:$O,7,0))</f>
        <v/>
      </c>
      <c r="E11" s="135" t="str">
        <f>IFERROR(IF(VLOOKUP($A11,'Annex 2 EHV charges'!$A:$O,8,FALSE)=0,"",VLOOKUP($A11,'Annex 2 EHV charges'!$A:$O,8,FALSE)),"")</f>
        <v/>
      </c>
      <c r="F11" s="136" t="str">
        <f>IFERROR(IF(VLOOKUP($A11,'Annex 2 EHV charges'!$A:$O,9,FALSE)=0,"",VLOOKUP($A11,'Annex 2 EHV charges'!$A:$O,9,FALSE)),"")</f>
        <v/>
      </c>
      <c r="G11" s="135" t="str">
        <f>IFERROR(IF(VLOOKUP($A11,'Annex 2 EHV charges'!$A:$O,10,FALSE)=0,"",VLOOKUP($A11,'Annex 2 EHV charges'!$A:$O,10,FALSE)),"")</f>
        <v/>
      </c>
      <c r="H11" s="135" t="str">
        <f>IFERROR(IF(VLOOKUP($A11,'Annex 2 EHV charges'!$A:$O,11,FALSE)=0,"",VLOOKUP($A11,'Annex 2 EHV charges'!$A:$O,11,FALSE)),"")</f>
        <v/>
      </c>
    </row>
    <row r="12" spans="1:14" ht="30.75" customHeight="1" x14ac:dyDescent="0.2">
      <c r="A12" s="137" t="str">
        <f t="array" ref="A12">IFERROR(INDEX('Annex 2 EHV charges'!#REF!, MATCH(0, IF(ISBLANK('Annex 2 EHV charges'!#REF!),1, COUNTIF(A$4:$A11, 'Annex 2 EHV charges'!#REF!)), 0)),"")</f>
        <v/>
      </c>
      <c r="B12" s="139" t="str">
        <f>IF($A12="","",VLOOKUP($A12,'Annex 2 EHV charges'!$A:$O,2,0))</f>
        <v/>
      </c>
      <c r="C12" s="140" t="str">
        <f>IF($A12="","",VLOOKUP($A12,'Annex 2 EHV charges'!$A:$O,3,0))</f>
        <v/>
      </c>
      <c r="D12" s="137" t="str">
        <f>IF($A12="","",VLOOKUP($A12,'Annex 2 EHV charges'!$A:$O,7,0))</f>
        <v/>
      </c>
      <c r="E12" s="135" t="str">
        <f>IFERROR(IF(VLOOKUP($A12,'Annex 2 EHV charges'!$A:$O,8,FALSE)=0,"",VLOOKUP($A12,'Annex 2 EHV charges'!$A:$O,8,FALSE)),"")</f>
        <v/>
      </c>
      <c r="F12" s="136" t="str">
        <f>IFERROR(IF(VLOOKUP($A12,'Annex 2 EHV charges'!$A:$O,9,FALSE)=0,"",VLOOKUP($A12,'Annex 2 EHV charges'!$A:$O,9,FALSE)),"")</f>
        <v/>
      </c>
      <c r="G12" s="135" t="str">
        <f>IFERROR(IF(VLOOKUP($A12,'Annex 2 EHV charges'!$A:$O,10,FALSE)=0,"",VLOOKUP($A12,'Annex 2 EHV charges'!$A:$O,10,FALSE)),"")</f>
        <v/>
      </c>
      <c r="H12" s="135" t="str">
        <f>IFERROR(IF(VLOOKUP($A12,'Annex 2 EHV charges'!$A:$O,11,FALSE)=0,"",VLOOKUP($A12,'Annex 2 EHV charges'!$A:$O,11,FALSE)),"")</f>
        <v/>
      </c>
    </row>
    <row r="13" spans="1:14" ht="30.75" customHeight="1" x14ac:dyDescent="0.2">
      <c r="A13" s="137" t="str">
        <f t="array" ref="A13">IFERROR(INDEX('Annex 2 EHV charges'!#REF!, MATCH(0, IF(ISBLANK('Annex 2 EHV charges'!#REF!),1, COUNTIF(A$4:$A12, 'Annex 2 EHV charges'!#REF!)), 0)),"")</f>
        <v/>
      </c>
      <c r="B13" s="139" t="str">
        <f>IF($A13="","",VLOOKUP($A13,'Annex 2 EHV charges'!$A:$O,2,0))</f>
        <v/>
      </c>
      <c r="C13" s="140" t="str">
        <f>IF($A13="","",VLOOKUP($A13,'Annex 2 EHV charges'!$A:$O,3,0))</f>
        <v/>
      </c>
      <c r="D13" s="137" t="str">
        <f>IF($A13="","",VLOOKUP($A13,'Annex 2 EHV charges'!$A:$O,7,0))</f>
        <v/>
      </c>
      <c r="E13" s="135" t="str">
        <f>IFERROR(IF(VLOOKUP($A13,'Annex 2 EHV charges'!$A:$O,8,FALSE)=0,"",VLOOKUP($A13,'Annex 2 EHV charges'!$A:$O,8,FALSE)),"")</f>
        <v/>
      </c>
      <c r="F13" s="136" t="str">
        <f>IFERROR(IF(VLOOKUP($A13,'Annex 2 EHV charges'!$A:$O,9,FALSE)=0,"",VLOOKUP($A13,'Annex 2 EHV charges'!$A:$O,9,FALSE)),"")</f>
        <v/>
      </c>
      <c r="G13" s="135" t="str">
        <f>IFERROR(IF(VLOOKUP($A13,'Annex 2 EHV charges'!$A:$O,10,FALSE)=0,"",VLOOKUP($A13,'Annex 2 EHV charges'!$A:$O,10,FALSE)),"")</f>
        <v/>
      </c>
      <c r="H13" s="135" t="str">
        <f>IFERROR(IF(VLOOKUP($A13,'Annex 2 EHV charges'!$A:$O,11,FALSE)=0,"",VLOOKUP($A13,'Annex 2 EHV charges'!$A:$O,11,FALSE)),"")</f>
        <v/>
      </c>
    </row>
    <row r="14" spans="1:14" ht="30.75" customHeight="1" x14ac:dyDescent="0.2">
      <c r="A14" s="137" t="str">
        <f t="array" ref="A14">IFERROR(INDEX('Annex 2 EHV charges'!#REF!, MATCH(0, IF(ISBLANK('Annex 2 EHV charges'!#REF!),1, COUNTIF(A$4:$A13, 'Annex 2 EHV charges'!#REF!)), 0)),"")</f>
        <v/>
      </c>
      <c r="B14" s="139" t="str">
        <f>IF($A14="","",VLOOKUP($A14,'Annex 2 EHV charges'!$A:$O,2,0))</f>
        <v/>
      </c>
      <c r="C14" s="140" t="str">
        <f>IF($A14="","",VLOOKUP($A14,'Annex 2 EHV charges'!$A:$O,3,0))</f>
        <v/>
      </c>
      <c r="D14" s="137" t="str">
        <f>IF($A14="","",VLOOKUP($A14,'Annex 2 EHV charges'!$A:$O,7,0))</f>
        <v/>
      </c>
      <c r="E14" s="135" t="str">
        <f>IFERROR(IF(VLOOKUP($A14,'Annex 2 EHV charges'!$A:$O,8,FALSE)=0,"",VLOOKUP($A14,'Annex 2 EHV charges'!$A:$O,8,FALSE)),"")</f>
        <v/>
      </c>
      <c r="F14" s="136" t="str">
        <f>IFERROR(IF(VLOOKUP($A14,'Annex 2 EHV charges'!$A:$O,9,FALSE)=0,"",VLOOKUP($A14,'Annex 2 EHV charges'!$A:$O,9,FALSE)),"")</f>
        <v/>
      </c>
      <c r="G14" s="135" t="str">
        <f>IFERROR(IF(VLOOKUP($A14,'Annex 2 EHV charges'!$A:$O,10,FALSE)=0,"",VLOOKUP($A14,'Annex 2 EHV charges'!$A:$O,10,FALSE)),"")</f>
        <v/>
      </c>
      <c r="H14" s="135" t="str">
        <f>IFERROR(IF(VLOOKUP($A14,'Annex 2 EHV charges'!$A:$O,11,FALSE)=0,"",VLOOKUP($A14,'Annex 2 EHV charges'!$A:$O,11,FALSE)),"")</f>
        <v/>
      </c>
    </row>
    <row r="15" spans="1:14" ht="30.75" customHeight="1" x14ac:dyDescent="0.2">
      <c r="A15" s="137" t="str">
        <f t="array" ref="A15">IFERROR(INDEX('Annex 2 EHV charges'!#REF!, MATCH(0, IF(ISBLANK('Annex 2 EHV charges'!#REF!),1, COUNTIF(A$4:$A14, 'Annex 2 EHV charges'!#REF!)), 0)),"")</f>
        <v/>
      </c>
      <c r="B15" s="139" t="str">
        <f>IF($A15="","",VLOOKUP($A15,'Annex 2 EHV charges'!$A:$O,2,0))</f>
        <v/>
      </c>
      <c r="C15" s="140" t="str">
        <f>IF($A15="","",VLOOKUP($A15,'Annex 2 EHV charges'!$A:$O,3,0))</f>
        <v/>
      </c>
      <c r="D15" s="137" t="str">
        <f>IF($A15="","",VLOOKUP($A15,'Annex 2 EHV charges'!$A:$O,7,0))</f>
        <v/>
      </c>
      <c r="E15" s="135" t="str">
        <f>IFERROR(IF(VLOOKUP($A15,'Annex 2 EHV charges'!$A:$O,8,FALSE)=0,"",VLOOKUP($A15,'Annex 2 EHV charges'!$A:$O,8,FALSE)),"")</f>
        <v/>
      </c>
      <c r="F15" s="136" t="str">
        <f>IFERROR(IF(VLOOKUP($A15,'Annex 2 EHV charges'!$A:$O,9,FALSE)=0,"",VLOOKUP($A15,'Annex 2 EHV charges'!$A:$O,9,FALSE)),"")</f>
        <v/>
      </c>
      <c r="G15" s="135" t="str">
        <f>IFERROR(IF(VLOOKUP($A15,'Annex 2 EHV charges'!$A:$O,10,FALSE)=0,"",VLOOKUP($A15,'Annex 2 EHV charges'!$A:$O,10,FALSE)),"")</f>
        <v/>
      </c>
      <c r="H15" s="135" t="str">
        <f>IFERROR(IF(VLOOKUP($A15,'Annex 2 EHV charges'!$A:$O,11,FALSE)=0,"",VLOOKUP($A15,'Annex 2 EHV charges'!$A:$O,11,FALSE)),"")</f>
        <v/>
      </c>
    </row>
    <row r="16" spans="1:14" ht="30.75" customHeight="1" x14ac:dyDescent="0.2">
      <c r="A16" s="137" t="str">
        <f t="array" ref="A16">IFERROR(INDEX('Annex 2 EHV charges'!#REF!, MATCH(0, IF(ISBLANK('Annex 2 EHV charges'!#REF!),1, COUNTIF(A$4:$A15, 'Annex 2 EHV charges'!#REF!)), 0)),"")</f>
        <v/>
      </c>
      <c r="B16" s="139" t="str">
        <f>IF($A16="","",VLOOKUP($A16,'Annex 2 EHV charges'!$A:$O,2,0))</f>
        <v/>
      </c>
      <c r="C16" s="140" t="str">
        <f>IF($A16="","",VLOOKUP($A16,'Annex 2 EHV charges'!$A:$O,3,0))</f>
        <v/>
      </c>
      <c r="D16" s="137" t="str">
        <f>IF($A16="","",VLOOKUP($A16,'Annex 2 EHV charges'!$A:$O,7,0))</f>
        <v/>
      </c>
      <c r="E16" s="135" t="str">
        <f>IFERROR(IF(VLOOKUP($A16,'Annex 2 EHV charges'!$A:$O,8,FALSE)=0,"",VLOOKUP($A16,'Annex 2 EHV charges'!$A:$O,8,FALSE)),"")</f>
        <v/>
      </c>
      <c r="F16" s="136" t="str">
        <f>IFERROR(IF(VLOOKUP($A16,'Annex 2 EHV charges'!$A:$O,9,FALSE)=0,"",VLOOKUP($A16,'Annex 2 EHV charges'!$A:$O,9,FALSE)),"")</f>
        <v/>
      </c>
      <c r="G16" s="135" t="str">
        <f>IFERROR(IF(VLOOKUP($A16,'Annex 2 EHV charges'!$A:$O,10,FALSE)=0,"",VLOOKUP($A16,'Annex 2 EHV charges'!$A:$O,10,FALSE)),"")</f>
        <v/>
      </c>
      <c r="H16" s="135" t="str">
        <f>IFERROR(IF(VLOOKUP($A16,'Annex 2 EHV charges'!$A:$O,11,FALSE)=0,"",VLOOKUP($A16,'Annex 2 EHV charges'!$A:$O,11,FALSE)),"")</f>
        <v/>
      </c>
    </row>
    <row r="17" spans="1:8" ht="30.75" customHeight="1" x14ac:dyDescent="0.2">
      <c r="A17" s="137" t="str">
        <f t="array" ref="A17">IFERROR(INDEX('Annex 2 EHV charges'!#REF!, MATCH(0, IF(ISBLANK('Annex 2 EHV charges'!#REF!),1, COUNTIF(A$4:$A16, 'Annex 2 EHV charges'!#REF!)), 0)),"")</f>
        <v/>
      </c>
      <c r="B17" s="139" t="str">
        <f>IF($A17="","",VLOOKUP($A17,'Annex 2 EHV charges'!$A:$O,2,0))</f>
        <v/>
      </c>
      <c r="C17" s="140" t="str">
        <f>IF($A17="","",VLOOKUP($A17,'Annex 2 EHV charges'!$A:$O,3,0))</f>
        <v/>
      </c>
      <c r="D17" s="137" t="str">
        <f>IF($A17="","",VLOOKUP($A17,'Annex 2 EHV charges'!$A:$O,7,0))</f>
        <v/>
      </c>
      <c r="E17" s="135" t="str">
        <f>IFERROR(IF(VLOOKUP($A17,'Annex 2 EHV charges'!$A:$O,8,FALSE)=0,"",VLOOKUP($A17,'Annex 2 EHV charges'!$A:$O,8,FALSE)),"")</f>
        <v/>
      </c>
      <c r="F17" s="136" t="str">
        <f>IFERROR(IF(VLOOKUP($A17,'Annex 2 EHV charges'!$A:$O,9,FALSE)=0,"",VLOOKUP($A17,'Annex 2 EHV charges'!$A:$O,9,FALSE)),"")</f>
        <v/>
      </c>
      <c r="G17" s="135" t="str">
        <f>IFERROR(IF(VLOOKUP($A17,'Annex 2 EHV charges'!$A:$O,10,FALSE)=0,"",VLOOKUP($A17,'Annex 2 EHV charges'!$A:$O,10,FALSE)),"")</f>
        <v/>
      </c>
      <c r="H17" s="135" t="str">
        <f>IFERROR(IF(VLOOKUP($A17,'Annex 2 EHV charges'!$A:$O,11,FALSE)=0,"",VLOOKUP($A17,'Annex 2 EHV charges'!$A:$O,11,FALSE)),"")</f>
        <v/>
      </c>
    </row>
    <row r="18" spans="1:8" ht="30.75" customHeight="1" x14ac:dyDescent="0.2">
      <c r="A18" s="137" t="str">
        <f t="array" ref="A18">IFERROR(INDEX('Annex 2 EHV charges'!#REF!, MATCH(0, IF(ISBLANK('Annex 2 EHV charges'!#REF!),1, COUNTIF(A$4:$A17, 'Annex 2 EHV charges'!#REF!)), 0)),"")</f>
        <v/>
      </c>
      <c r="B18" s="139" t="str">
        <f>IF($A18="","",VLOOKUP($A18,'Annex 2 EHV charges'!$A:$O,2,0))</f>
        <v/>
      </c>
      <c r="C18" s="140" t="str">
        <f>IF($A18="","",VLOOKUP($A18,'Annex 2 EHV charges'!$A:$O,3,0))</f>
        <v/>
      </c>
      <c r="D18" s="137" t="str">
        <f>IF($A18="","",VLOOKUP($A18,'Annex 2 EHV charges'!$A:$O,7,0))</f>
        <v/>
      </c>
      <c r="E18" s="135" t="str">
        <f>IFERROR(IF(VLOOKUP($A18,'Annex 2 EHV charges'!$A:$O,8,FALSE)=0,"",VLOOKUP($A18,'Annex 2 EHV charges'!$A:$O,8,FALSE)),"")</f>
        <v/>
      </c>
      <c r="F18" s="136" t="str">
        <f>IFERROR(IF(VLOOKUP($A18,'Annex 2 EHV charges'!$A:$O,9,FALSE)=0,"",VLOOKUP($A18,'Annex 2 EHV charges'!$A:$O,9,FALSE)),"")</f>
        <v/>
      </c>
      <c r="G18" s="135" t="str">
        <f>IFERROR(IF(VLOOKUP($A18,'Annex 2 EHV charges'!$A:$O,10,FALSE)=0,"",VLOOKUP($A18,'Annex 2 EHV charges'!$A:$O,10,FALSE)),"")</f>
        <v/>
      </c>
      <c r="H18" s="135" t="str">
        <f>IFERROR(IF(VLOOKUP($A18,'Annex 2 EHV charges'!$A:$O,11,FALSE)=0,"",VLOOKUP($A18,'Annex 2 EHV charges'!$A:$O,11,FALSE)),"")</f>
        <v/>
      </c>
    </row>
    <row r="19" spans="1:8" ht="30.75" customHeight="1" x14ac:dyDescent="0.2">
      <c r="A19" s="137" t="str">
        <f t="array" ref="A19">IFERROR(INDEX('Annex 2 EHV charges'!#REF!, MATCH(0, IF(ISBLANK('Annex 2 EHV charges'!#REF!),1, COUNTIF(A$4:$A18, 'Annex 2 EHV charges'!#REF!)), 0)),"")</f>
        <v/>
      </c>
      <c r="B19" s="139" t="str">
        <f>IF($A19="","",VLOOKUP($A19,'Annex 2 EHV charges'!$A:$O,2,0))</f>
        <v/>
      </c>
      <c r="C19" s="140" t="str">
        <f>IF($A19="","",VLOOKUP($A19,'Annex 2 EHV charges'!$A:$O,3,0))</f>
        <v/>
      </c>
      <c r="D19" s="137" t="str">
        <f>IF($A19="","",VLOOKUP($A19,'Annex 2 EHV charges'!$A:$O,7,0))</f>
        <v/>
      </c>
      <c r="E19" s="135" t="str">
        <f>IFERROR(IF(VLOOKUP($A19,'Annex 2 EHV charges'!$A:$O,8,FALSE)=0,"",VLOOKUP($A19,'Annex 2 EHV charges'!$A:$O,8,FALSE)),"")</f>
        <v/>
      </c>
      <c r="F19" s="136" t="str">
        <f>IFERROR(IF(VLOOKUP($A19,'Annex 2 EHV charges'!$A:$O,9,FALSE)=0,"",VLOOKUP($A19,'Annex 2 EHV charges'!$A:$O,9,FALSE)),"")</f>
        <v/>
      </c>
      <c r="G19" s="135" t="str">
        <f>IFERROR(IF(VLOOKUP($A19,'Annex 2 EHV charges'!$A:$O,10,FALSE)=0,"",VLOOKUP($A19,'Annex 2 EHV charges'!$A:$O,10,FALSE)),"")</f>
        <v/>
      </c>
      <c r="H19" s="135" t="str">
        <f>IFERROR(IF(VLOOKUP($A19,'Annex 2 EHV charges'!$A:$O,11,FALSE)=0,"",VLOOKUP($A19,'Annex 2 EHV charges'!$A:$O,11,FALSE)),"")</f>
        <v/>
      </c>
    </row>
    <row r="20" spans="1:8" ht="30.75" customHeight="1" x14ac:dyDescent="0.2">
      <c r="A20" s="137" t="str">
        <f t="array" ref="A20">IFERROR(INDEX('Annex 2 EHV charges'!#REF!, MATCH(0, IF(ISBLANK('Annex 2 EHV charges'!#REF!),1, COUNTIF(A$4:$A19, 'Annex 2 EHV charges'!#REF!)), 0)),"")</f>
        <v/>
      </c>
      <c r="B20" s="139" t="str">
        <f>IF($A20="","",VLOOKUP($A20,'Annex 2 EHV charges'!$A:$O,2,0))</f>
        <v/>
      </c>
      <c r="C20" s="140" t="str">
        <f>IF($A20="","",VLOOKUP($A20,'Annex 2 EHV charges'!$A:$O,3,0))</f>
        <v/>
      </c>
      <c r="D20" s="137" t="str">
        <f>IF($A20="","",VLOOKUP($A20,'Annex 2 EHV charges'!$A:$O,7,0))</f>
        <v/>
      </c>
      <c r="E20" s="135" t="str">
        <f>IFERROR(IF(VLOOKUP($A20,'Annex 2 EHV charges'!$A:$O,8,FALSE)=0,"",VLOOKUP($A20,'Annex 2 EHV charges'!$A:$O,8,FALSE)),"")</f>
        <v/>
      </c>
      <c r="F20" s="136" t="str">
        <f>IFERROR(IF(VLOOKUP($A20,'Annex 2 EHV charges'!$A:$O,9,FALSE)=0,"",VLOOKUP($A20,'Annex 2 EHV charges'!$A:$O,9,FALSE)),"")</f>
        <v/>
      </c>
      <c r="G20" s="135" t="str">
        <f>IFERROR(IF(VLOOKUP($A20,'Annex 2 EHV charges'!$A:$O,10,FALSE)=0,"",VLOOKUP($A20,'Annex 2 EHV charges'!$A:$O,10,FALSE)),"")</f>
        <v/>
      </c>
      <c r="H20" s="135" t="str">
        <f>IFERROR(IF(VLOOKUP($A20,'Annex 2 EHV charges'!$A:$O,11,FALSE)=0,"",VLOOKUP($A20,'Annex 2 EHV charges'!$A:$O,11,FALSE)),"")</f>
        <v/>
      </c>
    </row>
    <row r="21" spans="1:8" ht="30.75" customHeight="1" x14ac:dyDescent="0.2">
      <c r="A21" s="137" t="str">
        <f t="array" ref="A21">IFERROR(INDEX('Annex 2 EHV charges'!#REF!, MATCH(0, IF(ISBLANK('Annex 2 EHV charges'!#REF!),1, COUNTIF(A$4:$A20, 'Annex 2 EHV charges'!#REF!)), 0)),"")</f>
        <v/>
      </c>
      <c r="B21" s="139" t="str">
        <f>IF($A21="","",VLOOKUP($A21,'Annex 2 EHV charges'!$A:$O,2,0))</f>
        <v/>
      </c>
      <c r="C21" s="140" t="str">
        <f>IF($A21="","",VLOOKUP($A21,'Annex 2 EHV charges'!$A:$O,3,0))</f>
        <v/>
      </c>
      <c r="D21" s="137" t="str">
        <f>IF($A21="","",VLOOKUP($A21,'Annex 2 EHV charges'!$A:$O,7,0))</f>
        <v/>
      </c>
      <c r="E21" s="135" t="str">
        <f>IFERROR(IF(VLOOKUP($A21,'Annex 2 EHV charges'!$A:$O,8,FALSE)=0,"",VLOOKUP($A21,'Annex 2 EHV charges'!$A:$O,8,FALSE)),"")</f>
        <v/>
      </c>
      <c r="F21" s="136" t="str">
        <f>IFERROR(IF(VLOOKUP($A21,'Annex 2 EHV charges'!$A:$O,9,FALSE)=0,"",VLOOKUP($A21,'Annex 2 EHV charges'!$A:$O,9,FALSE)),"")</f>
        <v/>
      </c>
      <c r="G21" s="135" t="str">
        <f>IFERROR(IF(VLOOKUP($A21,'Annex 2 EHV charges'!$A:$O,10,FALSE)=0,"",VLOOKUP($A21,'Annex 2 EHV charges'!$A:$O,10,FALSE)),"")</f>
        <v/>
      </c>
      <c r="H21" s="135" t="str">
        <f>IFERROR(IF(VLOOKUP($A21,'Annex 2 EHV charges'!$A:$O,11,FALSE)=0,"",VLOOKUP($A21,'Annex 2 EHV charges'!$A:$O,11,FALSE)),"")</f>
        <v/>
      </c>
    </row>
    <row r="22" spans="1:8" ht="30.75" customHeight="1" x14ac:dyDescent="0.2">
      <c r="A22" s="137" t="str">
        <f t="array" ref="A22">IFERROR(INDEX('Annex 2 EHV charges'!#REF!, MATCH(0, IF(ISBLANK('Annex 2 EHV charges'!#REF!),1, COUNTIF(A$4:$A21, 'Annex 2 EHV charges'!#REF!)), 0)),"")</f>
        <v/>
      </c>
      <c r="B22" s="139" t="str">
        <f>IF($A22="","",VLOOKUP($A22,'Annex 2 EHV charges'!$A:$O,2,0))</f>
        <v/>
      </c>
      <c r="C22" s="140" t="str">
        <f>IF($A22="","",VLOOKUP($A22,'Annex 2 EHV charges'!$A:$O,3,0))</f>
        <v/>
      </c>
      <c r="D22" s="137" t="str">
        <f>IF($A22="","",VLOOKUP($A22,'Annex 2 EHV charges'!$A:$O,7,0))</f>
        <v/>
      </c>
      <c r="E22" s="135" t="str">
        <f>IFERROR(IF(VLOOKUP($A22,'Annex 2 EHV charges'!$A:$O,8,FALSE)=0,"",VLOOKUP($A22,'Annex 2 EHV charges'!$A:$O,8,FALSE)),"")</f>
        <v/>
      </c>
      <c r="F22" s="136" t="str">
        <f>IFERROR(IF(VLOOKUP($A22,'Annex 2 EHV charges'!$A:$O,9,FALSE)=0,"",VLOOKUP($A22,'Annex 2 EHV charges'!$A:$O,9,FALSE)),"")</f>
        <v/>
      </c>
      <c r="G22" s="135" t="str">
        <f>IFERROR(IF(VLOOKUP($A22,'Annex 2 EHV charges'!$A:$O,10,FALSE)=0,"",VLOOKUP($A22,'Annex 2 EHV charges'!$A:$O,10,FALSE)),"")</f>
        <v/>
      </c>
      <c r="H22" s="135" t="str">
        <f>IFERROR(IF(VLOOKUP($A22,'Annex 2 EHV charges'!$A:$O,11,FALSE)=0,"",VLOOKUP($A22,'Annex 2 EHV charges'!$A:$O,11,FALSE)),"")</f>
        <v/>
      </c>
    </row>
    <row r="23" spans="1:8" ht="30.75" customHeight="1" x14ac:dyDescent="0.2">
      <c r="A23" s="137" t="str">
        <f t="array" ref="A23">IFERROR(INDEX('Annex 2 EHV charges'!#REF!, MATCH(0, IF(ISBLANK('Annex 2 EHV charges'!#REF!),1, COUNTIF(A$4:$A22, 'Annex 2 EHV charges'!#REF!)), 0)),"")</f>
        <v/>
      </c>
      <c r="B23" s="139" t="str">
        <f>IF($A23="","",VLOOKUP($A23,'Annex 2 EHV charges'!$A:$O,2,0))</f>
        <v/>
      </c>
      <c r="C23" s="140" t="str">
        <f>IF($A23="","",VLOOKUP($A23,'Annex 2 EHV charges'!$A:$O,3,0))</f>
        <v/>
      </c>
      <c r="D23" s="137" t="str">
        <f>IF($A23="","",VLOOKUP($A23,'Annex 2 EHV charges'!$A:$O,7,0))</f>
        <v/>
      </c>
      <c r="E23" s="135" t="str">
        <f>IFERROR(IF(VLOOKUP($A23,'Annex 2 EHV charges'!$A:$O,8,FALSE)=0,"",VLOOKUP($A23,'Annex 2 EHV charges'!$A:$O,8,FALSE)),"")</f>
        <v/>
      </c>
      <c r="F23" s="136" t="str">
        <f>IFERROR(IF(VLOOKUP($A23,'Annex 2 EHV charges'!$A:$O,9,FALSE)=0,"",VLOOKUP($A23,'Annex 2 EHV charges'!$A:$O,9,FALSE)),"")</f>
        <v/>
      </c>
      <c r="G23" s="135" t="str">
        <f>IFERROR(IF(VLOOKUP($A23,'Annex 2 EHV charges'!$A:$O,10,FALSE)=0,"",VLOOKUP($A23,'Annex 2 EHV charges'!$A:$O,10,FALSE)),"")</f>
        <v/>
      </c>
      <c r="H23" s="135" t="str">
        <f>IFERROR(IF(VLOOKUP($A23,'Annex 2 EHV charges'!$A:$O,11,FALSE)=0,"",VLOOKUP($A23,'Annex 2 EHV charges'!$A:$O,11,FALSE)),"")</f>
        <v/>
      </c>
    </row>
    <row r="24" spans="1:8" ht="30.75" customHeight="1" x14ac:dyDescent="0.2">
      <c r="A24" s="137" t="str">
        <f t="array" ref="A24">IFERROR(INDEX('Annex 2 EHV charges'!#REF!, MATCH(0, IF(ISBLANK('Annex 2 EHV charges'!#REF!),1, COUNTIF(A$4:$A23, 'Annex 2 EHV charges'!#REF!)), 0)),"")</f>
        <v/>
      </c>
      <c r="B24" s="139" t="str">
        <f>IF($A24="","",VLOOKUP($A24,'Annex 2 EHV charges'!$A:$O,2,0))</f>
        <v/>
      </c>
      <c r="C24" s="140" t="str">
        <f>IF($A24="","",VLOOKUP($A24,'Annex 2 EHV charges'!$A:$O,3,0))</f>
        <v/>
      </c>
      <c r="D24" s="137" t="str">
        <f>IF($A24="","",VLOOKUP($A24,'Annex 2 EHV charges'!$A:$O,7,0))</f>
        <v/>
      </c>
      <c r="E24" s="135" t="str">
        <f>IFERROR(IF(VLOOKUP($A24,'Annex 2 EHV charges'!$A:$O,8,FALSE)=0,"",VLOOKUP($A24,'Annex 2 EHV charges'!$A:$O,8,FALSE)),"")</f>
        <v/>
      </c>
      <c r="F24" s="136" t="str">
        <f>IFERROR(IF(VLOOKUP($A24,'Annex 2 EHV charges'!$A:$O,9,FALSE)=0,"",VLOOKUP($A24,'Annex 2 EHV charges'!$A:$O,9,FALSE)),"")</f>
        <v/>
      </c>
      <c r="G24" s="135" t="str">
        <f>IFERROR(IF(VLOOKUP($A24,'Annex 2 EHV charges'!$A:$O,10,FALSE)=0,"",VLOOKUP($A24,'Annex 2 EHV charges'!$A:$O,10,FALSE)),"")</f>
        <v/>
      </c>
      <c r="H24" s="135" t="str">
        <f>IFERROR(IF(VLOOKUP($A24,'Annex 2 EHV charges'!$A:$O,11,FALSE)=0,"",VLOOKUP($A24,'Annex 2 EHV charges'!$A:$O,11,FALSE)),"")</f>
        <v/>
      </c>
    </row>
    <row r="25" spans="1:8" ht="30.75" customHeight="1" x14ac:dyDescent="0.2">
      <c r="A25" s="137" t="str">
        <f t="array" ref="A25">IFERROR(INDEX('Annex 2 EHV charges'!#REF!, MATCH(0, IF(ISBLANK('Annex 2 EHV charges'!#REF!),1, COUNTIF(A$4:$A24, 'Annex 2 EHV charges'!#REF!)), 0)),"")</f>
        <v/>
      </c>
      <c r="B25" s="139" t="str">
        <f>IF($A25="","",VLOOKUP($A25,'Annex 2 EHV charges'!$A:$O,2,0))</f>
        <v/>
      </c>
      <c r="C25" s="140" t="str">
        <f>IF($A25="","",VLOOKUP($A25,'Annex 2 EHV charges'!$A:$O,3,0))</f>
        <v/>
      </c>
      <c r="D25" s="137" t="str">
        <f>IF($A25="","",VLOOKUP($A25,'Annex 2 EHV charges'!$A:$O,7,0))</f>
        <v/>
      </c>
      <c r="E25" s="135" t="str">
        <f>IFERROR(IF(VLOOKUP($A25,'Annex 2 EHV charges'!$A:$O,8,FALSE)=0,"",VLOOKUP($A25,'Annex 2 EHV charges'!$A:$O,8,FALSE)),"")</f>
        <v/>
      </c>
      <c r="F25" s="136" t="str">
        <f>IFERROR(IF(VLOOKUP($A25,'Annex 2 EHV charges'!$A:$O,9,FALSE)=0,"",VLOOKUP($A25,'Annex 2 EHV charges'!$A:$O,9,FALSE)),"")</f>
        <v/>
      </c>
      <c r="G25" s="135" t="str">
        <f>IFERROR(IF(VLOOKUP($A25,'Annex 2 EHV charges'!$A:$O,10,FALSE)=0,"",VLOOKUP($A25,'Annex 2 EHV charges'!$A:$O,10,FALSE)),"")</f>
        <v/>
      </c>
      <c r="H25" s="135" t="str">
        <f>IFERROR(IF(VLOOKUP($A25,'Annex 2 EHV charges'!$A:$O,11,FALSE)=0,"",VLOOKUP($A25,'Annex 2 EHV charges'!$A:$O,11,FALSE)),"")</f>
        <v/>
      </c>
    </row>
    <row r="26" spans="1:8" ht="30.75" customHeight="1" x14ac:dyDescent="0.2">
      <c r="A26" s="137" t="str">
        <f t="array" ref="A26">IFERROR(INDEX('Annex 2 EHV charges'!#REF!, MATCH(0, IF(ISBLANK('Annex 2 EHV charges'!#REF!),1, COUNTIF(A$4:$A25, 'Annex 2 EHV charges'!#REF!)), 0)),"")</f>
        <v/>
      </c>
      <c r="B26" s="139" t="str">
        <f>IF($A26="","",VLOOKUP($A26,'Annex 2 EHV charges'!$A:$O,2,0))</f>
        <v/>
      </c>
      <c r="C26" s="140" t="str">
        <f>IF($A26="","",VLOOKUP($A26,'Annex 2 EHV charges'!$A:$O,3,0))</f>
        <v/>
      </c>
      <c r="D26" s="137" t="str">
        <f>IF($A26="","",VLOOKUP($A26,'Annex 2 EHV charges'!$A:$O,7,0))</f>
        <v/>
      </c>
      <c r="E26" s="135" t="str">
        <f>IFERROR(IF(VLOOKUP($A26,'Annex 2 EHV charges'!$A:$O,8,FALSE)=0,"",VLOOKUP($A26,'Annex 2 EHV charges'!$A:$O,8,FALSE)),"")</f>
        <v/>
      </c>
      <c r="F26" s="136" t="str">
        <f>IFERROR(IF(VLOOKUP($A26,'Annex 2 EHV charges'!$A:$O,9,FALSE)=0,"",VLOOKUP($A26,'Annex 2 EHV charges'!$A:$O,9,FALSE)),"")</f>
        <v/>
      </c>
      <c r="G26" s="135" t="str">
        <f>IFERROR(IF(VLOOKUP($A26,'Annex 2 EHV charges'!$A:$O,10,FALSE)=0,"",VLOOKUP($A26,'Annex 2 EHV charges'!$A:$O,10,FALSE)),"")</f>
        <v/>
      </c>
      <c r="H26" s="135" t="str">
        <f>IFERROR(IF(VLOOKUP($A26,'Annex 2 EHV charges'!$A:$O,11,FALSE)=0,"",VLOOKUP($A26,'Annex 2 EHV charges'!$A:$O,11,FALSE)),"")</f>
        <v/>
      </c>
    </row>
    <row r="27" spans="1:8" x14ac:dyDescent="0.2">
      <c r="A27" s="137" t="str">
        <f t="array" ref="A27">IFERROR(INDEX('Annex 2 EHV charges'!#REF!, MATCH(0, IF(ISBLANK('Annex 2 EHV charges'!#REF!),1, COUNTIF(A$4:$A26, 'Annex 2 EHV charges'!#REF!)), 0)),"")</f>
        <v/>
      </c>
      <c r="B27" s="139" t="str">
        <f>IF($A27="","",VLOOKUP($A27,'Annex 2 EHV charges'!$A:$O,2,0))</f>
        <v/>
      </c>
      <c r="C27" s="140" t="str">
        <f>IF($A27="","",VLOOKUP($A27,'Annex 2 EHV charges'!$A:$O,3,0))</f>
        <v/>
      </c>
      <c r="D27" s="137" t="str">
        <f>IF($A27="","",VLOOKUP($A27,'Annex 2 EHV charges'!$A:$O,7,0))</f>
        <v/>
      </c>
      <c r="E27" s="135" t="str">
        <f>IFERROR(IF(VLOOKUP($A27,'Annex 2 EHV charges'!$A:$O,8,FALSE)=0,"",VLOOKUP($A27,'Annex 2 EHV charges'!$A:$O,8,FALSE)),"")</f>
        <v/>
      </c>
      <c r="F27" s="136" t="str">
        <f>IFERROR(IF(VLOOKUP($A27,'Annex 2 EHV charges'!$A:$O,9,FALSE)=0,"",VLOOKUP($A27,'Annex 2 EHV charges'!$A:$O,9,FALSE)),"")</f>
        <v/>
      </c>
      <c r="G27" s="135" t="str">
        <f>IFERROR(IF(VLOOKUP($A27,'Annex 2 EHV charges'!$A:$O,10,FALSE)=0,"",VLOOKUP($A27,'Annex 2 EHV charges'!$A:$O,10,FALSE)),"")</f>
        <v/>
      </c>
      <c r="H27" s="135" t="str">
        <f>IFERROR(IF(VLOOKUP($A27,'Annex 2 EHV charges'!$A:$O,11,FALSE)=0,"",VLOOKUP($A27,'Annex 2 EHV charges'!$A:$O,11,FALSE)),"")</f>
        <v/>
      </c>
    </row>
    <row r="28" spans="1:8" ht="30.75" customHeight="1" x14ac:dyDescent="0.2">
      <c r="A28" s="137" t="str">
        <f t="array" ref="A28">IFERROR(INDEX('Annex 2 EHV charges'!#REF!, MATCH(0, IF(ISBLANK('Annex 2 EHV charges'!#REF!),1, COUNTIF(A$4:$A27, 'Annex 2 EHV charges'!#REF!)), 0)),"")</f>
        <v/>
      </c>
      <c r="B28" s="139" t="str">
        <f>IF($A28="","",VLOOKUP($A28,'Annex 2 EHV charges'!$A:$O,2,0))</f>
        <v/>
      </c>
      <c r="C28" s="140" t="str">
        <f>IF($A28="","",VLOOKUP($A28,'Annex 2 EHV charges'!$A:$O,3,0))</f>
        <v/>
      </c>
      <c r="D28" s="137" t="str">
        <f>IF($A28="","",VLOOKUP($A28,'Annex 2 EHV charges'!$A:$O,7,0))</f>
        <v/>
      </c>
      <c r="E28" s="135" t="str">
        <f>IFERROR(IF(VLOOKUP($A28,'Annex 2 EHV charges'!$A:$O,8,FALSE)=0,"",VLOOKUP($A28,'Annex 2 EHV charges'!$A:$O,8,FALSE)),"")</f>
        <v/>
      </c>
      <c r="F28" s="136" t="str">
        <f>IFERROR(IF(VLOOKUP($A28,'Annex 2 EHV charges'!$A:$O,9,FALSE)=0,"",VLOOKUP($A28,'Annex 2 EHV charges'!$A:$O,9,FALSE)),"")</f>
        <v/>
      </c>
      <c r="G28" s="135" t="str">
        <f>IFERROR(IF(VLOOKUP($A28,'Annex 2 EHV charges'!$A:$O,10,FALSE)=0,"",VLOOKUP($A28,'Annex 2 EHV charges'!$A:$O,10,FALSE)),"")</f>
        <v/>
      </c>
      <c r="H28" s="135" t="str">
        <f>IFERROR(IF(VLOOKUP($A28,'Annex 2 EHV charges'!$A:$O,11,FALSE)=0,"",VLOOKUP($A28,'Annex 2 EHV charges'!$A:$O,11,FALSE)),"")</f>
        <v/>
      </c>
    </row>
    <row r="29" spans="1:8" ht="30.75" customHeight="1" x14ac:dyDescent="0.2">
      <c r="A29" s="137" t="str">
        <f t="array" ref="A29">IFERROR(INDEX('Annex 2 EHV charges'!#REF!, MATCH(0, IF(ISBLANK('Annex 2 EHV charges'!#REF!),1, COUNTIF(A$4:$A28, 'Annex 2 EHV charges'!#REF!)), 0)),"")</f>
        <v/>
      </c>
      <c r="B29" s="139" t="str">
        <f>IF($A29="","",VLOOKUP($A29,'Annex 2 EHV charges'!$A:$O,2,0))</f>
        <v/>
      </c>
      <c r="C29" s="140" t="str">
        <f>IF($A29="","",VLOOKUP($A29,'Annex 2 EHV charges'!$A:$O,3,0))</f>
        <v/>
      </c>
      <c r="D29" s="137" t="str">
        <f>IF($A29="","",VLOOKUP($A29,'Annex 2 EHV charges'!$A:$O,7,0))</f>
        <v/>
      </c>
      <c r="E29" s="135" t="str">
        <f>IFERROR(IF(VLOOKUP($A29,'Annex 2 EHV charges'!$A:$O,8,FALSE)=0,"",VLOOKUP($A29,'Annex 2 EHV charges'!$A:$O,8,FALSE)),"")</f>
        <v/>
      </c>
      <c r="F29" s="136" t="str">
        <f>IFERROR(IF(VLOOKUP($A29,'Annex 2 EHV charges'!$A:$O,9,FALSE)=0,"",VLOOKUP($A29,'Annex 2 EHV charges'!$A:$O,9,FALSE)),"")</f>
        <v/>
      </c>
      <c r="G29" s="135" t="str">
        <f>IFERROR(IF(VLOOKUP($A29,'Annex 2 EHV charges'!$A:$O,10,FALSE)=0,"",VLOOKUP($A29,'Annex 2 EHV charges'!$A:$O,10,FALSE)),"")</f>
        <v/>
      </c>
      <c r="H29" s="135" t="str">
        <f>IFERROR(IF(VLOOKUP($A29,'Annex 2 EHV charges'!$A:$O,11,FALSE)=0,"",VLOOKUP($A29,'Annex 2 EHV charges'!$A:$O,11,FALSE)),"")</f>
        <v/>
      </c>
    </row>
    <row r="30" spans="1:8" ht="30.75" customHeight="1" x14ac:dyDescent="0.2">
      <c r="A30" s="137" t="str">
        <f t="array" ref="A30">IFERROR(INDEX('Annex 2 EHV charges'!#REF!, MATCH(0, IF(ISBLANK('Annex 2 EHV charges'!#REF!),1, COUNTIF(A$4:$A29, 'Annex 2 EHV charges'!#REF!)), 0)),"")</f>
        <v/>
      </c>
      <c r="B30" s="139" t="str">
        <f>IF($A30="","",VLOOKUP($A30,'Annex 2 EHV charges'!$A:$O,2,0))</f>
        <v/>
      </c>
      <c r="C30" s="140" t="str">
        <f>IF($A30="","",VLOOKUP($A30,'Annex 2 EHV charges'!$A:$O,3,0))</f>
        <v/>
      </c>
      <c r="D30" s="137" t="str">
        <f>IF($A30="","",VLOOKUP($A30,'Annex 2 EHV charges'!$A:$O,7,0))</f>
        <v/>
      </c>
      <c r="E30" s="135" t="str">
        <f>IFERROR(IF(VLOOKUP($A30,'Annex 2 EHV charges'!$A:$O,8,FALSE)=0,"",VLOOKUP($A30,'Annex 2 EHV charges'!$A:$O,8,FALSE)),"")</f>
        <v/>
      </c>
      <c r="F30" s="136" t="str">
        <f>IFERROR(IF(VLOOKUP($A30,'Annex 2 EHV charges'!$A:$O,9,FALSE)=0,"",VLOOKUP($A30,'Annex 2 EHV charges'!$A:$O,9,FALSE)),"")</f>
        <v/>
      </c>
      <c r="G30" s="135" t="str">
        <f>IFERROR(IF(VLOOKUP($A30,'Annex 2 EHV charges'!$A:$O,10,FALSE)=0,"",VLOOKUP($A30,'Annex 2 EHV charges'!$A:$O,10,FALSE)),"")</f>
        <v/>
      </c>
      <c r="H30" s="135" t="str">
        <f>IFERROR(IF(VLOOKUP($A30,'Annex 2 EHV charges'!$A:$O,11,FALSE)=0,"",VLOOKUP($A30,'Annex 2 EHV charges'!$A:$O,11,FALSE)),"")</f>
        <v/>
      </c>
    </row>
    <row r="31" spans="1:8" ht="30.75" customHeight="1" x14ac:dyDescent="0.2">
      <c r="A31" s="137" t="str">
        <f t="array" ref="A31">IFERROR(INDEX('Annex 2 EHV charges'!#REF!, MATCH(0, IF(ISBLANK('Annex 2 EHV charges'!#REF!),1, COUNTIF(A$4:$A30, 'Annex 2 EHV charges'!#REF!)), 0)),"")</f>
        <v/>
      </c>
      <c r="B31" s="139" t="str">
        <f>IF($A31="","",VLOOKUP($A31,'Annex 2 EHV charges'!$A:$O,2,0))</f>
        <v/>
      </c>
      <c r="C31" s="140" t="str">
        <f>IF($A31="","",VLOOKUP($A31,'Annex 2 EHV charges'!$A:$O,3,0))</f>
        <v/>
      </c>
      <c r="D31" s="137" t="str">
        <f>IF($A31="","",VLOOKUP($A31,'Annex 2 EHV charges'!$A:$O,7,0))</f>
        <v/>
      </c>
      <c r="E31" s="135" t="str">
        <f>IFERROR(IF(VLOOKUP($A31,'Annex 2 EHV charges'!$A:$O,8,FALSE)=0,"",VLOOKUP($A31,'Annex 2 EHV charges'!$A:$O,8,FALSE)),"")</f>
        <v/>
      </c>
      <c r="F31" s="136" t="str">
        <f>IFERROR(IF(VLOOKUP($A31,'Annex 2 EHV charges'!$A:$O,9,FALSE)=0,"",VLOOKUP($A31,'Annex 2 EHV charges'!$A:$O,9,FALSE)),"")</f>
        <v/>
      </c>
      <c r="G31" s="135" t="str">
        <f>IFERROR(IF(VLOOKUP($A31,'Annex 2 EHV charges'!$A:$O,10,FALSE)=0,"",VLOOKUP($A31,'Annex 2 EHV charges'!$A:$O,10,FALSE)),"")</f>
        <v/>
      </c>
      <c r="H31" s="135" t="str">
        <f>IFERROR(IF(VLOOKUP($A31,'Annex 2 EHV charges'!$A:$O,11,FALSE)=0,"",VLOOKUP($A31,'Annex 2 EHV charges'!$A:$O,11,FALSE)),"")</f>
        <v/>
      </c>
    </row>
    <row r="32" spans="1:8" ht="30.75" customHeight="1" x14ac:dyDescent="0.2">
      <c r="A32" s="137" t="str">
        <f t="array" ref="A32">IFERROR(INDEX('Annex 2 EHV charges'!#REF!, MATCH(0, IF(ISBLANK('Annex 2 EHV charges'!#REF!),1, COUNTIF(A$4:$A31, 'Annex 2 EHV charges'!#REF!)), 0)),"")</f>
        <v/>
      </c>
      <c r="B32" s="139" t="str">
        <f>IF($A32="","",VLOOKUP($A32,'Annex 2 EHV charges'!$A:$O,2,0))</f>
        <v/>
      </c>
      <c r="C32" s="140" t="str">
        <f>IF($A32="","",VLOOKUP($A32,'Annex 2 EHV charges'!$A:$O,3,0))</f>
        <v/>
      </c>
      <c r="D32" s="137" t="str">
        <f>IF($A32="","",VLOOKUP($A32,'Annex 2 EHV charges'!$A:$O,7,0))</f>
        <v/>
      </c>
      <c r="E32" s="135" t="str">
        <f>IFERROR(IF(VLOOKUP($A32,'Annex 2 EHV charges'!$A:$O,8,FALSE)=0,"",VLOOKUP($A32,'Annex 2 EHV charges'!$A:$O,8,FALSE)),"")</f>
        <v/>
      </c>
      <c r="F32" s="136" t="str">
        <f>IFERROR(IF(VLOOKUP($A32,'Annex 2 EHV charges'!$A:$O,9,FALSE)=0,"",VLOOKUP($A32,'Annex 2 EHV charges'!$A:$O,9,FALSE)),"")</f>
        <v/>
      </c>
      <c r="G32" s="135" t="str">
        <f>IFERROR(IF(VLOOKUP($A32,'Annex 2 EHV charges'!$A:$O,10,FALSE)=0,"",VLOOKUP($A32,'Annex 2 EHV charges'!$A:$O,10,FALSE)),"")</f>
        <v/>
      </c>
      <c r="H32" s="135" t="str">
        <f>IFERROR(IF(VLOOKUP($A32,'Annex 2 EHV charges'!$A:$O,11,FALSE)=0,"",VLOOKUP($A32,'Annex 2 EHV charges'!$A:$O,11,FALSE)),"")</f>
        <v/>
      </c>
    </row>
    <row r="33" spans="1:8" ht="30.75" customHeight="1" x14ac:dyDescent="0.2">
      <c r="A33" s="137" t="str">
        <f t="array" ref="A33">IFERROR(INDEX('Annex 2 EHV charges'!#REF!, MATCH(0, IF(ISBLANK('Annex 2 EHV charges'!#REF!),1, COUNTIF(A$4:$A32, 'Annex 2 EHV charges'!#REF!)), 0)),"")</f>
        <v/>
      </c>
      <c r="B33" s="139" t="str">
        <f>IF($A33="","",VLOOKUP($A33,'Annex 2 EHV charges'!$A:$O,2,0))</f>
        <v/>
      </c>
      <c r="C33" s="140" t="str">
        <f>IF($A33="","",VLOOKUP($A33,'Annex 2 EHV charges'!$A:$O,3,0))</f>
        <v/>
      </c>
      <c r="D33" s="137" t="str">
        <f>IF($A33="","",VLOOKUP($A33,'Annex 2 EHV charges'!$A:$O,7,0))</f>
        <v/>
      </c>
      <c r="E33" s="135" t="str">
        <f>IFERROR(IF(VLOOKUP($A33,'Annex 2 EHV charges'!$A:$O,8,FALSE)=0,"",VLOOKUP($A33,'Annex 2 EHV charges'!$A:$O,8,FALSE)),"")</f>
        <v/>
      </c>
      <c r="F33" s="136" t="str">
        <f>IFERROR(IF(VLOOKUP($A33,'Annex 2 EHV charges'!$A:$O,9,FALSE)=0,"",VLOOKUP($A33,'Annex 2 EHV charges'!$A:$O,9,FALSE)),"")</f>
        <v/>
      </c>
      <c r="G33" s="135" t="str">
        <f>IFERROR(IF(VLOOKUP($A33,'Annex 2 EHV charges'!$A:$O,10,FALSE)=0,"",VLOOKUP($A33,'Annex 2 EHV charges'!$A:$O,10,FALSE)),"")</f>
        <v/>
      </c>
      <c r="H33" s="135" t="str">
        <f>IFERROR(IF(VLOOKUP($A33,'Annex 2 EHV charges'!$A:$O,11,FALSE)=0,"",VLOOKUP($A33,'Annex 2 EHV charges'!$A:$O,11,FALSE)),"")</f>
        <v/>
      </c>
    </row>
    <row r="34" spans="1:8" ht="30.75" customHeight="1" x14ac:dyDescent="0.2">
      <c r="A34" s="137" t="str">
        <f t="array" ref="A34">IFERROR(INDEX('Annex 2 EHV charges'!#REF!, MATCH(0, IF(ISBLANK('Annex 2 EHV charges'!#REF!),1, COUNTIF(A$4:$A33, 'Annex 2 EHV charges'!#REF!)), 0)),"")</f>
        <v/>
      </c>
      <c r="B34" s="139" t="str">
        <f>IF($A34="","",VLOOKUP($A34,'Annex 2 EHV charges'!$A:$O,2,0))</f>
        <v/>
      </c>
      <c r="C34" s="140" t="str">
        <f>IF($A34="","",VLOOKUP($A34,'Annex 2 EHV charges'!$A:$O,3,0))</f>
        <v/>
      </c>
      <c r="D34" s="137" t="str">
        <f>IF($A34="","",VLOOKUP($A34,'Annex 2 EHV charges'!$A:$O,7,0))</f>
        <v/>
      </c>
      <c r="E34" s="135" t="str">
        <f>IFERROR(IF(VLOOKUP($A34,'Annex 2 EHV charges'!$A:$O,8,FALSE)=0,"",VLOOKUP($A34,'Annex 2 EHV charges'!$A:$O,8,FALSE)),"")</f>
        <v/>
      </c>
      <c r="F34" s="136" t="str">
        <f>IFERROR(IF(VLOOKUP($A34,'Annex 2 EHV charges'!$A:$O,9,FALSE)=0,"",VLOOKUP($A34,'Annex 2 EHV charges'!$A:$O,9,FALSE)),"")</f>
        <v/>
      </c>
      <c r="G34" s="135" t="str">
        <f>IFERROR(IF(VLOOKUP($A34,'Annex 2 EHV charges'!$A:$O,10,FALSE)=0,"",VLOOKUP($A34,'Annex 2 EHV charges'!$A:$O,10,FALSE)),"")</f>
        <v/>
      </c>
      <c r="H34" s="135" t="str">
        <f>IFERROR(IF(VLOOKUP($A34,'Annex 2 EHV charges'!$A:$O,11,FALSE)=0,"",VLOOKUP($A34,'Annex 2 EHV charges'!$A:$O,11,FALSE)),"")</f>
        <v/>
      </c>
    </row>
    <row r="35" spans="1:8" ht="30.75" customHeight="1" x14ac:dyDescent="0.2">
      <c r="A35" s="137" t="str">
        <f t="array" ref="A35">IFERROR(INDEX('Annex 2 EHV charges'!#REF!, MATCH(0, IF(ISBLANK('Annex 2 EHV charges'!#REF!),1, COUNTIF(A$4:$A34, 'Annex 2 EHV charges'!#REF!)), 0)),"")</f>
        <v/>
      </c>
      <c r="B35" s="139" t="str">
        <f>IF($A35="","",VLOOKUP($A35,'Annex 2 EHV charges'!$A:$O,2,0))</f>
        <v/>
      </c>
      <c r="C35" s="140" t="str">
        <f>IF($A35="","",VLOOKUP($A35,'Annex 2 EHV charges'!$A:$O,3,0))</f>
        <v/>
      </c>
      <c r="D35" s="137" t="str">
        <f>IF($A35="","",VLOOKUP($A35,'Annex 2 EHV charges'!$A:$O,7,0))</f>
        <v/>
      </c>
      <c r="E35" s="135" t="str">
        <f>IFERROR(IF(VLOOKUP($A35,'Annex 2 EHV charges'!$A:$O,8,FALSE)=0,"",VLOOKUP($A35,'Annex 2 EHV charges'!$A:$O,8,FALSE)),"")</f>
        <v/>
      </c>
      <c r="F35" s="136" t="str">
        <f>IFERROR(IF(VLOOKUP($A35,'Annex 2 EHV charges'!$A:$O,9,FALSE)=0,"",VLOOKUP($A35,'Annex 2 EHV charges'!$A:$O,9,FALSE)),"")</f>
        <v/>
      </c>
      <c r="G35" s="135" t="str">
        <f>IFERROR(IF(VLOOKUP($A35,'Annex 2 EHV charges'!$A:$O,10,FALSE)=0,"",VLOOKUP($A35,'Annex 2 EHV charges'!$A:$O,10,FALSE)),"")</f>
        <v/>
      </c>
      <c r="H35" s="135" t="str">
        <f>IFERROR(IF(VLOOKUP($A35,'Annex 2 EHV charges'!$A:$O,11,FALSE)=0,"",VLOOKUP($A35,'Annex 2 EHV charges'!$A:$O,11,FALSE)),"")</f>
        <v/>
      </c>
    </row>
    <row r="36" spans="1:8" ht="30.75" customHeight="1" x14ac:dyDescent="0.2">
      <c r="A36" s="137" t="str">
        <f t="array" ref="A36">IFERROR(INDEX('Annex 2 EHV charges'!#REF!, MATCH(0, IF(ISBLANK('Annex 2 EHV charges'!#REF!),1, COUNTIF(A$4:$A35, 'Annex 2 EHV charges'!#REF!)), 0)),"")</f>
        <v/>
      </c>
      <c r="B36" s="139" t="str">
        <f>IF($A36="","",VLOOKUP($A36,'Annex 2 EHV charges'!$A:$O,2,0))</f>
        <v/>
      </c>
      <c r="C36" s="140" t="str">
        <f>IF($A36="","",VLOOKUP($A36,'Annex 2 EHV charges'!$A:$O,3,0))</f>
        <v/>
      </c>
      <c r="D36" s="137" t="str">
        <f>IF($A36="","",VLOOKUP($A36,'Annex 2 EHV charges'!$A:$O,7,0))</f>
        <v/>
      </c>
      <c r="E36" s="135" t="str">
        <f>IFERROR(IF(VLOOKUP($A36,'Annex 2 EHV charges'!$A:$O,8,FALSE)=0,"",VLOOKUP($A36,'Annex 2 EHV charges'!$A:$O,8,FALSE)),"")</f>
        <v/>
      </c>
      <c r="F36" s="136" t="str">
        <f>IFERROR(IF(VLOOKUP($A36,'Annex 2 EHV charges'!$A:$O,9,FALSE)=0,"",VLOOKUP($A36,'Annex 2 EHV charges'!$A:$O,9,FALSE)),"")</f>
        <v/>
      </c>
      <c r="G36" s="135" t="str">
        <f>IFERROR(IF(VLOOKUP($A36,'Annex 2 EHV charges'!$A:$O,10,FALSE)=0,"",VLOOKUP($A36,'Annex 2 EHV charges'!$A:$O,10,FALSE)),"")</f>
        <v/>
      </c>
      <c r="H36" s="135" t="str">
        <f>IFERROR(IF(VLOOKUP($A36,'Annex 2 EHV charges'!$A:$O,11,FALSE)=0,"",VLOOKUP($A36,'Annex 2 EHV charges'!$A:$O,11,FALSE)),"")</f>
        <v/>
      </c>
    </row>
    <row r="37" spans="1:8" ht="30.75" customHeight="1" x14ac:dyDescent="0.2">
      <c r="A37" s="137" t="str">
        <f t="array" ref="A37">IFERROR(INDEX('Annex 2 EHV charges'!#REF!, MATCH(0, IF(ISBLANK('Annex 2 EHV charges'!#REF!),1, COUNTIF(A$4:$A36, 'Annex 2 EHV charges'!#REF!)), 0)),"")</f>
        <v/>
      </c>
      <c r="B37" s="139" t="str">
        <f>IF($A37="","",VLOOKUP($A37,'Annex 2 EHV charges'!$A:$O,2,0))</f>
        <v/>
      </c>
      <c r="C37" s="140" t="str">
        <f>IF($A37="","",VLOOKUP($A37,'Annex 2 EHV charges'!$A:$O,3,0))</f>
        <v/>
      </c>
      <c r="D37" s="137" t="str">
        <f>IF($A37="","",VLOOKUP($A37,'Annex 2 EHV charges'!$A:$O,7,0))</f>
        <v/>
      </c>
      <c r="E37" s="135" t="str">
        <f>IFERROR(IF(VLOOKUP($A37,'Annex 2 EHV charges'!$A:$O,8,FALSE)=0,"",VLOOKUP($A37,'Annex 2 EHV charges'!$A:$O,8,FALSE)),"")</f>
        <v/>
      </c>
      <c r="F37" s="136" t="str">
        <f>IFERROR(IF(VLOOKUP($A37,'Annex 2 EHV charges'!$A:$O,9,FALSE)=0,"",VLOOKUP($A37,'Annex 2 EHV charges'!$A:$O,9,FALSE)),"")</f>
        <v/>
      </c>
      <c r="G37" s="135" t="str">
        <f>IFERROR(IF(VLOOKUP($A37,'Annex 2 EHV charges'!$A:$O,10,FALSE)=0,"",VLOOKUP($A37,'Annex 2 EHV charges'!$A:$O,10,FALSE)),"")</f>
        <v/>
      </c>
      <c r="H37" s="135" t="str">
        <f>IFERROR(IF(VLOOKUP($A37,'Annex 2 EHV charges'!$A:$O,11,FALSE)=0,"",VLOOKUP($A37,'Annex 2 EHV charges'!$A:$O,11,FALSE)),"")</f>
        <v/>
      </c>
    </row>
    <row r="38" spans="1:8" ht="30.75" customHeight="1" x14ac:dyDescent="0.2">
      <c r="A38" s="137" t="str">
        <f t="array" ref="A38">IFERROR(INDEX('Annex 2 EHV charges'!#REF!, MATCH(0, IF(ISBLANK('Annex 2 EHV charges'!#REF!),1, COUNTIF(A$4:$A37, 'Annex 2 EHV charges'!#REF!)), 0)),"")</f>
        <v/>
      </c>
      <c r="B38" s="139" t="str">
        <f>IF($A38="","",VLOOKUP($A38,'Annex 2 EHV charges'!$A:$O,2,0))</f>
        <v/>
      </c>
      <c r="C38" s="140" t="str">
        <f>IF($A38="","",VLOOKUP($A38,'Annex 2 EHV charges'!$A:$O,3,0))</f>
        <v/>
      </c>
      <c r="D38" s="137" t="str">
        <f>IF($A38="","",VLOOKUP($A38,'Annex 2 EHV charges'!$A:$O,7,0))</f>
        <v/>
      </c>
      <c r="E38" s="135" t="str">
        <f>IFERROR(IF(VLOOKUP($A38,'Annex 2 EHV charges'!$A:$O,8,FALSE)=0,"",VLOOKUP($A38,'Annex 2 EHV charges'!$A:$O,8,FALSE)),"")</f>
        <v/>
      </c>
      <c r="F38" s="136" t="str">
        <f>IFERROR(IF(VLOOKUP($A38,'Annex 2 EHV charges'!$A:$O,9,FALSE)=0,"",VLOOKUP($A38,'Annex 2 EHV charges'!$A:$O,9,FALSE)),"")</f>
        <v/>
      </c>
      <c r="G38" s="135" t="str">
        <f>IFERROR(IF(VLOOKUP($A38,'Annex 2 EHV charges'!$A:$O,10,FALSE)=0,"",VLOOKUP($A38,'Annex 2 EHV charges'!$A:$O,10,FALSE)),"")</f>
        <v/>
      </c>
      <c r="H38" s="135" t="str">
        <f>IFERROR(IF(VLOOKUP($A38,'Annex 2 EHV charges'!$A:$O,11,FALSE)=0,"",VLOOKUP($A38,'Annex 2 EHV charges'!$A:$O,11,FALSE)),"")</f>
        <v/>
      </c>
    </row>
    <row r="39" spans="1:8" ht="30.75" customHeight="1" x14ac:dyDescent="0.2">
      <c r="A39" s="137" t="str">
        <f t="array" ref="A39">IFERROR(INDEX('Annex 2 EHV charges'!#REF!, MATCH(0, IF(ISBLANK('Annex 2 EHV charges'!#REF!),1, COUNTIF(A$4:$A38, 'Annex 2 EHV charges'!#REF!)), 0)),"")</f>
        <v/>
      </c>
      <c r="B39" s="139" t="str">
        <f>IF($A39="","",VLOOKUP($A39,'Annex 2 EHV charges'!$A:$O,2,0))</f>
        <v/>
      </c>
      <c r="C39" s="140" t="str">
        <f>IF($A39="","",VLOOKUP($A39,'Annex 2 EHV charges'!$A:$O,3,0))</f>
        <v/>
      </c>
      <c r="D39" s="137" t="str">
        <f>IF($A39="","",VLOOKUP($A39,'Annex 2 EHV charges'!$A:$O,7,0))</f>
        <v/>
      </c>
      <c r="E39" s="135" t="str">
        <f>IFERROR(IF(VLOOKUP($A39,'Annex 2 EHV charges'!$A:$O,8,FALSE)=0,"",VLOOKUP($A39,'Annex 2 EHV charges'!$A:$O,8,FALSE)),"")</f>
        <v/>
      </c>
      <c r="F39" s="136" t="str">
        <f>IFERROR(IF(VLOOKUP($A39,'Annex 2 EHV charges'!$A:$O,9,FALSE)=0,"",VLOOKUP($A39,'Annex 2 EHV charges'!$A:$O,9,FALSE)),"")</f>
        <v/>
      </c>
      <c r="G39" s="135" t="str">
        <f>IFERROR(IF(VLOOKUP($A39,'Annex 2 EHV charges'!$A:$O,10,FALSE)=0,"",VLOOKUP($A39,'Annex 2 EHV charges'!$A:$O,10,FALSE)),"")</f>
        <v/>
      </c>
      <c r="H39" s="135" t="str">
        <f>IFERROR(IF(VLOOKUP($A39,'Annex 2 EHV charges'!$A:$O,11,FALSE)=0,"",VLOOKUP($A39,'Annex 2 EHV charges'!$A:$O,11,FALSE)),"")</f>
        <v/>
      </c>
    </row>
    <row r="40" spans="1:8" ht="30.75" customHeight="1" x14ac:dyDescent="0.2">
      <c r="A40" s="137" t="str">
        <f t="array" ref="A40">IFERROR(INDEX('Annex 2 EHV charges'!#REF!, MATCH(0, IF(ISBLANK('Annex 2 EHV charges'!#REF!),1, COUNTIF(A$4:$A39, 'Annex 2 EHV charges'!#REF!)), 0)),"")</f>
        <v/>
      </c>
      <c r="B40" s="139" t="str">
        <f>IF($A40="","",VLOOKUP($A40,'Annex 2 EHV charges'!$A:$O,2,0))</f>
        <v/>
      </c>
      <c r="C40" s="140" t="str">
        <f>IF($A40="","",VLOOKUP($A40,'Annex 2 EHV charges'!$A:$O,3,0))</f>
        <v/>
      </c>
      <c r="D40" s="137" t="str">
        <f>IF($A40="","",VLOOKUP($A40,'Annex 2 EHV charges'!$A:$O,7,0))</f>
        <v/>
      </c>
      <c r="E40" s="135" t="str">
        <f>IFERROR(IF(VLOOKUP($A40,'Annex 2 EHV charges'!$A:$O,8,FALSE)=0,"",VLOOKUP($A40,'Annex 2 EHV charges'!$A:$O,8,FALSE)),"")</f>
        <v/>
      </c>
      <c r="F40" s="136" t="str">
        <f>IFERROR(IF(VLOOKUP($A40,'Annex 2 EHV charges'!$A:$O,9,FALSE)=0,"",VLOOKUP($A40,'Annex 2 EHV charges'!$A:$O,9,FALSE)),"")</f>
        <v/>
      </c>
      <c r="G40" s="135" t="str">
        <f>IFERROR(IF(VLOOKUP($A40,'Annex 2 EHV charges'!$A:$O,10,FALSE)=0,"",VLOOKUP($A40,'Annex 2 EHV charges'!$A:$O,10,FALSE)),"")</f>
        <v/>
      </c>
      <c r="H40" s="135" t="str">
        <f>IFERROR(IF(VLOOKUP($A40,'Annex 2 EHV charges'!$A:$O,11,FALSE)=0,"",VLOOKUP($A40,'Annex 2 EHV charges'!$A:$O,11,FALSE)),"")</f>
        <v/>
      </c>
    </row>
    <row r="41" spans="1:8" ht="30.75" customHeight="1" x14ac:dyDescent="0.2">
      <c r="A41" s="137" t="str">
        <f t="array" ref="A41">IFERROR(INDEX('Annex 2 EHV charges'!#REF!, MATCH(0, IF(ISBLANK('Annex 2 EHV charges'!#REF!),1, COUNTIF(A$4:$A40, 'Annex 2 EHV charges'!#REF!)), 0)),"")</f>
        <v/>
      </c>
      <c r="B41" s="139" t="str">
        <f>IF($A41="","",VLOOKUP($A41,'Annex 2 EHV charges'!$A:$O,2,0))</f>
        <v/>
      </c>
      <c r="C41" s="140" t="str">
        <f>IF($A41="","",VLOOKUP($A41,'Annex 2 EHV charges'!$A:$O,3,0))</f>
        <v/>
      </c>
      <c r="D41" s="137" t="str">
        <f>IF($A41="","",VLOOKUP($A41,'Annex 2 EHV charges'!$A:$O,7,0))</f>
        <v/>
      </c>
      <c r="E41" s="135" t="str">
        <f>IFERROR(IF(VLOOKUP($A41,'Annex 2 EHV charges'!$A:$O,8,FALSE)=0,"",VLOOKUP($A41,'Annex 2 EHV charges'!$A:$O,8,FALSE)),"")</f>
        <v/>
      </c>
      <c r="F41" s="136" t="str">
        <f>IFERROR(IF(VLOOKUP($A41,'Annex 2 EHV charges'!$A:$O,9,FALSE)=0,"",VLOOKUP($A41,'Annex 2 EHV charges'!$A:$O,9,FALSE)),"")</f>
        <v/>
      </c>
      <c r="G41" s="135" t="str">
        <f>IFERROR(IF(VLOOKUP($A41,'Annex 2 EHV charges'!$A:$O,10,FALSE)=0,"",VLOOKUP($A41,'Annex 2 EHV charges'!$A:$O,10,FALSE)),"")</f>
        <v/>
      </c>
      <c r="H41" s="135" t="str">
        <f>IFERROR(IF(VLOOKUP($A41,'Annex 2 EHV charges'!$A:$O,11,FALSE)=0,"",VLOOKUP($A41,'Annex 2 EHV charges'!$A:$O,11,FALSE)),"")</f>
        <v/>
      </c>
    </row>
    <row r="42" spans="1:8" ht="30.75" customHeight="1" x14ac:dyDescent="0.2">
      <c r="A42" s="137" t="str">
        <f t="array" ref="A42">IFERROR(INDEX('Annex 2 EHV charges'!#REF!, MATCH(0, IF(ISBLANK('Annex 2 EHV charges'!#REF!),1, COUNTIF(A$4:$A41, 'Annex 2 EHV charges'!#REF!)), 0)),"")</f>
        <v/>
      </c>
      <c r="B42" s="139" t="str">
        <f>IF($A42="","",VLOOKUP($A42,'Annex 2 EHV charges'!$A:$O,2,0))</f>
        <v/>
      </c>
      <c r="C42" s="140" t="str">
        <f>IF($A42="","",VLOOKUP($A42,'Annex 2 EHV charges'!$A:$O,3,0))</f>
        <v/>
      </c>
      <c r="D42" s="137" t="str">
        <f>IF($A42="","",VLOOKUP($A42,'Annex 2 EHV charges'!$A:$O,7,0))</f>
        <v/>
      </c>
      <c r="E42" s="135" t="str">
        <f>IFERROR(IF(VLOOKUP($A42,'Annex 2 EHV charges'!$A:$O,8,FALSE)=0,"",VLOOKUP($A42,'Annex 2 EHV charges'!$A:$O,8,FALSE)),"")</f>
        <v/>
      </c>
      <c r="F42" s="136" t="str">
        <f>IFERROR(IF(VLOOKUP($A42,'Annex 2 EHV charges'!$A:$O,9,FALSE)=0,"",VLOOKUP($A42,'Annex 2 EHV charges'!$A:$O,9,FALSE)),"")</f>
        <v/>
      </c>
      <c r="G42" s="135" t="str">
        <f>IFERROR(IF(VLOOKUP($A42,'Annex 2 EHV charges'!$A:$O,10,FALSE)=0,"",VLOOKUP($A42,'Annex 2 EHV charges'!$A:$O,10,FALSE)),"")</f>
        <v/>
      </c>
      <c r="H42" s="135" t="str">
        <f>IFERROR(IF(VLOOKUP($A42,'Annex 2 EHV charges'!$A:$O,11,FALSE)=0,"",VLOOKUP($A42,'Annex 2 EHV charges'!$A:$O,11,FALSE)),"")</f>
        <v/>
      </c>
    </row>
    <row r="43" spans="1:8" ht="30.75" customHeight="1" x14ac:dyDescent="0.2">
      <c r="A43" s="137" t="str">
        <f t="array" ref="A43">IFERROR(INDEX('Annex 2 EHV charges'!#REF!, MATCH(0, IF(ISBLANK('Annex 2 EHV charges'!#REF!),1, COUNTIF(A$4:$A42, 'Annex 2 EHV charges'!#REF!)), 0)),"")</f>
        <v/>
      </c>
      <c r="B43" s="139" t="str">
        <f>IF($A43="","",VLOOKUP($A43,'Annex 2 EHV charges'!$A:$O,2,0))</f>
        <v/>
      </c>
      <c r="C43" s="140" t="str">
        <f>IF($A43="","",VLOOKUP($A43,'Annex 2 EHV charges'!$A:$O,3,0))</f>
        <v/>
      </c>
      <c r="D43" s="137" t="str">
        <f>IF($A43="","",VLOOKUP($A43,'Annex 2 EHV charges'!$A:$O,7,0))</f>
        <v/>
      </c>
      <c r="E43" s="135" t="str">
        <f>IFERROR(IF(VLOOKUP($A43,'Annex 2 EHV charges'!$A:$O,8,FALSE)=0,"",VLOOKUP($A43,'Annex 2 EHV charges'!$A:$O,8,FALSE)),"")</f>
        <v/>
      </c>
      <c r="F43" s="136" t="str">
        <f>IFERROR(IF(VLOOKUP($A43,'Annex 2 EHV charges'!$A:$O,9,FALSE)=0,"",VLOOKUP($A43,'Annex 2 EHV charges'!$A:$O,9,FALSE)),"")</f>
        <v/>
      </c>
      <c r="G43" s="135" t="str">
        <f>IFERROR(IF(VLOOKUP($A43,'Annex 2 EHV charges'!$A:$O,10,FALSE)=0,"",VLOOKUP($A43,'Annex 2 EHV charges'!$A:$O,10,FALSE)),"")</f>
        <v/>
      </c>
      <c r="H43" s="135" t="str">
        <f>IFERROR(IF(VLOOKUP($A43,'Annex 2 EHV charges'!$A:$O,11,FALSE)=0,"",VLOOKUP($A43,'Annex 2 EHV charges'!$A:$O,11,FALSE)),"")</f>
        <v/>
      </c>
    </row>
    <row r="44" spans="1:8" ht="30.75" customHeight="1" x14ac:dyDescent="0.2">
      <c r="A44" s="137" t="str">
        <f t="array" ref="A44">IFERROR(INDEX('Annex 2 EHV charges'!#REF!, MATCH(0, IF(ISBLANK('Annex 2 EHV charges'!#REF!),1, COUNTIF(A$4:$A43, 'Annex 2 EHV charges'!#REF!)), 0)),"")</f>
        <v/>
      </c>
      <c r="B44" s="139" t="str">
        <f>IF($A44="","",VLOOKUP($A44,'Annex 2 EHV charges'!$A:$O,2,0))</f>
        <v/>
      </c>
      <c r="C44" s="140" t="str">
        <f>IF($A44="","",VLOOKUP($A44,'Annex 2 EHV charges'!$A:$O,3,0))</f>
        <v/>
      </c>
      <c r="D44" s="137" t="str">
        <f>IF($A44="","",VLOOKUP($A44,'Annex 2 EHV charges'!$A:$O,7,0))</f>
        <v/>
      </c>
      <c r="E44" s="135" t="str">
        <f>IFERROR(IF(VLOOKUP($A44,'Annex 2 EHV charges'!$A:$O,8,FALSE)=0,"",VLOOKUP($A44,'Annex 2 EHV charges'!$A:$O,8,FALSE)),"")</f>
        <v/>
      </c>
      <c r="F44" s="136" t="str">
        <f>IFERROR(IF(VLOOKUP($A44,'Annex 2 EHV charges'!$A:$O,9,FALSE)=0,"",VLOOKUP($A44,'Annex 2 EHV charges'!$A:$O,9,FALSE)),"")</f>
        <v/>
      </c>
      <c r="G44" s="135" t="str">
        <f>IFERROR(IF(VLOOKUP($A44,'Annex 2 EHV charges'!$A:$O,10,FALSE)=0,"",VLOOKUP($A44,'Annex 2 EHV charges'!$A:$O,10,FALSE)),"")</f>
        <v/>
      </c>
      <c r="H44" s="135" t="str">
        <f>IFERROR(IF(VLOOKUP($A44,'Annex 2 EHV charges'!$A:$O,11,FALSE)=0,"",VLOOKUP($A44,'Annex 2 EHV charges'!$A:$O,11,FALSE)),"")</f>
        <v/>
      </c>
    </row>
    <row r="45" spans="1:8" ht="30.75" customHeight="1" x14ac:dyDescent="0.2">
      <c r="A45" s="137" t="str">
        <f t="array" ref="A45">IFERROR(INDEX('Annex 2 EHV charges'!#REF!, MATCH(0, IF(ISBLANK('Annex 2 EHV charges'!#REF!),1, COUNTIF(A$4:$A44, 'Annex 2 EHV charges'!#REF!)), 0)),"")</f>
        <v/>
      </c>
      <c r="B45" s="139" t="str">
        <f>IF($A45="","",VLOOKUP($A45,'Annex 2 EHV charges'!$A:$O,2,0))</f>
        <v/>
      </c>
      <c r="C45" s="140" t="str">
        <f>IF($A45="","",VLOOKUP($A45,'Annex 2 EHV charges'!$A:$O,3,0))</f>
        <v/>
      </c>
      <c r="D45" s="137" t="str">
        <f>IF($A45="","",VLOOKUP($A45,'Annex 2 EHV charges'!$A:$O,7,0))</f>
        <v/>
      </c>
      <c r="E45" s="135" t="str">
        <f>IFERROR(IF(VLOOKUP($A45,'Annex 2 EHV charges'!$A:$O,8,FALSE)=0,"",VLOOKUP($A45,'Annex 2 EHV charges'!$A:$O,8,FALSE)),"")</f>
        <v/>
      </c>
      <c r="F45" s="136" t="str">
        <f>IFERROR(IF(VLOOKUP($A45,'Annex 2 EHV charges'!$A:$O,9,FALSE)=0,"",VLOOKUP($A45,'Annex 2 EHV charges'!$A:$O,9,FALSE)),"")</f>
        <v/>
      </c>
      <c r="G45" s="135" t="str">
        <f>IFERROR(IF(VLOOKUP($A45,'Annex 2 EHV charges'!$A:$O,10,FALSE)=0,"",VLOOKUP($A45,'Annex 2 EHV charges'!$A:$O,10,FALSE)),"")</f>
        <v/>
      </c>
      <c r="H45" s="135" t="str">
        <f>IFERROR(IF(VLOOKUP($A45,'Annex 2 EHV charges'!$A:$O,11,FALSE)=0,"",VLOOKUP($A45,'Annex 2 EHV charges'!$A:$O,11,FALSE)),"")</f>
        <v/>
      </c>
    </row>
    <row r="46" spans="1:8" ht="30.75" customHeight="1" x14ac:dyDescent="0.2">
      <c r="A46" s="137" t="str">
        <f t="array" ref="A46">IFERROR(INDEX('Annex 2 EHV charges'!#REF!, MATCH(0, IF(ISBLANK('Annex 2 EHV charges'!#REF!),1, COUNTIF(A$4:$A45, 'Annex 2 EHV charges'!#REF!)), 0)),"")</f>
        <v/>
      </c>
      <c r="B46" s="139" t="str">
        <f>IF($A46="","",VLOOKUP($A46,'Annex 2 EHV charges'!$A:$O,2,0))</f>
        <v/>
      </c>
      <c r="C46" s="140" t="str">
        <f>IF($A46="","",VLOOKUP($A46,'Annex 2 EHV charges'!$A:$O,3,0))</f>
        <v/>
      </c>
      <c r="D46" s="137" t="str">
        <f>IF($A46="","",VLOOKUP($A46,'Annex 2 EHV charges'!$A:$O,7,0))</f>
        <v/>
      </c>
      <c r="E46" s="135" t="str">
        <f>IFERROR(IF(VLOOKUP($A46,'Annex 2 EHV charges'!$A:$O,8,FALSE)=0,"",VLOOKUP($A46,'Annex 2 EHV charges'!$A:$O,8,FALSE)),"")</f>
        <v/>
      </c>
      <c r="F46" s="136" t="str">
        <f>IFERROR(IF(VLOOKUP($A46,'Annex 2 EHV charges'!$A:$O,9,FALSE)=0,"",VLOOKUP($A46,'Annex 2 EHV charges'!$A:$O,9,FALSE)),"")</f>
        <v/>
      </c>
      <c r="G46" s="135" t="str">
        <f>IFERROR(IF(VLOOKUP($A46,'Annex 2 EHV charges'!$A:$O,10,FALSE)=0,"",VLOOKUP($A46,'Annex 2 EHV charges'!$A:$O,10,FALSE)),"")</f>
        <v/>
      </c>
      <c r="H46" s="135" t="str">
        <f>IFERROR(IF(VLOOKUP($A46,'Annex 2 EHV charges'!$A:$O,11,FALSE)=0,"",VLOOKUP($A46,'Annex 2 EHV charges'!$A:$O,11,FALSE)),"")</f>
        <v/>
      </c>
    </row>
    <row r="47" spans="1:8" ht="30.75" customHeight="1" x14ac:dyDescent="0.2">
      <c r="A47" s="137" t="str">
        <f t="array" ref="A47">IFERROR(INDEX('Annex 2 EHV charges'!#REF!, MATCH(0, IF(ISBLANK('Annex 2 EHV charges'!#REF!),1, COUNTIF(A$4:$A46, 'Annex 2 EHV charges'!#REF!)), 0)),"")</f>
        <v/>
      </c>
      <c r="B47" s="139" t="str">
        <f>IF($A47="","",VLOOKUP($A47,'Annex 2 EHV charges'!$A:$O,2,0))</f>
        <v/>
      </c>
      <c r="C47" s="140" t="str">
        <f>IF($A47="","",VLOOKUP($A47,'Annex 2 EHV charges'!$A:$O,3,0))</f>
        <v/>
      </c>
      <c r="D47" s="137" t="str">
        <f>IF($A47="","",VLOOKUP($A47,'Annex 2 EHV charges'!$A:$O,7,0))</f>
        <v/>
      </c>
      <c r="E47" s="135" t="str">
        <f>IFERROR(IF(VLOOKUP($A47,'Annex 2 EHV charges'!$A:$O,8,FALSE)=0,"",VLOOKUP($A47,'Annex 2 EHV charges'!$A:$O,8,FALSE)),"")</f>
        <v/>
      </c>
      <c r="F47" s="136" t="str">
        <f>IFERROR(IF(VLOOKUP($A47,'Annex 2 EHV charges'!$A:$O,9,FALSE)=0,"",VLOOKUP($A47,'Annex 2 EHV charges'!$A:$O,9,FALSE)),"")</f>
        <v/>
      </c>
      <c r="G47" s="135" t="str">
        <f>IFERROR(IF(VLOOKUP($A47,'Annex 2 EHV charges'!$A:$O,10,FALSE)=0,"",VLOOKUP($A47,'Annex 2 EHV charges'!$A:$O,10,FALSE)),"")</f>
        <v/>
      </c>
      <c r="H47" s="135" t="str">
        <f>IFERROR(IF(VLOOKUP($A47,'Annex 2 EHV charges'!$A:$O,11,FALSE)=0,"",VLOOKUP($A47,'Annex 2 EHV charges'!$A:$O,11,FALSE)),"")</f>
        <v/>
      </c>
    </row>
    <row r="48" spans="1:8" ht="30.75" customHeight="1" x14ac:dyDescent="0.2">
      <c r="A48" s="137" t="str">
        <f t="array" ref="A48">IFERROR(INDEX('Annex 2 EHV charges'!#REF!, MATCH(0, IF(ISBLANK('Annex 2 EHV charges'!#REF!),1, COUNTIF(A$4:$A47, 'Annex 2 EHV charges'!#REF!)), 0)),"")</f>
        <v/>
      </c>
      <c r="B48" s="139" t="str">
        <f>IF($A48="","",VLOOKUP($A48,'Annex 2 EHV charges'!$A:$O,2,0))</f>
        <v/>
      </c>
      <c r="C48" s="140" t="str">
        <f>IF($A48="","",VLOOKUP($A48,'Annex 2 EHV charges'!$A:$O,3,0))</f>
        <v/>
      </c>
      <c r="D48" s="137" t="str">
        <f>IF($A48="","",VLOOKUP($A48,'Annex 2 EHV charges'!$A:$O,7,0))</f>
        <v/>
      </c>
      <c r="E48" s="135" t="str">
        <f>IFERROR(IF(VLOOKUP($A48,'Annex 2 EHV charges'!$A:$O,8,FALSE)=0,"",VLOOKUP($A48,'Annex 2 EHV charges'!$A:$O,8,FALSE)),"")</f>
        <v/>
      </c>
      <c r="F48" s="136" t="str">
        <f>IFERROR(IF(VLOOKUP($A48,'Annex 2 EHV charges'!$A:$O,9,FALSE)=0,"",VLOOKUP($A48,'Annex 2 EHV charges'!$A:$O,9,FALSE)),"")</f>
        <v/>
      </c>
      <c r="G48" s="135" t="str">
        <f>IFERROR(IF(VLOOKUP($A48,'Annex 2 EHV charges'!$A:$O,10,FALSE)=0,"",VLOOKUP($A48,'Annex 2 EHV charges'!$A:$O,10,FALSE)),"")</f>
        <v/>
      </c>
      <c r="H48" s="135" t="str">
        <f>IFERROR(IF(VLOOKUP($A48,'Annex 2 EHV charges'!$A:$O,11,FALSE)=0,"",VLOOKUP($A48,'Annex 2 EHV charges'!$A:$O,11,FALSE)),"")</f>
        <v/>
      </c>
    </row>
    <row r="49" spans="1:8" ht="30.75" customHeight="1" x14ac:dyDescent="0.2">
      <c r="A49" s="137" t="str">
        <f t="array" ref="A49">IFERROR(INDEX('Annex 2 EHV charges'!#REF!, MATCH(0, IF(ISBLANK('Annex 2 EHV charges'!#REF!),1, COUNTIF(A$4:$A48, 'Annex 2 EHV charges'!#REF!)), 0)),"")</f>
        <v/>
      </c>
      <c r="B49" s="139" t="str">
        <f>IF($A49="","",VLOOKUP($A49,'Annex 2 EHV charges'!$A:$O,2,0))</f>
        <v/>
      </c>
      <c r="C49" s="140" t="str">
        <f>IF($A49="","",VLOOKUP($A49,'Annex 2 EHV charges'!$A:$O,3,0))</f>
        <v/>
      </c>
      <c r="D49" s="137" t="str">
        <f>IF($A49="","",VLOOKUP($A49,'Annex 2 EHV charges'!$A:$O,7,0))</f>
        <v/>
      </c>
      <c r="E49" s="135" t="str">
        <f>IFERROR(IF(VLOOKUP($A49,'Annex 2 EHV charges'!$A:$O,8,FALSE)=0,"",VLOOKUP($A49,'Annex 2 EHV charges'!$A:$O,8,FALSE)),"")</f>
        <v/>
      </c>
      <c r="F49" s="136" t="str">
        <f>IFERROR(IF(VLOOKUP($A49,'Annex 2 EHV charges'!$A:$O,9,FALSE)=0,"",VLOOKUP($A49,'Annex 2 EHV charges'!$A:$O,9,FALSE)),"")</f>
        <v/>
      </c>
      <c r="G49" s="135" t="str">
        <f>IFERROR(IF(VLOOKUP($A49,'Annex 2 EHV charges'!$A:$O,10,FALSE)=0,"",VLOOKUP($A49,'Annex 2 EHV charges'!$A:$O,10,FALSE)),"")</f>
        <v/>
      </c>
      <c r="H49" s="135" t="str">
        <f>IFERROR(IF(VLOOKUP($A49,'Annex 2 EHV charges'!$A:$O,11,FALSE)=0,"",VLOOKUP($A49,'Annex 2 EHV charges'!$A:$O,11,FALSE)),"")</f>
        <v/>
      </c>
    </row>
    <row r="50" spans="1:8" ht="30.75" customHeight="1" x14ac:dyDescent="0.2">
      <c r="A50" s="137" t="str">
        <f t="array" ref="A50">IFERROR(INDEX('Annex 2 EHV charges'!#REF!, MATCH(0, IF(ISBLANK('Annex 2 EHV charges'!#REF!),1, COUNTIF(A$4:$A49, 'Annex 2 EHV charges'!#REF!)), 0)),"")</f>
        <v/>
      </c>
      <c r="B50" s="139" t="str">
        <f>IF($A50="","",VLOOKUP($A50,'Annex 2 EHV charges'!$A:$O,2,0))</f>
        <v/>
      </c>
      <c r="C50" s="140" t="str">
        <f>IF($A50="","",VLOOKUP($A50,'Annex 2 EHV charges'!$A:$O,3,0))</f>
        <v/>
      </c>
      <c r="D50" s="137" t="str">
        <f>IF($A50="","",VLOOKUP($A50,'Annex 2 EHV charges'!$A:$O,7,0))</f>
        <v/>
      </c>
      <c r="E50" s="135" t="str">
        <f>IFERROR(IF(VLOOKUP($A50,'Annex 2 EHV charges'!$A:$O,8,FALSE)=0,"",VLOOKUP($A50,'Annex 2 EHV charges'!$A:$O,8,FALSE)),"")</f>
        <v/>
      </c>
      <c r="F50" s="136" t="str">
        <f>IFERROR(IF(VLOOKUP($A50,'Annex 2 EHV charges'!$A:$O,9,FALSE)=0,"",VLOOKUP($A50,'Annex 2 EHV charges'!$A:$O,9,FALSE)),"")</f>
        <v/>
      </c>
      <c r="G50" s="135" t="str">
        <f>IFERROR(IF(VLOOKUP($A50,'Annex 2 EHV charges'!$A:$O,10,FALSE)=0,"",VLOOKUP($A50,'Annex 2 EHV charges'!$A:$O,10,FALSE)),"")</f>
        <v/>
      </c>
      <c r="H50" s="135" t="str">
        <f>IFERROR(IF(VLOOKUP($A50,'Annex 2 EHV charges'!$A:$O,11,FALSE)=0,"",VLOOKUP($A50,'Annex 2 EHV charges'!$A:$O,11,FALSE)),"")</f>
        <v/>
      </c>
    </row>
    <row r="51" spans="1:8" ht="30.75" customHeight="1" x14ac:dyDescent="0.2">
      <c r="A51" s="137" t="str">
        <f t="array" ref="A51">IFERROR(INDEX('Annex 2 EHV charges'!#REF!, MATCH(0, IF(ISBLANK('Annex 2 EHV charges'!#REF!),1, COUNTIF(A$4:$A50, 'Annex 2 EHV charges'!#REF!)), 0)),"")</f>
        <v/>
      </c>
      <c r="B51" s="139" t="str">
        <f>IF($A51="","",VLOOKUP($A51,'Annex 2 EHV charges'!$A:$O,2,0))</f>
        <v/>
      </c>
      <c r="C51" s="140" t="str">
        <f>IF($A51="","",VLOOKUP($A51,'Annex 2 EHV charges'!$A:$O,3,0))</f>
        <v/>
      </c>
      <c r="D51" s="137" t="str">
        <f>IF($A51="","",VLOOKUP($A51,'Annex 2 EHV charges'!$A:$O,7,0))</f>
        <v/>
      </c>
      <c r="E51" s="135" t="str">
        <f>IFERROR(IF(VLOOKUP($A51,'Annex 2 EHV charges'!$A:$O,8,FALSE)=0,"",VLOOKUP($A51,'Annex 2 EHV charges'!$A:$O,8,FALSE)),"")</f>
        <v/>
      </c>
      <c r="F51" s="136" t="str">
        <f>IFERROR(IF(VLOOKUP($A51,'Annex 2 EHV charges'!$A:$O,9,FALSE)=0,"",VLOOKUP($A51,'Annex 2 EHV charges'!$A:$O,9,FALSE)),"")</f>
        <v/>
      </c>
      <c r="G51" s="135" t="str">
        <f>IFERROR(IF(VLOOKUP($A51,'Annex 2 EHV charges'!$A:$O,10,FALSE)=0,"",VLOOKUP($A51,'Annex 2 EHV charges'!$A:$O,10,FALSE)),"")</f>
        <v/>
      </c>
      <c r="H51" s="135" t="str">
        <f>IFERROR(IF(VLOOKUP($A51,'Annex 2 EHV charges'!$A:$O,11,FALSE)=0,"",VLOOKUP($A51,'Annex 2 EHV charges'!$A:$O,11,FALSE)),"")</f>
        <v/>
      </c>
    </row>
    <row r="52" spans="1:8" ht="30.75" customHeight="1" x14ac:dyDescent="0.2">
      <c r="A52" s="137" t="str">
        <f t="array" ref="A52">IFERROR(INDEX('Annex 2 EHV charges'!#REF!, MATCH(0, IF(ISBLANK('Annex 2 EHV charges'!#REF!),1, COUNTIF(A$4:$A51, 'Annex 2 EHV charges'!#REF!)), 0)),"")</f>
        <v/>
      </c>
      <c r="B52" s="139" t="str">
        <f>IF($A52="","",VLOOKUP($A52,'Annex 2 EHV charges'!$A:$O,2,0))</f>
        <v/>
      </c>
      <c r="C52" s="140" t="str">
        <f>IF($A52="","",VLOOKUP($A52,'Annex 2 EHV charges'!$A:$O,3,0))</f>
        <v/>
      </c>
      <c r="D52" s="137" t="str">
        <f>IF($A52="","",VLOOKUP($A52,'Annex 2 EHV charges'!$A:$O,7,0))</f>
        <v/>
      </c>
      <c r="E52" s="135" t="str">
        <f>IFERROR(IF(VLOOKUP($A52,'Annex 2 EHV charges'!$A:$O,8,FALSE)=0,"",VLOOKUP($A52,'Annex 2 EHV charges'!$A:$O,8,FALSE)),"")</f>
        <v/>
      </c>
      <c r="F52" s="136" t="str">
        <f>IFERROR(IF(VLOOKUP($A52,'Annex 2 EHV charges'!$A:$O,9,FALSE)=0,"",VLOOKUP($A52,'Annex 2 EHV charges'!$A:$O,9,FALSE)),"")</f>
        <v/>
      </c>
      <c r="G52" s="135" t="str">
        <f>IFERROR(IF(VLOOKUP($A52,'Annex 2 EHV charges'!$A:$O,10,FALSE)=0,"",VLOOKUP($A52,'Annex 2 EHV charges'!$A:$O,10,FALSE)),"")</f>
        <v/>
      </c>
      <c r="H52" s="135" t="str">
        <f>IFERROR(IF(VLOOKUP($A52,'Annex 2 EHV charges'!$A:$O,11,FALSE)=0,"",VLOOKUP($A52,'Annex 2 EHV charges'!$A:$O,11,FALSE)),"")</f>
        <v/>
      </c>
    </row>
    <row r="53" spans="1:8" ht="30.75" customHeight="1" x14ac:dyDescent="0.2">
      <c r="A53" s="137" t="str">
        <f t="array" ref="A53">IFERROR(INDEX('Annex 2 EHV charges'!#REF!, MATCH(0, IF(ISBLANK('Annex 2 EHV charges'!#REF!),1, COUNTIF(A$4:$A52, 'Annex 2 EHV charges'!#REF!)), 0)),"")</f>
        <v/>
      </c>
      <c r="B53" s="139" t="str">
        <f>IF($A53="","",VLOOKUP($A53,'Annex 2 EHV charges'!$A:$O,2,0))</f>
        <v/>
      </c>
      <c r="C53" s="140" t="str">
        <f>IF($A53="","",VLOOKUP($A53,'Annex 2 EHV charges'!$A:$O,3,0))</f>
        <v/>
      </c>
      <c r="D53" s="137" t="str">
        <f>IF($A53="","",VLOOKUP($A53,'Annex 2 EHV charges'!$A:$O,7,0))</f>
        <v/>
      </c>
      <c r="E53" s="135" t="str">
        <f>IFERROR(IF(VLOOKUP($A53,'Annex 2 EHV charges'!$A:$O,8,FALSE)=0,"",VLOOKUP($A53,'Annex 2 EHV charges'!$A:$O,8,FALSE)),"")</f>
        <v/>
      </c>
      <c r="F53" s="136" t="str">
        <f>IFERROR(IF(VLOOKUP($A53,'Annex 2 EHV charges'!$A:$O,9,FALSE)=0,"",VLOOKUP($A53,'Annex 2 EHV charges'!$A:$O,9,FALSE)),"")</f>
        <v/>
      </c>
      <c r="G53" s="135" t="str">
        <f>IFERROR(IF(VLOOKUP($A53,'Annex 2 EHV charges'!$A:$O,10,FALSE)=0,"",VLOOKUP($A53,'Annex 2 EHV charges'!$A:$O,10,FALSE)),"")</f>
        <v/>
      </c>
      <c r="H53" s="135" t="str">
        <f>IFERROR(IF(VLOOKUP($A53,'Annex 2 EHV charges'!$A:$O,11,FALSE)=0,"",VLOOKUP($A53,'Annex 2 EHV charges'!$A:$O,11,FALSE)),"")</f>
        <v/>
      </c>
    </row>
    <row r="54" spans="1:8" x14ac:dyDescent="0.2">
      <c r="A54" s="137" t="str">
        <f t="array" ref="A54">IFERROR(INDEX('Annex 2 EHV charges'!#REF!, MATCH(0, IF(ISBLANK('Annex 2 EHV charges'!#REF!),1, COUNTIF(A$4:$A53, 'Annex 2 EHV charges'!#REF!)), 0)),"")</f>
        <v/>
      </c>
      <c r="B54" s="139" t="str">
        <f>IF($A54="","",VLOOKUP($A54,'Annex 2 EHV charges'!$A:$O,2,0))</f>
        <v/>
      </c>
      <c r="C54" s="140" t="str">
        <f>IF($A54="","",VLOOKUP($A54,'Annex 2 EHV charges'!$A:$O,3,0))</f>
        <v/>
      </c>
      <c r="D54" s="137" t="str">
        <f>IF($A54="","",VLOOKUP($A54,'Annex 2 EHV charges'!$A:$O,7,0))</f>
        <v/>
      </c>
      <c r="E54" s="135" t="str">
        <f>IFERROR(IF(VLOOKUP($A54,'Annex 2 EHV charges'!$A:$O,8,FALSE)=0,"",VLOOKUP($A54,'Annex 2 EHV charges'!$A:$O,8,FALSE)),"")</f>
        <v/>
      </c>
      <c r="F54" s="136" t="str">
        <f>IFERROR(IF(VLOOKUP($A54,'Annex 2 EHV charges'!$A:$O,9,FALSE)=0,"",VLOOKUP($A54,'Annex 2 EHV charges'!$A:$O,9,FALSE)),"")</f>
        <v/>
      </c>
      <c r="G54" s="135" t="str">
        <f>IFERROR(IF(VLOOKUP($A54,'Annex 2 EHV charges'!$A:$O,10,FALSE)=0,"",VLOOKUP($A54,'Annex 2 EHV charges'!$A:$O,10,FALSE)),"")</f>
        <v/>
      </c>
      <c r="H54" s="135" t="str">
        <f>IFERROR(IF(VLOOKUP($A54,'Annex 2 EHV charges'!$A:$O,11,FALSE)=0,"",VLOOKUP($A54,'Annex 2 EHV charges'!$A:$O,11,FALSE)),"")</f>
        <v/>
      </c>
    </row>
    <row r="55" spans="1:8" ht="30.75" customHeight="1" x14ac:dyDescent="0.2">
      <c r="A55" s="137" t="str">
        <f t="array" ref="A55">IFERROR(INDEX('Annex 2 EHV charges'!#REF!, MATCH(0, IF(ISBLANK('Annex 2 EHV charges'!#REF!),1, COUNTIF(A$4:$A54, 'Annex 2 EHV charges'!#REF!)), 0)),"")</f>
        <v/>
      </c>
      <c r="B55" s="139" t="str">
        <f>IF($A55="","",VLOOKUP($A55,'Annex 2 EHV charges'!$A:$O,2,0))</f>
        <v/>
      </c>
      <c r="C55" s="140" t="str">
        <f>IF($A55="","",VLOOKUP($A55,'Annex 2 EHV charges'!$A:$O,3,0))</f>
        <v/>
      </c>
      <c r="D55" s="137" t="str">
        <f>IF($A55="","",VLOOKUP($A55,'Annex 2 EHV charges'!$A:$O,7,0))</f>
        <v/>
      </c>
      <c r="E55" s="135" t="str">
        <f>IFERROR(IF(VLOOKUP($A55,'Annex 2 EHV charges'!$A:$O,8,FALSE)=0,"",VLOOKUP($A55,'Annex 2 EHV charges'!$A:$O,8,FALSE)),"")</f>
        <v/>
      </c>
      <c r="F55" s="136" t="str">
        <f>IFERROR(IF(VLOOKUP($A55,'Annex 2 EHV charges'!$A:$O,9,FALSE)=0,"",VLOOKUP($A55,'Annex 2 EHV charges'!$A:$O,9,FALSE)),"")</f>
        <v/>
      </c>
      <c r="G55" s="135" t="str">
        <f>IFERROR(IF(VLOOKUP($A55,'Annex 2 EHV charges'!$A:$O,10,FALSE)=0,"",VLOOKUP($A55,'Annex 2 EHV charges'!$A:$O,10,FALSE)),"")</f>
        <v/>
      </c>
      <c r="H55" s="135" t="str">
        <f>IFERROR(IF(VLOOKUP($A55,'Annex 2 EHV charges'!$A:$O,11,FALSE)=0,"",VLOOKUP($A55,'Annex 2 EHV charges'!$A:$O,11,FALSE)),"")</f>
        <v/>
      </c>
    </row>
    <row r="56" spans="1:8" ht="30.75" customHeight="1" x14ac:dyDescent="0.2">
      <c r="A56" s="137" t="str">
        <f t="array" ref="A56">IFERROR(INDEX('Annex 2 EHV charges'!#REF!, MATCH(0, IF(ISBLANK('Annex 2 EHV charges'!#REF!),1, COUNTIF(A$4:$A55, 'Annex 2 EHV charges'!#REF!)), 0)),"")</f>
        <v/>
      </c>
      <c r="B56" s="139" t="str">
        <f>IF($A56="","",VLOOKUP($A56,'Annex 2 EHV charges'!$A:$O,2,0))</f>
        <v/>
      </c>
      <c r="C56" s="140" t="str">
        <f>IF($A56="","",VLOOKUP($A56,'Annex 2 EHV charges'!$A:$O,3,0))</f>
        <v/>
      </c>
      <c r="D56" s="137" t="str">
        <f>IF($A56="","",VLOOKUP($A56,'Annex 2 EHV charges'!$A:$O,7,0))</f>
        <v/>
      </c>
      <c r="E56" s="135" t="str">
        <f>IFERROR(IF(VLOOKUP($A56,'Annex 2 EHV charges'!$A:$O,8,FALSE)=0,"",VLOOKUP($A56,'Annex 2 EHV charges'!$A:$O,8,FALSE)),"")</f>
        <v/>
      </c>
      <c r="F56" s="136" t="str">
        <f>IFERROR(IF(VLOOKUP($A56,'Annex 2 EHV charges'!$A:$O,9,FALSE)=0,"",VLOOKUP($A56,'Annex 2 EHV charges'!$A:$O,9,FALSE)),"")</f>
        <v/>
      </c>
      <c r="G56" s="135" t="str">
        <f>IFERROR(IF(VLOOKUP($A56,'Annex 2 EHV charges'!$A:$O,10,FALSE)=0,"",VLOOKUP($A56,'Annex 2 EHV charges'!$A:$O,10,FALSE)),"")</f>
        <v/>
      </c>
      <c r="H56" s="135" t="str">
        <f>IFERROR(IF(VLOOKUP($A56,'Annex 2 EHV charges'!$A:$O,11,FALSE)=0,"",VLOOKUP($A56,'Annex 2 EHV charges'!$A:$O,11,FALSE)),"")</f>
        <v/>
      </c>
    </row>
    <row r="57" spans="1:8" ht="30.75" customHeight="1" x14ac:dyDescent="0.2">
      <c r="A57" s="137" t="str">
        <f t="array" ref="A57">IFERROR(INDEX('Annex 2 EHV charges'!#REF!, MATCH(0, IF(ISBLANK('Annex 2 EHV charges'!#REF!),1, COUNTIF(A$4:$A56, 'Annex 2 EHV charges'!#REF!)), 0)),"")</f>
        <v/>
      </c>
      <c r="B57" s="139" t="str">
        <f>IF($A57="","",VLOOKUP($A57,'Annex 2 EHV charges'!$A:$O,2,0))</f>
        <v/>
      </c>
      <c r="C57" s="140" t="str">
        <f>IF($A57="","",VLOOKUP($A57,'Annex 2 EHV charges'!$A:$O,3,0))</f>
        <v/>
      </c>
      <c r="D57" s="137" t="str">
        <f>IF($A57="","",VLOOKUP($A57,'Annex 2 EHV charges'!$A:$O,7,0))</f>
        <v/>
      </c>
      <c r="E57" s="135" t="str">
        <f>IFERROR(IF(VLOOKUP($A57,'Annex 2 EHV charges'!$A:$O,8,FALSE)=0,"",VLOOKUP($A57,'Annex 2 EHV charges'!$A:$O,8,FALSE)),"")</f>
        <v/>
      </c>
      <c r="F57" s="136" t="str">
        <f>IFERROR(IF(VLOOKUP($A57,'Annex 2 EHV charges'!$A:$O,9,FALSE)=0,"",VLOOKUP($A57,'Annex 2 EHV charges'!$A:$O,9,FALSE)),"")</f>
        <v/>
      </c>
      <c r="G57" s="135" t="str">
        <f>IFERROR(IF(VLOOKUP($A57,'Annex 2 EHV charges'!$A:$O,10,FALSE)=0,"",VLOOKUP($A57,'Annex 2 EHV charges'!$A:$O,10,FALSE)),"")</f>
        <v/>
      </c>
      <c r="H57" s="135" t="str">
        <f>IFERROR(IF(VLOOKUP($A57,'Annex 2 EHV charges'!$A:$O,11,FALSE)=0,"",VLOOKUP($A57,'Annex 2 EHV charges'!$A:$O,11,FALSE)),"")</f>
        <v/>
      </c>
    </row>
    <row r="58" spans="1:8" ht="30.75" customHeight="1" x14ac:dyDescent="0.2">
      <c r="A58" s="137" t="str">
        <f t="array" ref="A58">IFERROR(INDEX('Annex 2 EHV charges'!#REF!, MATCH(0, IF(ISBLANK('Annex 2 EHV charges'!#REF!),1, COUNTIF(A$4:$A57, 'Annex 2 EHV charges'!#REF!)), 0)),"")</f>
        <v/>
      </c>
      <c r="B58" s="139" t="str">
        <f>IF($A58="","",VLOOKUP($A58,'Annex 2 EHV charges'!$A:$O,2,0))</f>
        <v/>
      </c>
      <c r="C58" s="140" t="str">
        <f>IF($A58="","",VLOOKUP($A58,'Annex 2 EHV charges'!$A:$O,3,0))</f>
        <v/>
      </c>
      <c r="D58" s="137" t="str">
        <f>IF($A58="","",VLOOKUP($A58,'Annex 2 EHV charges'!$A:$O,7,0))</f>
        <v/>
      </c>
      <c r="E58" s="135" t="str">
        <f>IFERROR(IF(VLOOKUP($A58,'Annex 2 EHV charges'!$A:$O,8,FALSE)=0,"",VLOOKUP($A58,'Annex 2 EHV charges'!$A:$O,8,FALSE)),"")</f>
        <v/>
      </c>
      <c r="F58" s="136" t="str">
        <f>IFERROR(IF(VLOOKUP($A58,'Annex 2 EHV charges'!$A:$O,9,FALSE)=0,"",VLOOKUP($A58,'Annex 2 EHV charges'!$A:$O,9,FALSE)),"")</f>
        <v/>
      </c>
      <c r="G58" s="135" t="str">
        <f>IFERROR(IF(VLOOKUP($A58,'Annex 2 EHV charges'!$A:$O,10,FALSE)=0,"",VLOOKUP($A58,'Annex 2 EHV charges'!$A:$O,10,FALSE)),"")</f>
        <v/>
      </c>
      <c r="H58" s="135" t="str">
        <f>IFERROR(IF(VLOOKUP($A58,'Annex 2 EHV charges'!$A:$O,11,FALSE)=0,"",VLOOKUP($A58,'Annex 2 EHV charges'!$A:$O,11,FALSE)),"")</f>
        <v/>
      </c>
    </row>
    <row r="59" spans="1:8" ht="30.75" customHeight="1" x14ac:dyDescent="0.2">
      <c r="A59" s="137" t="str">
        <f t="array" ref="A59">IFERROR(INDEX('Annex 2 EHV charges'!#REF!, MATCH(0, IF(ISBLANK('Annex 2 EHV charges'!#REF!),1, COUNTIF(A$4:$A58, 'Annex 2 EHV charges'!#REF!)), 0)),"")</f>
        <v/>
      </c>
      <c r="B59" s="139" t="str">
        <f>IF($A59="","",VLOOKUP($A59,'Annex 2 EHV charges'!$A:$O,2,0))</f>
        <v/>
      </c>
      <c r="C59" s="140" t="str">
        <f>IF($A59="","",VLOOKUP($A59,'Annex 2 EHV charges'!$A:$O,3,0))</f>
        <v/>
      </c>
      <c r="D59" s="137" t="str">
        <f>IF($A59="","",VLOOKUP($A59,'Annex 2 EHV charges'!$A:$O,7,0))</f>
        <v/>
      </c>
      <c r="E59" s="135" t="str">
        <f>IFERROR(IF(VLOOKUP($A59,'Annex 2 EHV charges'!$A:$O,8,FALSE)=0,"",VLOOKUP($A59,'Annex 2 EHV charges'!$A:$O,8,FALSE)),"")</f>
        <v/>
      </c>
      <c r="F59" s="136" t="str">
        <f>IFERROR(IF(VLOOKUP($A59,'Annex 2 EHV charges'!$A:$O,9,FALSE)=0,"",VLOOKUP($A59,'Annex 2 EHV charges'!$A:$O,9,FALSE)),"")</f>
        <v/>
      </c>
      <c r="G59" s="135" t="str">
        <f>IFERROR(IF(VLOOKUP($A59,'Annex 2 EHV charges'!$A:$O,10,FALSE)=0,"",VLOOKUP($A59,'Annex 2 EHV charges'!$A:$O,10,FALSE)),"")</f>
        <v/>
      </c>
      <c r="H59" s="135" t="str">
        <f>IFERROR(IF(VLOOKUP($A59,'Annex 2 EHV charges'!$A:$O,11,FALSE)=0,"",VLOOKUP($A59,'Annex 2 EHV charges'!$A:$O,11,FALSE)),"")</f>
        <v/>
      </c>
    </row>
    <row r="60" spans="1:8" ht="30.75" customHeight="1" x14ac:dyDescent="0.2">
      <c r="A60" s="137" t="str">
        <f t="array" ref="A60">IFERROR(INDEX('Annex 2 EHV charges'!#REF!, MATCH(0, IF(ISBLANK('Annex 2 EHV charges'!#REF!),1, COUNTIF(A$4:$A59, 'Annex 2 EHV charges'!#REF!)), 0)),"")</f>
        <v/>
      </c>
      <c r="B60" s="139" t="str">
        <f>IF($A60="","",VLOOKUP($A60,'Annex 2 EHV charges'!$A:$O,2,0))</f>
        <v/>
      </c>
      <c r="C60" s="140" t="str">
        <f>IF($A60="","",VLOOKUP($A60,'Annex 2 EHV charges'!$A:$O,3,0))</f>
        <v/>
      </c>
      <c r="D60" s="137" t="str">
        <f>IF($A60="","",VLOOKUP($A60,'Annex 2 EHV charges'!$A:$O,7,0))</f>
        <v/>
      </c>
      <c r="E60" s="135" t="str">
        <f>IFERROR(IF(VLOOKUP($A60,'Annex 2 EHV charges'!$A:$O,8,FALSE)=0,"",VLOOKUP($A60,'Annex 2 EHV charges'!$A:$O,8,FALSE)),"")</f>
        <v/>
      </c>
      <c r="F60" s="136" t="str">
        <f>IFERROR(IF(VLOOKUP($A60,'Annex 2 EHV charges'!$A:$O,9,FALSE)=0,"",VLOOKUP($A60,'Annex 2 EHV charges'!$A:$O,9,FALSE)),"")</f>
        <v/>
      </c>
      <c r="G60" s="135" t="str">
        <f>IFERROR(IF(VLOOKUP($A60,'Annex 2 EHV charges'!$A:$O,10,FALSE)=0,"",VLOOKUP($A60,'Annex 2 EHV charges'!$A:$O,10,FALSE)),"")</f>
        <v/>
      </c>
      <c r="H60" s="135" t="str">
        <f>IFERROR(IF(VLOOKUP($A60,'Annex 2 EHV charges'!$A:$O,11,FALSE)=0,"",VLOOKUP($A60,'Annex 2 EHV charges'!$A:$O,11,FALSE)),"")</f>
        <v/>
      </c>
    </row>
    <row r="61" spans="1:8" ht="30.75" customHeight="1" x14ac:dyDescent="0.2">
      <c r="A61" s="137" t="str">
        <f t="array" ref="A61">IFERROR(INDEX('Annex 2 EHV charges'!#REF!, MATCH(0, IF(ISBLANK('Annex 2 EHV charges'!#REF!),1, COUNTIF(A$4:$A60, 'Annex 2 EHV charges'!#REF!)), 0)),"")</f>
        <v/>
      </c>
      <c r="B61" s="139" t="str">
        <f>IF($A61="","",VLOOKUP($A61,'Annex 2 EHV charges'!$A:$O,2,0))</f>
        <v/>
      </c>
      <c r="C61" s="140" t="str">
        <f>IF($A61="","",VLOOKUP($A61,'Annex 2 EHV charges'!$A:$O,3,0))</f>
        <v/>
      </c>
      <c r="D61" s="137" t="str">
        <f>IF($A61="","",VLOOKUP($A61,'Annex 2 EHV charges'!$A:$O,7,0))</f>
        <v/>
      </c>
      <c r="E61" s="135" t="str">
        <f>IFERROR(IF(VLOOKUP($A61,'Annex 2 EHV charges'!$A:$O,8,FALSE)=0,"",VLOOKUP($A61,'Annex 2 EHV charges'!$A:$O,8,FALSE)),"")</f>
        <v/>
      </c>
      <c r="F61" s="136" t="str">
        <f>IFERROR(IF(VLOOKUP($A61,'Annex 2 EHV charges'!$A:$O,9,FALSE)=0,"",VLOOKUP($A61,'Annex 2 EHV charges'!$A:$O,9,FALSE)),"")</f>
        <v/>
      </c>
      <c r="G61" s="135" t="str">
        <f>IFERROR(IF(VLOOKUP($A61,'Annex 2 EHV charges'!$A:$O,10,FALSE)=0,"",VLOOKUP($A61,'Annex 2 EHV charges'!$A:$O,10,FALSE)),"")</f>
        <v/>
      </c>
      <c r="H61" s="135" t="str">
        <f>IFERROR(IF(VLOOKUP($A61,'Annex 2 EHV charges'!$A:$O,11,FALSE)=0,"",VLOOKUP($A61,'Annex 2 EHV charges'!$A:$O,11,FALSE)),"")</f>
        <v/>
      </c>
    </row>
    <row r="62" spans="1:8" ht="30.75" customHeight="1" x14ac:dyDescent="0.2">
      <c r="A62" s="137" t="str">
        <f t="array" ref="A62">IFERROR(INDEX('Annex 2 EHV charges'!#REF!, MATCH(0, IF(ISBLANK('Annex 2 EHV charges'!#REF!),1, COUNTIF(A$4:$A61, 'Annex 2 EHV charges'!#REF!)), 0)),"")</f>
        <v/>
      </c>
      <c r="B62" s="139" t="str">
        <f>IF($A62="","",VLOOKUP($A62,'Annex 2 EHV charges'!$A:$O,2,0))</f>
        <v/>
      </c>
      <c r="C62" s="140" t="str">
        <f>IF($A62="","",VLOOKUP($A62,'Annex 2 EHV charges'!$A:$O,3,0))</f>
        <v/>
      </c>
      <c r="D62" s="137" t="str">
        <f>IF($A62="","",VLOOKUP($A62,'Annex 2 EHV charges'!$A:$O,7,0))</f>
        <v/>
      </c>
      <c r="E62" s="135" t="str">
        <f>IFERROR(IF(VLOOKUP($A62,'Annex 2 EHV charges'!$A:$O,8,FALSE)=0,"",VLOOKUP($A62,'Annex 2 EHV charges'!$A:$O,8,FALSE)),"")</f>
        <v/>
      </c>
      <c r="F62" s="136" t="str">
        <f>IFERROR(IF(VLOOKUP($A62,'Annex 2 EHV charges'!$A:$O,9,FALSE)=0,"",VLOOKUP($A62,'Annex 2 EHV charges'!$A:$O,9,FALSE)),"")</f>
        <v/>
      </c>
      <c r="G62" s="135" t="str">
        <f>IFERROR(IF(VLOOKUP($A62,'Annex 2 EHV charges'!$A:$O,10,FALSE)=0,"",VLOOKUP($A62,'Annex 2 EHV charges'!$A:$O,10,FALSE)),"")</f>
        <v/>
      </c>
      <c r="H62" s="135" t="str">
        <f>IFERROR(IF(VLOOKUP($A62,'Annex 2 EHV charges'!$A:$O,11,FALSE)=0,"",VLOOKUP($A62,'Annex 2 EHV charges'!$A:$O,11,FALSE)),"")</f>
        <v/>
      </c>
    </row>
    <row r="63" spans="1:8" ht="30.75" customHeight="1" x14ac:dyDescent="0.2">
      <c r="A63" s="137" t="str">
        <f t="array" ref="A63">IFERROR(INDEX('Annex 2 EHV charges'!#REF!, MATCH(0, IF(ISBLANK('Annex 2 EHV charges'!#REF!),1, COUNTIF(A$4:$A62, 'Annex 2 EHV charges'!#REF!)), 0)),"")</f>
        <v/>
      </c>
      <c r="B63" s="139" t="str">
        <f>IF($A63="","",VLOOKUP($A63,'Annex 2 EHV charges'!$A:$O,2,0))</f>
        <v/>
      </c>
      <c r="C63" s="140" t="str">
        <f>IF($A63="","",VLOOKUP($A63,'Annex 2 EHV charges'!$A:$O,3,0))</f>
        <v/>
      </c>
      <c r="D63" s="137" t="str">
        <f>IF($A63="","",VLOOKUP($A63,'Annex 2 EHV charges'!$A:$O,7,0))</f>
        <v/>
      </c>
      <c r="E63" s="135" t="str">
        <f>IFERROR(IF(VLOOKUP($A63,'Annex 2 EHV charges'!$A:$O,8,FALSE)=0,"",VLOOKUP($A63,'Annex 2 EHV charges'!$A:$O,8,FALSE)),"")</f>
        <v/>
      </c>
      <c r="F63" s="136" t="str">
        <f>IFERROR(IF(VLOOKUP($A63,'Annex 2 EHV charges'!$A:$O,9,FALSE)=0,"",VLOOKUP($A63,'Annex 2 EHV charges'!$A:$O,9,FALSE)),"")</f>
        <v/>
      </c>
      <c r="G63" s="135" t="str">
        <f>IFERROR(IF(VLOOKUP($A63,'Annex 2 EHV charges'!$A:$O,10,FALSE)=0,"",VLOOKUP($A63,'Annex 2 EHV charges'!$A:$O,10,FALSE)),"")</f>
        <v/>
      </c>
      <c r="H63" s="135" t="str">
        <f>IFERROR(IF(VLOOKUP($A63,'Annex 2 EHV charges'!$A:$O,11,FALSE)=0,"",VLOOKUP($A63,'Annex 2 EHV charges'!$A:$O,11,FALSE)),"")</f>
        <v/>
      </c>
    </row>
    <row r="64" spans="1:8" ht="30.75" customHeight="1" x14ac:dyDescent="0.2">
      <c r="A64" s="137" t="str">
        <f t="array" ref="A64">IFERROR(INDEX('Annex 2 EHV charges'!#REF!, MATCH(0, IF(ISBLANK('Annex 2 EHV charges'!#REF!),1, COUNTIF(A$4:$A63, 'Annex 2 EHV charges'!#REF!)), 0)),"")</f>
        <v/>
      </c>
      <c r="B64" s="139" t="str">
        <f>IF($A64="","",VLOOKUP($A64,'Annex 2 EHV charges'!$A:$O,2,0))</f>
        <v/>
      </c>
      <c r="C64" s="140" t="str">
        <f>IF($A64="","",VLOOKUP($A64,'Annex 2 EHV charges'!$A:$O,3,0))</f>
        <v/>
      </c>
      <c r="D64" s="137" t="str">
        <f>IF($A64="","",VLOOKUP($A64,'Annex 2 EHV charges'!$A:$O,7,0))</f>
        <v/>
      </c>
      <c r="E64" s="135" t="str">
        <f>IFERROR(IF(VLOOKUP($A64,'Annex 2 EHV charges'!$A:$O,8,FALSE)=0,"",VLOOKUP($A64,'Annex 2 EHV charges'!$A:$O,8,FALSE)),"")</f>
        <v/>
      </c>
      <c r="F64" s="136" t="str">
        <f>IFERROR(IF(VLOOKUP($A64,'Annex 2 EHV charges'!$A:$O,9,FALSE)=0,"",VLOOKUP($A64,'Annex 2 EHV charges'!$A:$O,9,FALSE)),"")</f>
        <v/>
      </c>
      <c r="G64" s="135" t="str">
        <f>IFERROR(IF(VLOOKUP($A64,'Annex 2 EHV charges'!$A:$O,10,FALSE)=0,"",VLOOKUP($A64,'Annex 2 EHV charges'!$A:$O,10,FALSE)),"")</f>
        <v/>
      </c>
      <c r="H64" s="135" t="str">
        <f>IFERROR(IF(VLOOKUP($A64,'Annex 2 EHV charges'!$A:$O,11,FALSE)=0,"",VLOOKUP($A64,'Annex 2 EHV charges'!$A:$O,11,FALSE)),"")</f>
        <v/>
      </c>
    </row>
    <row r="65" spans="1:8" ht="30.75" customHeight="1" x14ac:dyDescent="0.2">
      <c r="A65" s="137" t="str">
        <f t="array" ref="A65">IFERROR(INDEX('Annex 2 EHV charges'!#REF!, MATCH(0, IF(ISBLANK('Annex 2 EHV charges'!#REF!),1, COUNTIF(A$4:$A64, 'Annex 2 EHV charges'!#REF!)), 0)),"")</f>
        <v/>
      </c>
      <c r="B65" s="139" t="str">
        <f>IF($A65="","",VLOOKUP($A65,'Annex 2 EHV charges'!$A:$O,2,0))</f>
        <v/>
      </c>
      <c r="C65" s="140" t="str">
        <f>IF($A65="","",VLOOKUP($A65,'Annex 2 EHV charges'!$A:$O,3,0))</f>
        <v/>
      </c>
      <c r="D65" s="137" t="str">
        <f>IF($A65="","",VLOOKUP($A65,'Annex 2 EHV charges'!$A:$O,7,0))</f>
        <v/>
      </c>
      <c r="E65" s="135" t="str">
        <f>IFERROR(IF(VLOOKUP($A65,'Annex 2 EHV charges'!$A:$O,8,FALSE)=0,"",VLOOKUP($A65,'Annex 2 EHV charges'!$A:$O,8,FALSE)),"")</f>
        <v/>
      </c>
      <c r="F65" s="136" t="str">
        <f>IFERROR(IF(VLOOKUP($A65,'Annex 2 EHV charges'!$A:$O,9,FALSE)=0,"",VLOOKUP($A65,'Annex 2 EHV charges'!$A:$O,9,FALSE)),"")</f>
        <v/>
      </c>
      <c r="G65" s="135" t="str">
        <f>IFERROR(IF(VLOOKUP($A65,'Annex 2 EHV charges'!$A:$O,10,FALSE)=0,"",VLOOKUP($A65,'Annex 2 EHV charges'!$A:$O,10,FALSE)),"")</f>
        <v/>
      </c>
      <c r="H65" s="135" t="str">
        <f>IFERROR(IF(VLOOKUP($A65,'Annex 2 EHV charges'!$A:$O,11,FALSE)=0,"",VLOOKUP($A65,'Annex 2 EHV charges'!$A:$O,11,FALSE)),"")</f>
        <v/>
      </c>
    </row>
    <row r="66" spans="1:8" ht="30.75" customHeight="1" x14ac:dyDescent="0.2">
      <c r="A66" s="137" t="str">
        <f t="array" ref="A66">IFERROR(INDEX('Annex 2 EHV charges'!#REF!, MATCH(0, IF(ISBLANK('Annex 2 EHV charges'!#REF!),1, COUNTIF(A$4:$A65, 'Annex 2 EHV charges'!#REF!)), 0)),"")</f>
        <v/>
      </c>
      <c r="B66" s="139" t="str">
        <f>IF($A66="","",VLOOKUP($A66,'Annex 2 EHV charges'!$A:$O,2,0))</f>
        <v/>
      </c>
      <c r="C66" s="140" t="str">
        <f>IF($A66="","",VLOOKUP($A66,'Annex 2 EHV charges'!$A:$O,3,0))</f>
        <v/>
      </c>
      <c r="D66" s="137" t="str">
        <f>IF($A66="","",VLOOKUP($A66,'Annex 2 EHV charges'!$A:$O,7,0))</f>
        <v/>
      </c>
      <c r="E66" s="135" t="str">
        <f>IFERROR(IF(VLOOKUP($A66,'Annex 2 EHV charges'!$A:$O,8,FALSE)=0,"",VLOOKUP($A66,'Annex 2 EHV charges'!$A:$O,8,FALSE)),"")</f>
        <v/>
      </c>
      <c r="F66" s="136" t="str">
        <f>IFERROR(IF(VLOOKUP($A66,'Annex 2 EHV charges'!$A:$O,9,FALSE)=0,"",VLOOKUP($A66,'Annex 2 EHV charges'!$A:$O,9,FALSE)),"")</f>
        <v/>
      </c>
      <c r="G66" s="135" t="str">
        <f>IFERROR(IF(VLOOKUP($A66,'Annex 2 EHV charges'!$A:$O,10,FALSE)=0,"",VLOOKUP($A66,'Annex 2 EHV charges'!$A:$O,10,FALSE)),"")</f>
        <v/>
      </c>
      <c r="H66" s="135" t="str">
        <f>IFERROR(IF(VLOOKUP($A66,'Annex 2 EHV charges'!$A:$O,11,FALSE)=0,"",VLOOKUP($A66,'Annex 2 EHV charges'!$A:$O,11,FALSE)),"")</f>
        <v/>
      </c>
    </row>
    <row r="67" spans="1:8" ht="30.75" customHeight="1" x14ac:dyDescent="0.2">
      <c r="A67" s="137" t="str">
        <f t="array" ref="A67">IFERROR(INDEX('Annex 2 EHV charges'!#REF!, MATCH(0, IF(ISBLANK('Annex 2 EHV charges'!#REF!),1, COUNTIF(A$4:$A66, 'Annex 2 EHV charges'!#REF!)), 0)),"")</f>
        <v/>
      </c>
      <c r="B67" s="139" t="str">
        <f>IF($A67="","",VLOOKUP($A67,'Annex 2 EHV charges'!$A:$O,2,0))</f>
        <v/>
      </c>
      <c r="C67" s="140" t="str">
        <f>IF($A67="","",VLOOKUP($A67,'Annex 2 EHV charges'!$A:$O,3,0))</f>
        <v/>
      </c>
      <c r="D67" s="137" t="str">
        <f>IF($A67="","",VLOOKUP($A67,'Annex 2 EHV charges'!$A:$O,7,0))</f>
        <v/>
      </c>
      <c r="E67" s="135" t="str">
        <f>IFERROR(IF(VLOOKUP($A67,'Annex 2 EHV charges'!$A:$O,8,FALSE)=0,"",VLOOKUP($A67,'Annex 2 EHV charges'!$A:$O,8,FALSE)),"")</f>
        <v/>
      </c>
      <c r="F67" s="136" t="str">
        <f>IFERROR(IF(VLOOKUP($A67,'Annex 2 EHV charges'!$A:$O,9,FALSE)=0,"",VLOOKUP($A67,'Annex 2 EHV charges'!$A:$O,9,FALSE)),"")</f>
        <v/>
      </c>
      <c r="G67" s="135" t="str">
        <f>IFERROR(IF(VLOOKUP($A67,'Annex 2 EHV charges'!$A:$O,10,FALSE)=0,"",VLOOKUP($A67,'Annex 2 EHV charges'!$A:$O,10,FALSE)),"")</f>
        <v/>
      </c>
      <c r="H67" s="135" t="str">
        <f>IFERROR(IF(VLOOKUP($A67,'Annex 2 EHV charges'!$A:$O,11,FALSE)=0,"",VLOOKUP($A67,'Annex 2 EHV charges'!$A:$O,11,FALSE)),"")</f>
        <v/>
      </c>
    </row>
    <row r="68" spans="1:8" ht="30.75" customHeight="1" x14ac:dyDescent="0.2">
      <c r="A68" s="137" t="str">
        <f t="array" ref="A68">IFERROR(INDEX('Annex 2 EHV charges'!#REF!, MATCH(0, IF(ISBLANK('Annex 2 EHV charges'!#REF!),1, COUNTIF(A$4:$A67, 'Annex 2 EHV charges'!#REF!)), 0)),"")</f>
        <v/>
      </c>
      <c r="B68" s="139" t="str">
        <f>IF($A68="","",VLOOKUP($A68,'Annex 2 EHV charges'!$A:$O,2,0))</f>
        <v/>
      </c>
      <c r="C68" s="140" t="str">
        <f>IF($A68="","",VLOOKUP($A68,'Annex 2 EHV charges'!$A:$O,3,0))</f>
        <v/>
      </c>
      <c r="D68" s="137" t="str">
        <f>IF($A68="","",VLOOKUP($A68,'Annex 2 EHV charges'!$A:$O,7,0))</f>
        <v/>
      </c>
      <c r="E68" s="135" t="str">
        <f>IFERROR(IF(VLOOKUP($A68,'Annex 2 EHV charges'!$A:$O,8,FALSE)=0,"",VLOOKUP($A68,'Annex 2 EHV charges'!$A:$O,8,FALSE)),"")</f>
        <v/>
      </c>
      <c r="F68" s="136" t="str">
        <f>IFERROR(IF(VLOOKUP($A68,'Annex 2 EHV charges'!$A:$O,9,FALSE)=0,"",VLOOKUP($A68,'Annex 2 EHV charges'!$A:$O,9,FALSE)),"")</f>
        <v/>
      </c>
      <c r="G68" s="135" t="str">
        <f>IFERROR(IF(VLOOKUP($A68,'Annex 2 EHV charges'!$A:$O,10,FALSE)=0,"",VLOOKUP($A68,'Annex 2 EHV charges'!$A:$O,10,FALSE)),"")</f>
        <v/>
      </c>
      <c r="H68" s="135" t="str">
        <f>IFERROR(IF(VLOOKUP($A68,'Annex 2 EHV charges'!$A:$O,11,FALSE)=0,"",VLOOKUP($A68,'Annex 2 EHV charges'!$A:$O,11,FALSE)),"")</f>
        <v/>
      </c>
    </row>
    <row r="69" spans="1:8" ht="30.75" customHeight="1" x14ac:dyDescent="0.2">
      <c r="A69" s="137" t="str">
        <f t="array" ref="A69">IFERROR(INDEX('Annex 2 EHV charges'!#REF!, MATCH(0, IF(ISBLANK('Annex 2 EHV charges'!#REF!),1, COUNTIF(A$4:$A68, 'Annex 2 EHV charges'!#REF!)), 0)),"")</f>
        <v/>
      </c>
      <c r="B69" s="139" t="str">
        <f>IF($A69="","",VLOOKUP($A69,'Annex 2 EHV charges'!$A:$O,2,0))</f>
        <v/>
      </c>
      <c r="C69" s="140" t="str">
        <f>IF($A69="","",VLOOKUP($A69,'Annex 2 EHV charges'!$A:$O,3,0))</f>
        <v/>
      </c>
      <c r="D69" s="137" t="str">
        <f>IF($A69="","",VLOOKUP($A69,'Annex 2 EHV charges'!$A:$O,7,0))</f>
        <v/>
      </c>
      <c r="E69" s="135" t="str">
        <f>IFERROR(IF(VLOOKUP($A69,'Annex 2 EHV charges'!$A:$O,8,FALSE)=0,"",VLOOKUP($A69,'Annex 2 EHV charges'!$A:$O,8,FALSE)),"")</f>
        <v/>
      </c>
      <c r="F69" s="136" t="str">
        <f>IFERROR(IF(VLOOKUP($A69,'Annex 2 EHV charges'!$A:$O,9,FALSE)=0,"",VLOOKUP($A69,'Annex 2 EHV charges'!$A:$O,9,FALSE)),"")</f>
        <v/>
      </c>
      <c r="G69" s="135" t="str">
        <f>IFERROR(IF(VLOOKUP($A69,'Annex 2 EHV charges'!$A:$O,10,FALSE)=0,"",VLOOKUP($A69,'Annex 2 EHV charges'!$A:$O,10,FALSE)),"")</f>
        <v/>
      </c>
      <c r="H69" s="135" t="str">
        <f>IFERROR(IF(VLOOKUP($A69,'Annex 2 EHV charges'!$A:$O,11,FALSE)=0,"",VLOOKUP($A69,'Annex 2 EHV charges'!$A:$O,11,FALSE)),"")</f>
        <v/>
      </c>
    </row>
    <row r="70" spans="1:8" ht="30.75" customHeight="1" x14ac:dyDescent="0.2">
      <c r="A70" s="137" t="str">
        <f t="array" ref="A70">IFERROR(INDEX('Annex 2 EHV charges'!#REF!, MATCH(0, IF(ISBLANK('Annex 2 EHV charges'!#REF!),1, COUNTIF(A$4:$A69, 'Annex 2 EHV charges'!#REF!)), 0)),"")</f>
        <v/>
      </c>
      <c r="B70" s="139" t="str">
        <f>IF($A70="","",VLOOKUP($A70,'Annex 2 EHV charges'!$A:$O,2,0))</f>
        <v/>
      </c>
      <c r="C70" s="140" t="str">
        <f>IF($A70="","",VLOOKUP($A70,'Annex 2 EHV charges'!$A:$O,3,0))</f>
        <v/>
      </c>
      <c r="D70" s="137" t="str">
        <f>IF($A70="","",VLOOKUP($A70,'Annex 2 EHV charges'!$A:$O,7,0))</f>
        <v/>
      </c>
      <c r="E70" s="135" t="str">
        <f>IFERROR(IF(VLOOKUP($A70,'Annex 2 EHV charges'!$A:$O,8,FALSE)=0,"",VLOOKUP($A70,'Annex 2 EHV charges'!$A:$O,8,FALSE)),"")</f>
        <v/>
      </c>
      <c r="F70" s="136" t="str">
        <f>IFERROR(IF(VLOOKUP($A70,'Annex 2 EHV charges'!$A:$O,9,FALSE)=0,"",VLOOKUP($A70,'Annex 2 EHV charges'!$A:$O,9,FALSE)),"")</f>
        <v/>
      </c>
      <c r="G70" s="135" t="str">
        <f>IFERROR(IF(VLOOKUP($A70,'Annex 2 EHV charges'!$A:$O,10,FALSE)=0,"",VLOOKUP($A70,'Annex 2 EHV charges'!$A:$O,10,FALSE)),"")</f>
        <v/>
      </c>
      <c r="H70" s="135" t="str">
        <f>IFERROR(IF(VLOOKUP($A70,'Annex 2 EHV charges'!$A:$O,11,FALSE)=0,"",VLOOKUP($A70,'Annex 2 EHV charges'!$A:$O,11,FALSE)),"")</f>
        <v/>
      </c>
    </row>
    <row r="71" spans="1:8" ht="30.75" customHeight="1" x14ac:dyDescent="0.2">
      <c r="A71" s="137" t="str">
        <f t="array" ref="A71">IFERROR(INDEX('Annex 2 EHV charges'!#REF!, MATCH(0, IF(ISBLANK('Annex 2 EHV charges'!#REF!),1, COUNTIF(A$4:$A70, 'Annex 2 EHV charges'!#REF!)), 0)),"")</f>
        <v/>
      </c>
      <c r="B71" s="139" t="str">
        <f>IF($A71="","",VLOOKUP($A71,'Annex 2 EHV charges'!$A:$O,2,0))</f>
        <v/>
      </c>
      <c r="C71" s="140" t="str">
        <f>IF($A71="","",VLOOKUP($A71,'Annex 2 EHV charges'!$A:$O,3,0))</f>
        <v/>
      </c>
      <c r="D71" s="137" t="str">
        <f>IF($A71="","",VLOOKUP($A71,'Annex 2 EHV charges'!$A:$O,7,0))</f>
        <v/>
      </c>
      <c r="E71" s="135" t="str">
        <f>IFERROR(IF(VLOOKUP($A71,'Annex 2 EHV charges'!$A:$O,8,FALSE)=0,"",VLOOKUP($A71,'Annex 2 EHV charges'!$A:$O,8,FALSE)),"")</f>
        <v/>
      </c>
      <c r="F71" s="136" t="str">
        <f>IFERROR(IF(VLOOKUP($A71,'Annex 2 EHV charges'!$A:$O,9,FALSE)=0,"",VLOOKUP($A71,'Annex 2 EHV charges'!$A:$O,9,FALSE)),"")</f>
        <v/>
      </c>
      <c r="G71" s="135" t="str">
        <f>IFERROR(IF(VLOOKUP($A71,'Annex 2 EHV charges'!$A:$O,10,FALSE)=0,"",VLOOKUP($A71,'Annex 2 EHV charges'!$A:$O,10,FALSE)),"")</f>
        <v/>
      </c>
      <c r="H71" s="135" t="str">
        <f>IFERROR(IF(VLOOKUP($A71,'Annex 2 EHV charges'!$A:$O,11,FALSE)=0,"",VLOOKUP($A71,'Annex 2 EHV charges'!$A:$O,11,FALSE)),"")</f>
        <v/>
      </c>
    </row>
    <row r="72" spans="1:8" x14ac:dyDescent="0.2">
      <c r="A72" s="137" t="str">
        <f t="array" ref="A72">IFERROR(INDEX('Annex 2 EHV charges'!#REF!, MATCH(0, IF(ISBLANK('Annex 2 EHV charges'!#REF!),1, COUNTIF(A$4:$A71, 'Annex 2 EHV charges'!#REF!)), 0)),"")</f>
        <v/>
      </c>
      <c r="B72" s="139" t="str">
        <f>IF($A72="","",VLOOKUP($A72,'Annex 2 EHV charges'!$A:$O,2,0))</f>
        <v/>
      </c>
      <c r="C72" s="140" t="str">
        <f>IF($A72="","",VLOOKUP($A72,'Annex 2 EHV charges'!$A:$O,3,0))</f>
        <v/>
      </c>
      <c r="D72" s="137" t="str">
        <f>IF($A72="","",VLOOKUP($A72,'Annex 2 EHV charges'!$A:$O,7,0))</f>
        <v/>
      </c>
      <c r="E72" s="135" t="str">
        <f>IFERROR(IF(VLOOKUP($A72,'Annex 2 EHV charges'!$A:$O,8,FALSE)=0,"",VLOOKUP($A72,'Annex 2 EHV charges'!$A:$O,8,FALSE)),"")</f>
        <v/>
      </c>
      <c r="F72" s="136" t="str">
        <f>IFERROR(IF(VLOOKUP($A72,'Annex 2 EHV charges'!$A:$O,9,FALSE)=0,"",VLOOKUP($A72,'Annex 2 EHV charges'!$A:$O,9,FALSE)),"")</f>
        <v/>
      </c>
      <c r="G72" s="135" t="str">
        <f>IFERROR(IF(VLOOKUP($A72,'Annex 2 EHV charges'!$A:$O,10,FALSE)=0,"",VLOOKUP($A72,'Annex 2 EHV charges'!$A:$O,10,FALSE)),"")</f>
        <v/>
      </c>
      <c r="H72" s="135" t="str">
        <f>IFERROR(IF(VLOOKUP($A72,'Annex 2 EHV charges'!$A:$O,11,FALSE)=0,"",VLOOKUP($A72,'Annex 2 EHV charges'!$A:$O,11,FALSE)),"")</f>
        <v/>
      </c>
    </row>
    <row r="73" spans="1:8" ht="30.75" customHeight="1" x14ac:dyDescent="0.2">
      <c r="A73" s="137" t="str">
        <f t="array" ref="A73">IFERROR(INDEX('Annex 2 EHV charges'!#REF!, MATCH(0, IF(ISBLANK('Annex 2 EHV charges'!#REF!),1, COUNTIF(A$4:$A72, 'Annex 2 EHV charges'!#REF!)), 0)),"")</f>
        <v/>
      </c>
      <c r="B73" s="139" t="str">
        <f>IF($A73="","",VLOOKUP($A73,'Annex 2 EHV charges'!$A:$O,2,0))</f>
        <v/>
      </c>
      <c r="C73" s="140" t="str">
        <f>IF($A73="","",VLOOKUP($A73,'Annex 2 EHV charges'!$A:$O,3,0))</f>
        <v/>
      </c>
      <c r="D73" s="137" t="str">
        <f>IF($A73="","",VLOOKUP($A73,'Annex 2 EHV charges'!$A:$O,7,0))</f>
        <v/>
      </c>
      <c r="E73" s="135" t="str">
        <f>IFERROR(IF(VLOOKUP($A73,'Annex 2 EHV charges'!$A:$O,8,FALSE)=0,"",VLOOKUP($A73,'Annex 2 EHV charges'!$A:$O,8,FALSE)),"")</f>
        <v/>
      </c>
      <c r="F73" s="136" t="str">
        <f>IFERROR(IF(VLOOKUP($A73,'Annex 2 EHV charges'!$A:$O,9,FALSE)=0,"",VLOOKUP($A73,'Annex 2 EHV charges'!$A:$O,9,FALSE)),"")</f>
        <v/>
      </c>
      <c r="G73" s="135" t="str">
        <f>IFERROR(IF(VLOOKUP($A73,'Annex 2 EHV charges'!$A:$O,10,FALSE)=0,"",VLOOKUP($A73,'Annex 2 EHV charges'!$A:$O,10,FALSE)),"")</f>
        <v/>
      </c>
      <c r="H73" s="135" t="str">
        <f>IFERROR(IF(VLOOKUP($A73,'Annex 2 EHV charges'!$A:$O,11,FALSE)=0,"",VLOOKUP($A73,'Annex 2 EHV charges'!$A:$O,11,FALSE)),"")</f>
        <v/>
      </c>
    </row>
    <row r="74" spans="1:8" ht="30.75" customHeight="1" x14ac:dyDescent="0.2">
      <c r="A74" s="137" t="str">
        <f t="array" ref="A74">IFERROR(INDEX('Annex 2 EHV charges'!#REF!, MATCH(0, IF(ISBLANK('Annex 2 EHV charges'!#REF!),1, COUNTIF(A$4:$A73, 'Annex 2 EHV charges'!#REF!)), 0)),"")</f>
        <v/>
      </c>
      <c r="B74" s="139" t="str">
        <f>IF($A74="","",VLOOKUP($A74,'Annex 2 EHV charges'!$A:$O,2,0))</f>
        <v/>
      </c>
      <c r="C74" s="140" t="str">
        <f>IF($A74="","",VLOOKUP($A74,'Annex 2 EHV charges'!$A:$O,3,0))</f>
        <v/>
      </c>
      <c r="D74" s="137" t="str">
        <f>IF($A74="","",VLOOKUP($A74,'Annex 2 EHV charges'!$A:$O,7,0))</f>
        <v/>
      </c>
      <c r="E74" s="135" t="str">
        <f>IFERROR(IF(VLOOKUP($A74,'Annex 2 EHV charges'!$A:$O,8,FALSE)=0,"",VLOOKUP($A74,'Annex 2 EHV charges'!$A:$O,8,FALSE)),"")</f>
        <v/>
      </c>
      <c r="F74" s="136" t="str">
        <f>IFERROR(IF(VLOOKUP($A74,'Annex 2 EHV charges'!$A:$O,9,FALSE)=0,"",VLOOKUP($A74,'Annex 2 EHV charges'!$A:$O,9,FALSE)),"")</f>
        <v/>
      </c>
      <c r="G74" s="135" t="str">
        <f>IFERROR(IF(VLOOKUP($A74,'Annex 2 EHV charges'!$A:$O,10,FALSE)=0,"",VLOOKUP($A74,'Annex 2 EHV charges'!$A:$O,10,FALSE)),"")</f>
        <v/>
      </c>
      <c r="H74" s="135" t="str">
        <f>IFERROR(IF(VLOOKUP($A74,'Annex 2 EHV charges'!$A:$O,11,FALSE)=0,"",VLOOKUP($A74,'Annex 2 EHV charges'!$A:$O,11,FALSE)),"")</f>
        <v/>
      </c>
    </row>
    <row r="75" spans="1:8" ht="30.75" customHeight="1" x14ac:dyDescent="0.2">
      <c r="A75" s="137" t="str">
        <f t="array" ref="A75">IFERROR(INDEX('Annex 2 EHV charges'!#REF!, MATCH(0, IF(ISBLANK('Annex 2 EHV charges'!#REF!),1, COUNTIF(A$4:$A74, 'Annex 2 EHV charges'!#REF!)), 0)),"")</f>
        <v/>
      </c>
      <c r="B75" s="139" t="str">
        <f>IF($A75="","",VLOOKUP($A75,'Annex 2 EHV charges'!$A:$O,2,0))</f>
        <v/>
      </c>
      <c r="C75" s="140" t="str">
        <f>IF($A75="","",VLOOKUP($A75,'Annex 2 EHV charges'!$A:$O,3,0))</f>
        <v/>
      </c>
      <c r="D75" s="137" t="str">
        <f>IF($A75="","",VLOOKUP($A75,'Annex 2 EHV charges'!$A:$O,7,0))</f>
        <v/>
      </c>
      <c r="E75" s="135" t="str">
        <f>IFERROR(IF(VLOOKUP($A75,'Annex 2 EHV charges'!$A:$O,8,FALSE)=0,"",VLOOKUP($A75,'Annex 2 EHV charges'!$A:$O,8,FALSE)),"")</f>
        <v/>
      </c>
      <c r="F75" s="136" t="str">
        <f>IFERROR(IF(VLOOKUP($A75,'Annex 2 EHV charges'!$A:$O,9,FALSE)=0,"",VLOOKUP($A75,'Annex 2 EHV charges'!$A:$O,9,FALSE)),"")</f>
        <v/>
      </c>
      <c r="G75" s="135" t="str">
        <f>IFERROR(IF(VLOOKUP($A75,'Annex 2 EHV charges'!$A:$O,10,FALSE)=0,"",VLOOKUP($A75,'Annex 2 EHV charges'!$A:$O,10,FALSE)),"")</f>
        <v/>
      </c>
      <c r="H75" s="135" t="str">
        <f>IFERROR(IF(VLOOKUP($A75,'Annex 2 EHV charges'!$A:$O,11,FALSE)=0,"",VLOOKUP($A75,'Annex 2 EHV charges'!$A:$O,11,FALSE)),"")</f>
        <v/>
      </c>
    </row>
    <row r="76" spans="1:8" ht="30.75" customHeight="1" x14ac:dyDescent="0.2">
      <c r="A76" s="137" t="str">
        <f t="array" ref="A76">IFERROR(INDEX('Annex 2 EHV charges'!#REF!, MATCH(0, IF(ISBLANK('Annex 2 EHV charges'!#REF!),1, COUNTIF(A$4:$A75, 'Annex 2 EHV charges'!#REF!)), 0)),"")</f>
        <v/>
      </c>
      <c r="B76" s="139" t="str">
        <f>IF($A76="","",VLOOKUP($A76,'Annex 2 EHV charges'!$A:$O,2,0))</f>
        <v/>
      </c>
      <c r="C76" s="140" t="str">
        <f>IF($A76="","",VLOOKUP($A76,'Annex 2 EHV charges'!$A:$O,3,0))</f>
        <v/>
      </c>
      <c r="D76" s="137" t="str">
        <f>IF($A76="","",VLOOKUP($A76,'Annex 2 EHV charges'!$A:$O,7,0))</f>
        <v/>
      </c>
      <c r="E76" s="135" t="str">
        <f>IFERROR(IF(VLOOKUP($A76,'Annex 2 EHV charges'!$A:$O,8,FALSE)=0,"",VLOOKUP($A76,'Annex 2 EHV charges'!$A:$O,8,FALSE)),"")</f>
        <v/>
      </c>
      <c r="F76" s="136" t="str">
        <f>IFERROR(IF(VLOOKUP($A76,'Annex 2 EHV charges'!$A:$O,9,FALSE)=0,"",VLOOKUP($A76,'Annex 2 EHV charges'!$A:$O,9,FALSE)),"")</f>
        <v/>
      </c>
      <c r="G76" s="135" t="str">
        <f>IFERROR(IF(VLOOKUP($A76,'Annex 2 EHV charges'!$A:$O,10,FALSE)=0,"",VLOOKUP($A76,'Annex 2 EHV charges'!$A:$O,10,FALSE)),"")</f>
        <v/>
      </c>
      <c r="H76" s="135" t="str">
        <f>IFERROR(IF(VLOOKUP($A76,'Annex 2 EHV charges'!$A:$O,11,FALSE)=0,"",VLOOKUP($A76,'Annex 2 EHV charges'!$A:$O,11,FALSE)),"")</f>
        <v/>
      </c>
    </row>
    <row r="77" spans="1:8" ht="30.75" customHeight="1" x14ac:dyDescent="0.2">
      <c r="A77" s="137" t="str">
        <f t="array" ref="A77">IFERROR(INDEX('Annex 2 EHV charges'!#REF!, MATCH(0, IF(ISBLANK('Annex 2 EHV charges'!#REF!),1, COUNTIF(A$4:$A76, 'Annex 2 EHV charges'!#REF!)), 0)),"")</f>
        <v/>
      </c>
      <c r="B77" s="139" t="str">
        <f>IF($A77="","",VLOOKUP($A77,'Annex 2 EHV charges'!$A:$O,2,0))</f>
        <v/>
      </c>
      <c r="C77" s="140" t="str">
        <f>IF($A77="","",VLOOKUP($A77,'Annex 2 EHV charges'!$A:$O,3,0))</f>
        <v/>
      </c>
      <c r="D77" s="137" t="str">
        <f>IF($A77="","",VLOOKUP($A77,'Annex 2 EHV charges'!$A:$O,7,0))</f>
        <v/>
      </c>
      <c r="E77" s="135" t="str">
        <f>IFERROR(IF(VLOOKUP($A77,'Annex 2 EHV charges'!$A:$O,8,FALSE)=0,"",VLOOKUP($A77,'Annex 2 EHV charges'!$A:$O,8,FALSE)),"")</f>
        <v/>
      </c>
      <c r="F77" s="136" t="str">
        <f>IFERROR(IF(VLOOKUP($A77,'Annex 2 EHV charges'!$A:$O,9,FALSE)=0,"",VLOOKUP($A77,'Annex 2 EHV charges'!$A:$O,9,FALSE)),"")</f>
        <v/>
      </c>
      <c r="G77" s="135" t="str">
        <f>IFERROR(IF(VLOOKUP($A77,'Annex 2 EHV charges'!$A:$O,10,FALSE)=0,"",VLOOKUP($A77,'Annex 2 EHV charges'!$A:$O,10,FALSE)),"")</f>
        <v/>
      </c>
      <c r="H77" s="135" t="str">
        <f>IFERROR(IF(VLOOKUP($A77,'Annex 2 EHV charges'!$A:$O,11,FALSE)=0,"",VLOOKUP($A77,'Annex 2 EHV charges'!$A:$O,11,FALSE)),"")</f>
        <v/>
      </c>
    </row>
    <row r="78" spans="1:8" ht="30.75" customHeight="1" x14ac:dyDescent="0.2">
      <c r="A78" s="137" t="str">
        <f t="array" ref="A78">IFERROR(INDEX('Annex 2 EHV charges'!#REF!, MATCH(0, IF(ISBLANK('Annex 2 EHV charges'!#REF!),1, COUNTIF(A$4:$A77, 'Annex 2 EHV charges'!#REF!)), 0)),"")</f>
        <v/>
      </c>
      <c r="B78" s="139" t="str">
        <f>IF($A78="","",VLOOKUP($A78,'Annex 2 EHV charges'!$A:$O,2,0))</f>
        <v/>
      </c>
      <c r="C78" s="140" t="str">
        <f>IF($A78="","",VLOOKUP($A78,'Annex 2 EHV charges'!$A:$O,3,0))</f>
        <v/>
      </c>
      <c r="D78" s="137" t="str">
        <f>IF($A78="","",VLOOKUP($A78,'Annex 2 EHV charges'!$A:$O,7,0))</f>
        <v/>
      </c>
      <c r="E78" s="135" t="str">
        <f>IFERROR(IF(VLOOKUP($A78,'Annex 2 EHV charges'!$A:$O,8,FALSE)=0,"",VLOOKUP($A78,'Annex 2 EHV charges'!$A:$O,8,FALSE)),"")</f>
        <v/>
      </c>
      <c r="F78" s="136" t="str">
        <f>IFERROR(IF(VLOOKUP($A78,'Annex 2 EHV charges'!$A:$O,9,FALSE)=0,"",VLOOKUP($A78,'Annex 2 EHV charges'!$A:$O,9,FALSE)),"")</f>
        <v/>
      </c>
      <c r="G78" s="135" t="str">
        <f>IFERROR(IF(VLOOKUP($A78,'Annex 2 EHV charges'!$A:$O,10,FALSE)=0,"",VLOOKUP($A78,'Annex 2 EHV charges'!$A:$O,10,FALSE)),"")</f>
        <v/>
      </c>
      <c r="H78" s="135" t="str">
        <f>IFERROR(IF(VLOOKUP($A78,'Annex 2 EHV charges'!$A:$O,11,FALSE)=0,"",VLOOKUP($A78,'Annex 2 EHV charges'!$A:$O,11,FALSE)),"")</f>
        <v/>
      </c>
    </row>
    <row r="79" spans="1:8" ht="30.75" customHeight="1" x14ac:dyDescent="0.2">
      <c r="A79" s="137" t="str">
        <f t="array" ref="A79">IFERROR(INDEX('Annex 2 EHV charges'!#REF!, MATCH(0, IF(ISBLANK('Annex 2 EHV charges'!#REF!),1, COUNTIF(A$4:$A78, 'Annex 2 EHV charges'!#REF!)), 0)),"")</f>
        <v/>
      </c>
      <c r="B79" s="139" t="str">
        <f>IF($A79="","",VLOOKUP($A79,'Annex 2 EHV charges'!$A:$O,2,0))</f>
        <v/>
      </c>
      <c r="C79" s="140" t="str">
        <f>IF($A79="","",VLOOKUP($A79,'Annex 2 EHV charges'!$A:$O,3,0))</f>
        <v/>
      </c>
      <c r="D79" s="137" t="str">
        <f>IF($A79="","",VLOOKUP($A79,'Annex 2 EHV charges'!$A:$O,7,0))</f>
        <v/>
      </c>
      <c r="E79" s="135" t="str">
        <f>IFERROR(IF(VLOOKUP($A79,'Annex 2 EHV charges'!$A:$O,8,FALSE)=0,"",VLOOKUP($A79,'Annex 2 EHV charges'!$A:$O,8,FALSE)),"")</f>
        <v/>
      </c>
      <c r="F79" s="136" t="str">
        <f>IFERROR(IF(VLOOKUP($A79,'Annex 2 EHV charges'!$A:$O,9,FALSE)=0,"",VLOOKUP($A79,'Annex 2 EHV charges'!$A:$O,9,FALSE)),"")</f>
        <v/>
      </c>
      <c r="G79" s="135" t="str">
        <f>IFERROR(IF(VLOOKUP($A79,'Annex 2 EHV charges'!$A:$O,10,FALSE)=0,"",VLOOKUP($A79,'Annex 2 EHV charges'!$A:$O,10,FALSE)),"")</f>
        <v/>
      </c>
      <c r="H79" s="135" t="str">
        <f>IFERROR(IF(VLOOKUP($A79,'Annex 2 EHV charges'!$A:$O,11,FALSE)=0,"",VLOOKUP($A79,'Annex 2 EHV charges'!$A:$O,11,FALSE)),"")</f>
        <v/>
      </c>
    </row>
    <row r="80" spans="1:8" ht="30.75" customHeight="1" x14ac:dyDescent="0.2">
      <c r="A80" s="137" t="str">
        <f t="array" ref="A80">IFERROR(INDEX('Annex 2 EHV charges'!#REF!, MATCH(0, IF(ISBLANK('Annex 2 EHV charges'!#REF!),1, COUNTIF(A$4:$A79, 'Annex 2 EHV charges'!#REF!)), 0)),"")</f>
        <v/>
      </c>
      <c r="B80" s="139" t="str">
        <f>IF($A80="","",VLOOKUP($A80,'Annex 2 EHV charges'!$A:$O,2,0))</f>
        <v/>
      </c>
      <c r="C80" s="140" t="str">
        <f>IF($A80="","",VLOOKUP($A80,'Annex 2 EHV charges'!$A:$O,3,0))</f>
        <v/>
      </c>
      <c r="D80" s="137" t="str">
        <f>IF($A80="","",VLOOKUP($A80,'Annex 2 EHV charges'!$A:$O,7,0))</f>
        <v/>
      </c>
      <c r="E80" s="135" t="str">
        <f>IFERROR(IF(VLOOKUP($A80,'Annex 2 EHV charges'!$A:$O,8,FALSE)=0,"",VLOOKUP($A80,'Annex 2 EHV charges'!$A:$O,8,FALSE)),"")</f>
        <v/>
      </c>
      <c r="F80" s="136" t="str">
        <f>IFERROR(IF(VLOOKUP($A80,'Annex 2 EHV charges'!$A:$O,9,FALSE)=0,"",VLOOKUP($A80,'Annex 2 EHV charges'!$A:$O,9,FALSE)),"")</f>
        <v/>
      </c>
      <c r="G80" s="135" t="str">
        <f>IFERROR(IF(VLOOKUP($A80,'Annex 2 EHV charges'!$A:$O,10,FALSE)=0,"",VLOOKUP($A80,'Annex 2 EHV charges'!$A:$O,10,FALSE)),"")</f>
        <v/>
      </c>
      <c r="H80" s="135" t="str">
        <f>IFERROR(IF(VLOOKUP($A80,'Annex 2 EHV charges'!$A:$O,11,FALSE)=0,"",VLOOKUP($A80,'Annex 2 EHV charges'!$A:$O,11,FALSE)),"")</f>
        <v/>
      </c>
    </row>
    <row r="81" spans="1:8" x14ac:dyDescent="0.2">
      <c r="A81" s="137" t="str">
        <f t="array" ref="A81">IFERROR(INDEX('Annex 2 EHV charges'!#REF!, MATCH(0, IF(ISBLANK('Annex 2 EHV charges'!#REF!),1, COUNTIF(A$4:$A80, 'Annex 2 EHV charges'!#REF!)), 0)),"")</f>
        <v/>
      </c>
      <c r="B81" s="139" t="str">
        <f>IF($A81="","",VLOOKUP($A81,'Annex 2 EHV charges'!$A:$O,2,0))</f>
        <v/>
      </c>
      <c r="C81" s="140" t="str">
        <f>IF($A81="","",VLOOKUP($A81,'Annex 2 EHV charges'!$A:$O,3,0))</f>
        <v/>
      </c>
      <c r="D81" s="137" t="str">
        <f>IF($A81="","",VLOOKUP($A81,'Annex 2 EHV charges'!$A:$O,7,0))</f>
        <v/>
      </c>
      <c r="E81" s="135" t="str">
        <f>IFERROR(IF(VLOOKUP($A81,'Annex 2 EHV charges'!$A:$O,8,FALSE)=0,"",VLOOKUP($A81,'Annex 2 EHV charges'!$A:$O,8,FALSE)),"")</f>
        <v/>
      </c>
      <c r="F81" s="136" t="str">
        <f>IFERROR(IF(VLOOKUP($A81,'Annex 2 EHV charges'!$A:$O,9,FALSE)=0,"",VLOOKUP($A81,'Annex 2 EHV charges'!$A:$O,9,FALSE)),"")</f>
        <v/>
      </c>
      <c r="G81" s="135" t="str">
        <f>IFERROR(IF(VLOOKUP($A81,'Annex 2 EHV charges'!$A:$O,10,FALSE)=0,"",VLOOKUP($A81,'Annex 2 EHV charges'!$A:$O,10,FALSE)),"")</f>
        <v/>
      </c>
      <c r="H81" s="135" t="str">
        <f>IFERROR(IF(VLOOKUP($A81,'Annex 2 EHV charges'!$A:$O,11,FALSE)=0,"",VLOOKUP($A81,'Annex 2 EHV charges'!$A:$O,11,FALSE)),"")</f>
        <v/>
      </c>
    </row>
    <row r="82" spans="1:8" ht="30.75" customHeight="1" x14ac:dyDescent="0.2">
      <c r="A82" s="137" t="str">
        <f t="array" ref="A82">IFERROR(INDEX('Annex 2 EHV charges'!#REF!, MATCH(0, IF(ISBLANK('Annex 2 EHV charges'!#REF!),1, COUNTIF(A$4:$A81, 'Annex 2 EHV charges'!#REF!)), 0)),"")</f>
        <v/>
      </c>
      <c r="B82" s="139" t="str">
        <f>IF($A82="","",VLOOKUP($A82,'Annex 2 EHV charges'!$A:$O,2,0))</f>
        <v/>
      </c>
      <c r="C82" s="140" t="str">
        <f>IF($A82="","",VLOOKUP($A82,'Annex 2 EHV charges'!$A:$O,3,0))</f>
        <v/>
      </c>
      <c r="D82" s="137" t="str">
        <f>IF($A82="","",VLOOKUP($A82,'Annex 2 EHV charges'!$A:$O,7,0))</f>
        <v/>
      </c>
      <c r="E82" s="135" t="str">
        <f>IFERROR(IF(VLOOKUP($A82,'Annex 2 EHV charges'!$A:$O,8,FALSE)=0,"",VLOOKUP($A82,'Annex 2 EHV charges'!$A:$O,8,FALSE)),"")</f>
        <v/>
      </c>
      <c r="F82" s="136" t="str">
        <f>IFERROR(IF(VLOOKUP($A82,'Annex 2 EHV charges'!$A:$O,9,FALSE)=0,"",VLOOKUP($A82,'Annex 2 EHV charges'!$A:$O,9,FALSE)),"")</f>
        <v/>
      </c>
      <c r="G82" s="135" t="str">
        <f>IFERROR(IF(VLOOKUP($A82,'Annex 2 EHV charges'!$A:$O,10,FALSE)=0,"",VLOOKUP($A82,'Annex 2 EHV charges'!$A:$O,10,FALSE)),"")</f>
        <v/>
      </c>
      <c r="H82" s="135" t="str">
        <f>IFERROR(IF(VLOOKUP($A82,'Annex 2 EHV charges'!$A:$O,11,FALSE)=0,"",VLOOKUP($A82,'Annex 2 EHV charges'!$A:$O,11,FALSE)),"")</f>
        <v/>
      </c>
    </row>
    <row r="83" spans="1:8" ht="30.75" customHeight="1" x14ac:dyDescent="0.2">
      <c r="A83" s="137" t="str">
        <f t="array" ref="A83">IFERROR(INDEX('Annex 2 EHV charges'!#REF!, MATCH(0, IF(ISBLANK('Annex 2 EHV charges'!#REF!),1, COUNTIF(A$4:$A82, 'Annex 2 EHV charges'!#REF!)), 0)),"")</f>
        <v/>
      </c>
      <c r="B83" s="139" t="str">
        <f>IF($A83="","",VLOOKUP($A83,'Annex 2 EHV charges'!$A:$O,2,0))</f>
        <v/>
      </c>
      <c r="C83" s="140" t="str">
        <f>IF($A83="","",VLOOKUP($A83,'Annex 2 EHV charges'!$A:$O,3,0))</f>
        <v/>
      </c>
      <c r="D83" s="137" t="str">
        <f>IF($A83="","",VLOOKUP($A83,'Annex 2 EHV charges'!$A:$O,7,0))</f>
        <v/>
      </c>
      <c r="E83" s="135" t="str">
        <f>IFERROR(IF(VLOOKUP($A83,'Annex 2 EHV charges'!$A:$O,8,FALSE)=0,"",VLOOKUP($A83,'Annex 2 EHV charges'!$A:$O,8,FALSE)),"")</f>
        <v/>
      </c>
      <c r="F83" s="136" t="str">
        <f>IFERROR(IF(VLOOKUP($A83,'Annex 2 EHV charges'!$A:$O,9,FALSE)=0,"",VLOOKUP($A83,'Annex 2 EHV charges'!$A:$O,9,FALSE)),"")</f>
        <v/>
      </c>
      <c r="G83" s="135" t="str">
        <f>IFERROR(IF(VLOOKUP($A83,'Annex 2 EHV charges'!$A:$O,10,FALSE)=0,"",VLOOKUP($A83,'Annex 2 EHV charges'!$A:$O,10,FALSE)),"")</f>
        <v/>
      </c>
      <c r="H83" s="135" t="str">
        <f>IFERROR(IF(VLOOKUP($A83,'Annex 2 EHV charges'!$A:$O,11,FALSE)=0,"",VLOOKUP($A83,'Annex 2 EHV charges'!$A:$O,11,FALSE)),"")</f>
        <v/>
      </c>
    </row>
    <row r="84" spans="1:8" x14ac:dyDescent="0.2">
      <c r="A84" s="137" t="str">
        <f t="array" ref="A84">IFERROR(INDEX('Annex 2 EHV charges'!#REF!, MATCH(0, IF(ISBLANK('Annex 2 EHV charges'!#REF!),1, COUNTIF(A$4:$A83, 'Annex 2 EHV charges'!#REF!)), 0)),"")</f>
        <v/>
      </c>
      <c r="B84" s="139" t="str">
        <f>IF($A84="","",VLOOKUP($A84,'Annex 2 EHV charges'!$A:$O,2,0))</f>
        <v/>
      </c>
      <c r="C84" s="140" t="str">
        <f>IF($A84="","",VLOOKUP($A84,'Annex 2 EHV charges'!$A:$O,3,0))</f>
        <v/>
      </c>
      <c r="D84" s="137" t="str">
        <f>IF($A84="","",VLOOKUP($A84,'Annex 2 EHV charges'!$A:$O,7,0))</f>
        <v/>
      </c>
      <c r="E84" s="135" t="str">
        <f>IFERROR(IF(VLOOKUP($A84,'Annex 2 EHV charges'!$A:$O,8,FALSE)=0,"",VLOOKUP($A84,'Annex 2 EHV charges'!$A:$O,8,FALSE)),"")</f>
        <v/>
      </c>
      <c r="F84" s="136" t="str">
        <f>IFERROR(IF(VLOOKUP($A84,'Annex 2 EHV charges'!$A:$O,9,FALSE)=0,"",VLOOKUP($A84,'Annex 2 EHV charges'!$A:$O,9,FALSE)),"")</f>
        <v/>
      </c>
      <c r="G84" s="135" t="str">
        <f>IFERROR(IF(VLOOKUP($A84,'Annex 2 EHV charges'!$A:$O,10,FALSE)=0,"",VLOOKUP($A84,'Annex 2 EHV charges'!$A:$O,10,FALSE)),"")</f>
        <v/>
      </c>
      <c r="H84" s="135" t="str">
        <f>IFERROR(IF(VLOOKUP($A84,'Annex 2 EHV charges'!$A:$O,11,FALSE)=0,"",VLOOKUP($A84,'Annex 2 EHV charges'!$A:$O,11,FALSE)),"")</f>
        <v/>
      </c>
    </row>
    <row r="85" spans="1:8" ht="30.75" customHeight="1" x14ac:dyDescent="0.2">
      <c r="A85" s="137" t="str">
        <f t="array" ref="A85">IFERROR(INDEX('Annex 2 EHV charges'!#REF!, MATCH(0, IF(ISBLANK('Annex 2 EHV charges'!#REF!),1, COUNTIF(A$4:$A84, 'Annex 2 EHV charges'!#REF!)), 0)),"")</f>
        <v/>
      </c>
      <c r="B85" s="139" t="str">
        <f>IF($A85="","",VLOOKUP($A85,'Annex 2 EHV charges'!$A:$O,2,0))</f>
        <v/>
      </c>
      <c r="C85" s="140" t="str">
        <f>IF($A85="","",VLOOKUP($A85,'Annex 2 EHV charges'!$A:$O,3,0))</f>
        <v/>
      </c>
      <c r="D85" s="137" t="str">
        <f>IF($A85="","",VLOOKUP($A85,'Annex 2 EHV charges'!$A:$O,7,0))</f>
        <v/>
      </c>
      <c r="E85" s="135" t="str">
        <f>IFERROR(IF(VLOOKUP($A85,'Annex 2 EHV charges'!$A:$O,8,FALSE)=0,"",VLOOKUP($A85,'Annex 2 EHV charges'!$A:$O,8,FALSE)),"")</f>
        <v/>
      </c>
      <c r="F85" s="136" t="str">
        <f>IFERROR(IF(VLOOKUP($A85,'Annex 2 EHV charges'!$A:$O,9,FALSE)=0,"",VLOOKUP($A85,'Annex 2 EHV charges'!$A:$O,9,FALSE)),"")</f>
        <v/>
      </c>
      <c r="G85" s="135" t="str">
        <f>IFERROR(IF(VLOOKUP($A85,'Annex 2 EHV charges'!$A:$O,10,FALSE)=0,"",VLOOKUP($A85,'Annex 2 EHV charges'!$A:$O,10,FALSE)),"")</f>
        <v/>
      </c>
      <c r="H85" s="135" t="str">
        <f>IFERROR(IF(VLOOKUP($A85,'Annex 2 EHV charges'!$A:$O,11,FALSE)=0,"",VLOOKUP($A85,'Annex 2 EHV charges'!$A:$O,11,FALSE)),"")</f>
        <v/>
      </c>
    </row>
    <row r="86" spans="1:8" ht="30.75" customHeight="1" x14ac:dyDescent="0.2">
      <c r="A86" s="137" t="str">
        <f t="array" ref="A86">IFERROR(INDEX('Annex 2 EHV charges'!#REF!, MATCH(0, IF(ISBLANK('Annex 2 EHV charges'!#REF!),1, COUNTIF(A$4:$A85, 'Annex 2 EHV charges'!#REF!)), 0)),"")</f>
        <v/>
      </c>
      <c r="B86" s="139" t="str">
        <f>IF($A86="","",VLOOKUP($A86,'Annex 2 EHV charges'!$A:$O,2,0))</f>
        <v/>
      </c>
      <c r="C86" s="140" t="str">
        <f>IF($A86="","",VLOOKUP($A86,'Annex 2 EHV charges'!$A:$O,3,0))</f>
        <v/>
      </c>
      <c r="D86" s="137" t="str">
        <f>IF($A86="","",VLOOKUP($A86,'Annex 2 EHV charges'!$A:$O,7,0))</f>
        <v/>
      </c>
      <c r="E86" s="135" t="str">
        <f>IFERROR(IF(VLOOKUP($A86,'Annex 2 EHV charges'!$A:$O,8,FALSE)=0,"",VLOOKUP($A86,'Annex 2 EHV charges'!$A:$O,8,FALSE)),"")</f>
        <v/>
      </c>
      <c r="F86" s="136" t="str">
        <f>IFERROR(IF(VLOOKUP($A86,'Annex 2 EHV charges'!$A:$O,9,FALSE)=0,"",VLOOKUP($A86,'Annex 2 EHV charges'!$A:$O,9,FALSE)),"")</f>
        <v/>
      </c>
      <c r="G86" s="135" t="str">
        <f>IFERROR(IF(VLOOKUP($A86,'Annex 2 EHV charges'!$A:$O,10,FALSE)=0,"",VLOOKUP($A86,'Annex 2 EHV charges'!$A:$O,10,FALSE)),"")</f>
        <v/>
      </c>
      <c r="H86" s="135" t="str">
        <f>IFERROR(IF(VLOOKUP($A86,'Annex 2 EHV charges'!$A:$O,11,FALSE)=0,"",VLOOKUP($A86,'Annex 2 EHV charges'!$A:$O,11,FALSE)),"")</f>
        <v/>
      </c>
    </row>
    <row r="87" spans="1:8" ht="30.75" customHeight="1" x14ac:dyDescent="0.2">
      <c r="A87" s="137" t="str">
        <f t="array" ref="A87">IFERROR(INDEX('Annex 2 EHV charges'!#REF!, MATCH(0, IF(ISBLANK('Annex 2 EHV charges'!#REF!),1, COUNTIF(A$4:$A86, 'Annex 2 EHV charges'!#REF!)), 0)),"")</f>
        <v/>
      </c>
      <c r="B87" s="139" t="str">
        <f>IF($A87="","",VLOOKUP($A87,'Annex 2 EHV charges'!$A:$O,2,0))</f>
        <v/>
      </c>
      <c r="C87" s="140" t="str">
        <f>IF($A87="","",VLOOKUP($A87,'Annex 2 EHV charges'!$A:$O,3,0))</f>
        <v/>
      </c>
      <c r="D87" s="137" t="str">
        <f>IF($A87="","",VLOOKUP($A87,'Annex 2 EHV charges'!$A:$O,7,0))</f>
        <v/>
      </c>
      <c r="E87" s="135" t="str">
        <f>IFERROR(IF(VLOOKUP($A87,'Annex 2 EHV charges'!$A:$O,8,FALSE)=0,"",VLOOKUP($A87,'Annex 2 EHV charges'!$A:$O,8,FALSE)),"")</f>
        <v/>
      </c>
      <c r="F87" s="136" t="str">
        <f>IFERROR(IF(VLOOKUP($A87,'Annex 2 EHV charges'!$A:$O,9,FALSE)=0,"",VLOOKUP($A87,'Annex 2 EHV charges'!$A:$O,9,FALSE)),"")</f>
        <v/>
      </c>
      <c r="G87" s="135" t="str">
        <f>IFERROR(IF(VLOOKUP($A87,'Annex 2 EHV charges'!$A:$O,10,FALSE)=0,"",VLOOKUP($A87,'Annex 2 EHV charges'!$A:$O,10,FALSE)),"")</f>
        <v/>
      </c>
      <c r="H87" s="135" t="str">
        <f>IFERROR(IF(VLOOKUP($A87,'Annex 2 EHV charges'!$A:$O,11,FALSE)=0,"",VLOOKUP($A87,'Annex 2 EHV charges'!$A:$O,11,FALSE)),"")</f>
        <v/>
      </c>
    </row>
    <row r="88" spans="1:8" ht="30.75" customHeight="1" x14ac:dyDescent="0.2">
      <c r="A88" s="137" t="str">
        <f t="array" ref="A88">IFERROR(INDEX('Annex 2 EHV charges'!#REF!, MATCH(0, IF(ISBLANK('Annex 2 EHV charges'!#REF!),1, COUNTIF(A$4:$A87, 'Annex 2 EHV charges'!#REF!)), 0)),"")</f>
        <v/>
      </c>
      <c r="B88" s="139" t="str">
        <f>IF($A88="","",VLOOKUP($A88,'Annex 2 EHV charges'!$A:$O,2,0))</f>
        <v/>
      </c>
      <c r="C88" s="140" t="str">
        <f>IF($A88="","",VLOOKUP($A88,'Annex 2 EHV charges'!$A:$O,3,0))</f>
        <v/>
      </c>
      <c r="D88" s="137" t="str">
        <f>IF($A88="","",VLOOKUP($A88,'Annex 2 EHV charges'!$A:$O,7,0))</f>
        <v/>
      </c>
      <c r="E88" s="135" t="str">
        <f>IFERROR(IF(VLOOKUP($A88,'Annex 2 EHV charges'!$A:$O,8,FALSE)=0,"",VLOOKUP($A88,'Annex 2 EHV charges'!$A:$O,8,FALSE)),"")</f>
        <v/>
      </c>
      <c r="F88" s="136" t="str">
        <f>IFERROR(IF(VLOOKUP($A88,'Annex 2 EHV charges'!$A:$O,9,FALSE)=0,"",VLOOKUP($A88,'Annex 2 EHV charges'!$A:$O,9,FALSE)),"")</f>
        <v/>
      </c>
      <c r="G88" s="135" t="str">
        <f>IFERROR(IF(VLOOKUP($A88,'Annex 2 EHV charges'!$A:$O,10,FALSE)=0,"",VLOOKUP($A88,'Annex 2 EHV charges'!$A:$O,10,FALSE)),"")</f>
        <v/>
      </c>
      <c r="H88" s="135" t="str">
        <f>IFERROR(IF(VLOOKUP($A88,'Annex 2 EHV charges'!$A:$O,11,FALSE)=0,"",VLOOKUP($A88,'Annex 2 EHV charges'!$A:$O,11,FALSE)),"")</f>
        <v/>
      </c>
    </row>
    <row r="89" spans="1:8" ht="30.75" customHeight="1" x14ac:dyDescent="0.2">
      <c r="A89" s="137" t="str">
        <f t="array" ref="A89">IFERROR(INDEX('Annex 2 EHV charges'!#REF!, MATCH(0, IF(ISBLANK('Annex 2 EHV charges'!#REF!),1, COUNTIF(A$4:$A88, 'Annex 2 EHV charges'!#REF!)), 0)),"")</f>
        <v/>
      </c>
      <c r="B89" s="139" t="str">
        <f>IF($A89="","",VLOOKUP($A89,'Annex 2 EHV charges'!$A:$O,2,0))</f>
        <v/>
      </c>
      <c r="C89" s="140" t="str">
        <f>IF($A89="","",VLOOKUP($A89,'Annex 2 EHV charges'!$A:$O,3,0))</f>
        <v/>
      </c>
      <c r="D89" s="137" t="str">
        <f>IF($A89="","",VLOOKUP($A89,'Annex 2 EHV charges'!$A:$O,7,0))</f>
        <v/>
      </c>
      <c r="E89" s="135" t="str">
        <f>IFERROR(IF(VLOOKUP($A89,'Annex 2 EHV charges'!$A:$O,8,FALSE)=0,"",VLOOKUP($A89,'Annex 2 EHV charges'!$A:$O,8,FALSE)),"")</f>
        <v/>
      </c>
      <c r="F89" s="136" t="str">
        <f>IFERROR(IF(VLOOKUP($A89,'Annex 2 EHV charges'!$A:$O,9,FALSE)=0,"",VLOOKUP($A89,'Annex 2 EHV charges'!$A:$O,9,FALSE)),"")</f>
        <v/>
      </c>
      <c r="G89" s="135" t="str">
        <f>IFERROR(IF(VLOOKUP($A89,'Annex 2 EHV charges'!$A:$O,10,FALSE)=0,"",VLOOKUP($A89,'Annex 2 EHV charges'!$A:$O,10,FALSE)),"")</f>
        <v/>
      </c>
      <c r="H89" s="135" t="str">
        <f>IFERROR(IF(VLOOKUP($A89,'Annex 2 EHV charges'!$A:$O,11,FALSE)=0,"",VLOOKUP($A89,'Annex 2 EHV charges'!$A:$O,11,FALSE)),"")</f>
        <v/>
      </c>
    </row>
    <row r="90" spans="1:8" ht="30.75" customHeight="1" x14ac:dyDescent="0.2">
      <c r="A90" s="137" t="str">
        <f t="array" ref="A90">IFERROR(INDEX('Annex 2 EHV charges'!#REF!, MATCH(0, IF(ISBLANK('Annex 2 EHV charges'!#REF!),1, COUNTIF(A$4:$A89, 'Annex 2 EHV charges'!#REF!)), 0)),"")</f>
        <v/>
      </c>
      <c r="B90" s="139" t="str">
        <f>IF($A90="","",VLOOKUP($A90,'Annex 2 EHV charges'!$A:$O,2,0))</f>
        <v/>
      </c>
      <c r="C90" s="140" t="str">
        <f>IF($A90="","",VLOOKUP($A90,'Annex 2 EHV charges'!$A:$O,3,0))</f>
        <v/>
      </c>
      <c r="D90" s="137" t="str">
        <f>IF($A90="","",VLOOKUP($A90,'Annex 2 EHV charges'!$A:$O,7,0))</f>
        <v/>
      </c>
      <c r="E90" s="135" t="str">
        <f>IFERROR(IF(VLOOKUP($A90,'Annex 2 EHV charges'!$A:$O,8,FALSE)=0,"",VLOOKUP($A90,'Annex 2 EHV charges'!$A:$O,8,FALSE)),"")</f>
        <v/>
      </c>
      <c r="F90" s="136" t="str">
        <f>IFERROR(IF(VLOOKUP($A90,'Annex 2 EHV charges'!$A:$O,9,FALSE)=0,"",VLOOKUP($A90,'Annex 2 EHV charges'!$A:$O,9,FALSE)),"")</f>
        <v/>
      </c>
      <c r="G90" s="135" t="str">
        <f>IFERROR(IF(VLOOKUP($A90,'Annex 2 EHV charges'!$A:$O,10,FALSE)=0,"",VLOOKUP($A90,'Annex 2 EHV charges'!$A:$O,10,FALSE)),"")</f>
        <v/>
      </c>
      <c r="H90" s="135" t="str">
        <f>IFERROR(IF(VLOOKUP($A90,'Annex 2 EHV charges'!$A:$O,11,FALSE)=0,"",VLOOKUP($A90,'Annex 2 EHV charges'!$A:$O,11,FALSE)),"")</f>
        <v/>
      </c>
    </row>
    <row r="91" spans="1:8" ht="30.75" customHeight="1" x14ac:dyDescent="0.2">
      <c r="A91" s="137" t="str">
        <f t="array" ref="A91">IFERROR(INDEX('Annex 2 EHV charges'!#REF!, MATCH(0, IF(ISBLANK('Annex 2 EHV charges'!#REF!),1, COUNTIF(A$4:$A90, 'Annex 2 EHV charges'!#REF!)), 0)),"")</f>
        <v/>
      </c>
      <c r="B91" s="139" t="str">
        <f>IF($A91="","",VLOOKUP($A91,'Annex 2 EHV charges'!$A:$O,2,0))</f>
        <v/>
      </c>
      <c r="C91" s="140" t="str">
        <f>IF($A91="","",VLOOKUP($A91,'Annex 2 EHV charges'!$A:$O,3,0))</f>
        <v/>
      </c>
      <c r="D91" s="137" t="str">
        <f>IF($A91="","",VLOOKUP($A91,'Annex 2 EHV charges'!$A:$O,7,0))</f>
        <v/>
      </c>
      <c r="E91" s="135" t="str">
        <f>IFERROR(IF(VLOOKUP($A91,'Annex 2 EHV charges'!$A:$O,8,FALSE)=0,"",VLOOKUP($A91,'Annex 2 EHV charges'!$A:$O,8,FALSE)),"")</f>
        <v/>
      </c>
      <c r="F91" s="136" t="str">
        <f>IFERROR(IF(VLOOKUP($A91,'Annex 2 EHV charges'!$A:$O,9,FALSE)=0,"",VLOOKUP($A91,'Annex 2 EHV charges'!$A:$O,9,FALSE)),"")</f>
        <v/>
      </c>
      <c r="G91" s="135" t="str">
        <f>IFERROR(IF(VLOOKUP($A91,'Annex 2 EHV charges'!$A:$O,10,FALSE)=0,"",VLOOKUP($A91,'Annex 2 EHV charges'!$A:$O,10,FALSE)),"")</f>
        <v/>
      </c>
      <c r="H91" s="135" t="str">
        <f>IFERROR(IF(VLOOKUP($A91,'Annex 2 EHV charges'!$A:$O,11,FALSE)=0,"",VLOOKUP($A91,'Annex 2 EHV charges'!$A:$O,11,FALSE)),"")</f>
        <v/>
      </c>
    </row>
    <row r="92" spans="1:8" ht="30.75" customHeight="1" x14ac:dyDescent="0.2">
      <c r="A92" s="137" t="str">
        <f t="array" ref="A92">IFERROR(INDEX('Annex 2 EHV charges'!#REF!, MATCH(0, IF(ISBLANK('Annex 2 EHV charges'!#REF!),1, COUNTIF(A$4:$A91, 'Annex 2 EHV charges'!#REF!)), 0)),"")</f>
        <v/>
      </c>
      <c r="B92" s="139" t="str">
        <f>IF($A92="","",VLOOKUP($A92,'Annex 2 EHV charges'!$A:$O,2,0))</f>
        <v/>
      </c>
      <c r="C92" s="140" t="str">
        <f>IF($A92="","",VLOOKUP($A92,'Annex 2 EHV charges'!$A:$O,3,0))</f>
        <v/>
      </c>
      <c r="D92" s="137" t="str">
        <f>IF($A92="","",VLOOKUP($A92,'Annex 2 EHV charges'!$A:$O,7,0))</f>
        <v/>
      </c>
      <c r="E92" s="135" t="str">
        <f>IFERROR(IF(VLOOKUP($A92,'Annex 2 EHV charges'!$A:$O,8,FALSE)=0,"",VLOOKUP($A92,'Annex 2 EHV charges'!$A:$O,8,FALSE)),"")</f>
        <v/>
      </c>
      <c r="F92" s="136" t="str">
        <f>IFERROR(IF(VLOOKUP($A92,'Annex 2 EHV charges'!$A:$O,9,FALSE)=0,"",VLOOKUP($A92,'Annex 2 EHV charges'!$A:$O,9,FALSE)),"")</f>
        <v/>
      </c>
      <c r="G92" s="135" t="str">
        <f>IFERROR(IF(VLOOKUP($A92,'Annex 2 EHV charges'!$A:$O,10,FALSE)=0,"",VLOOKUP($A92,'Annex 2 EHV charges'!$A:$O,10,FALSE)),"")</f>
        <v/>
      </c>
      <c r="H92" s="135" t="str">
        <f>IFERROR(IF(VLOOKUP($A92,'Annex 2 EHV charges'!$A:$O,11,FALSE)=0,"",VLOOKUP($A92,'Annex 2 EHV charges'!$A:$O,11,FALSE)),"")</f>
        <v/>
      </c>
    </row>
    <row r="93" spans="1:8" ht="30.75" customHeight="1" x14ac:dyDescent="0.2">
      <c r="A93" s="137" t="str">
        <f t="array" ref="A93">IFERROR(INDEX('Annex 2 EHV charges'!#REF!, MATCH(0, IF(ISBLANK('Annex 2 EHV charges'!#REF!),1, COUNTIF(A$4:$A92, 'Annex 2 EHV charges'!#REF!)), 0)),"")</f>
        <v/>
      </c>
      <c r="B93" s="139" t="str">
        <f>IF($A93="","",VLOOKUP($A93,'Annex 2 EHV charges'!$A:$O,2,0))</f>
        <v/>
      </c>
      <c r="C93" s="140" t="str">
        <f>IF($A93="","",VLOOKUP($A93,'Annex 2 EHV charges'!$A:$O,3,0))</f>
        <v/>
      </c>
      <c r="D93" s="137" t="str">
        <f>IF($A93="","",VLOOKUP($A93,'Annex 2 EHV charges'!$A:$O,7,0))</f>
        <v/>
      </c>
      <c r="E93" s="135" t="str">
        <f>IFERROR(IF(VLOOKUP($A93,'Annex 2 EHV charges'!$A:$O,8,FALSE)=0,"",VLOOKUP($A93,'Annex 2 EHV charges'!$A:$O,8,FALSE)),"")</f>
        <v/>
      </c>
      <c r="F93" s="136" t="str">
        <f>IFERROR(IF(VLOOKUP($A93,'Annex 2 EHV charges'!$A:$O,9,FALSE)=0,"",VLOOKUP($A93,'Annex 2 EHV charges'!$A:$O,9,FALSE)),"")</f>
        <v/>
      </c>
      <c r="G93" s="135" t="str">
        <f>IFERROR(IF(VLOOKUP($A93,'Annex 2 EHV charges'!$A:$O,10,FALSE)=0,"",VLOOKUP($A93,'Annex 2 EHV charges'!$A:$O,10,FALSE)),"")</f>
        <v/>
      </c>
      <c r="H93" s="135" t="str">
        <f>IFERROR(IF(VLOOKUP($A93,'Annex 2 EHV charges'!$A:$O,11,FALSE)=0,"",VLOOKUP($A93,'Annex 2 EHV charges'!$A:$O,11,FALSE)),"")</f>
        <v/>
      </c>
    </row>
    <row r="94" spans="1:8" ht="30.75" customHeight="1" x14ac:dyDescent="0.2">
      <c r="A94" s="137" t="str">
        <f t="array" ref="A94">IFERROR(INDEX('Annex 2 EHV charges'!#REF!, MATCH(0, IF(ISBLANK('Annex 2 EHV charges'!#REF!),1, COUNTIF(A$4:$A93, 'Annex 2 EHV charges'!#REF!)), 0)),"")</f>
        <v/>
      </c>
      <c r="B94" s="139" t="str">
        <f>IF($A94="","",VLOOKUP($A94,'Annex 2 EHV charges'!$A:$O,2,0))</f>
        <v/>
      </c>
      <c r="C94" s="140" t="str">
        <f>IF($A94="","",VLOOKUP($A94,'Annex 2 EHV charges'!$A:$O,3,0))</f>
        <v/>
      </c>
      <c r="D94" s="137" t="str">
        <f>IF($A94="","",VLOOKUP($A94,'Annex 2 EHV charges'!$A:$O,7,0))</f>
        <v/>
      </c>
      <c r="E94" s="135" t="str">
        <f>IFERROR(IF(VLOOKUP($A94,'Annex 2 EHV charges'!$A:$O,8,FALSE)=0,"",VLOOKUP($A94,'Annex 2 EHV charges'!$A:$O,8,FALSE)),"")</f>
        <v/>
      </c>
      <c r="F94" s="136" t="str">
        <f>IFERROR(IF(VLOOKUP($A94,'Annex 2 EHV charges'!$A:$O,9,FALSE)=0,"",VLOOKUP($A94,'Annex 2 EHV charges'!$A:$O,9,FALSE)),"")</f>
        <v/>
      </c>
      <c r="G94" s="135" t="str">
        <f>IFERROR(IF(VLOOKUP($A94,'Annex 2 EHV charges'!$A:$O,10,FALSE)=0,"",VLOOKUP($A94,'Annex 2 EHV charges'!$A:$O,10,FALSE)),"")</f>
        <v/>
      </c>
      <c r="H94" s="135" t="str">
        <f>IFERROR(IF(VLOOKUP($A94,'Annex 2 EHV charges'!$A:$O,11,FALSE)=0,"",VLOOKUP($A94,'Annex 2 EHV charges'!$A:$O,11,FALSE)),"")</f>
        <v/>
      </c>
    </row>
    <row r="95" spans="1:8" ht="30.75" customHeight="1" x14ac:dyDescent="0.2">
      <c r="A95" s="137" t="str">
        <f t="array" ref="A95">IFERROR(INDEX('Annex 2 EHV charges'!#REF!, MATCH(0, IF(ISBLANK('Annex 2 EHV charges'!#REF!),1, COUNTIF(A$4:$A94, 'Annex 2 EHV charges'!#REF!)), 0)),"")</f>
        <v/>
      </c>
      <c r="B95" s="139" t="str">
        <f>IF($A95="","",VLOOKUP($A95,'Annex 2 EHV charges'!$A:$O,2,0))</f>
        <v/>
      </c>
      <c r="C95" s="140" t="str">
        <f>IF($A95="","",VLOOKUP($A95,'Annex 2 EHV charges'!$A:$O,3,0))</f>
        <v/>
      </c>
      <c r="D95" s="137" t="str">
        <f>IF($A95="","",VLOOKUP($A95,'Annex 2 EHV charges'!$A:$O,7,0))</f>
        <v/>
      </c>
      <c r="E95" s="135" t="str">
        <f>IFERROR(IF(VLOOKUP($A95,'Annex 2 EHV charges'!$A:$O,8,FALSE)=0,"",VLOOKUP($A95,'Annex 2 EHV charges'!$A:$O,8,FALSE)),"")</f>
        <v/>
      </c>
      <c r="F95" s="136" t="str">
        <f>IFERROR(IF(VLOOKUP($A95,'Annex 2 EHV charges'!$A:$O,9,FALSE)=0,"",VLOOKUP($A95,'Annex 2 EHV charges'!$A:$O,9,FALSE)),"")</f>
        <v/>
      </c>
      <c r="G95" s="135" t="str">
        <f>IFERROR(IF(VLOOKUP($A95,'Annex 2 EHV charges'!$A:$O,10,FALSE)=0,"",VLOOKUP($A95,'Annex 2 EHV charges'!$A:$O,10,FALSE)),"")</f>
        <v/>
      </c>
      <c r="H95" s="135" t="str">
        <f>IFERROR(IF(VLOOKUP($A95,'Annex 2 EHV charges'!$A:$O,11,FALSE)=0,"",VLOOKUP($A95,'Annex 2 EHV charges'!$A:$O,11,FALSE)),"")</f>
        <v/>
      </c>
    </row>
    <row r="96" spans="1:8" ht="30.75" customHeight="1" x14ac:dyDescent="0.2">
      <c r="A96" s="137" t="str">
        <f t="array" ref="A96">IFERROR(INDEX('Annex 2 EHV charges'!#REF!, MATCH(0, IF(ISBLANK('Annex 2 EHV charges'!#REF!),1, COUNTIF(A$4:$A95, 'Annex 2 EHV charges'!#REF!)), 0)),"")</f>
        <v/>
      </c>
      <c r="B96" s="139" t="str">
        <f>IF($A96="","",VLOOKUP($A96,'Annex 2 EHV charges'!$A:$O,2,0))</f>
        <v/>
      </c>
      <c r="C96" s="140" t="str">
        <f>IF($A96="","",VLOOKUP($A96,'Annex 2 EHV charges'!$A:$O,3,0))</f>
        <v/>
      </c>
      <c r="D96" s="137" t="str">
        <f>IF($A96="","",VLOOKUP($A96,'Annex 2 EHV charges'!$A:$O,7,0))</f>
        <v/>
      </c>
      <c r="E96" s="135" t="str">
        <f>IFERROR(IF(VLOOKUP($A96,'Annex 2 EHV charges'!$A:$O,8,FALSE)=0,"",VLOOKUP($A96,'Annex 2 EHV charges'!$A:$O,8,FALSE)),"")</f>
        <v/>
      </c>
      <c r="F96" s="136" t="str">
        <f>IFERROR(IF(VLOOKUP($A96,'Annex 2 EHV charges'!$A:$O,9,FALSE)=0,"",VLOOKUP($A96,'Annex 2 EHV charges'!$A:$O,9,FALSE)),"")</f>
        <v/>
      </c>
      <c r="G96" s="135" t="str">
        <f>IFERROR(IF(VLOOKUP($A96,'Annex 2 EHV charges'!$A:$O,10,FALSE)=0,"",VLOOKUP($A96,'Annex 2 EHV charges'!$A:$O,10,FALSE)),"")</f>
        <v/>
      </c>
      <c r="H96" s="135" t="str">
        <f>IFERROR(IF(VLOOKUP($A96,'Annex 2 EHV charges'!$A:$O,11,FALSE)=0,"",VLOOKUP($A96,'Annex 2 EHV charges'!$A:$O,11,FALSE)),"")</f>
        <v/>
      </c>
    </row>
    <row r="97" spans="1:8" ht="30.75" customHeight="1" x14ac:dyDescent="0.2">
      <c r="A97" s="137" t="str">
        <f t="array" ref="A97">IFERROR(INDEX('Annex 2 EHV charges'!#REF!, MATCH(0, IF(ISBLANK('Annex 2 EHV charges'!#REF!),1, COUNTIF(A$4:$A96, 'Annex 2 EHV charges'!#REF!)), 0)),"")</f>
        <v/>
      </c>
      <c r="B97" s="139" t="str">
        <f>IF($A97="","",VLOOKUP($A97,'Annex 2 EHV charges'!$A:$O,2,0))</f>
        <v/>
      </c>
      <c r="C97" s="140" t="str">
        <f>IF($A97="","",VLOOKUP($A97,'Annex 2 EHV charges'!$A:$O,3,0))</f>
        <v/>
      </c>
      <c r="D97" s="137" t="str">
        <f>IF($A97="","",VLOOKUP($A97,'Annex 2 EHV charges'!$A:$O,7,0))</f>
        <v/>
      </c>
      <c r="E97" s="135" t="str">
        <f>IFERROR(IF(VLOOKUP($A97,'Annex 2 EHV charges'!$A:$O,8,FALSE)=0,"",VLOOKUP($A97,'Annex 2 EHV charges'!$A:$O,8,FALSE)),"")</f>
        <v/>
      </c>
      <c r="F97" s="136" t="str">
        <f>IFERROR(IF(VLOOKUP($A97,'Annex 2 EHV charges'!$A:$O,9,FALSE)=0,"",VLOOKUP($A97,'Annex 2 EHV charges'!$A:$O,9,FALSE)),"")</f>
        <v/>
      </c>
      <c r="G97" s="135" t="str">
        <f>IFERROR(IF(VLOOKUP($A97,'Annex 2 EHV charges'!$A:$O,10,FALSE)=0,"",VLOOKUP($A97,'Annex 2 EHV charges'!$A:$O,10,FALSE)),"")</f>
        <v/>
      </c>
      <c r="H97" s="135" t="str">
        <f>IFERROR(IF(VLOOKUP($A97,'Annex 2 EHV charges'!$A:$O,11,FALSE)=0,"",VLOOKUP($A97,'Annex 2 EHV charges'!$A:$O,11,FALSE)),"")</f>
        <v/>
      </c>
    </row>
    <row r="98" spans="1:8" ht="30.75" customHeight="1" x14ac:dyDescent="0.2">
      <c r="A98" s="137" t="str">
        <f t="array" ref="A98">IFERROR(INDEX('Annex 2 EHV charges'!#REF!, MATCH(0, IF(ISBLANK('Annex 2 EHV charges'!#REF!),1, COUNTIF(A$4:$A97, 'Annex 2 EHV charges'!#REF!)), 0)),"")</f>
        <v/>
      </c>
      <c r="B98" s="139" t="str">
        <f>IF($A98="","",VLOOKUP($A98,'Annex 2 EHV charges'!$A:$O,2,0))</f>
        <v/>
      </c>
      <c r="C98" s="140" t="str">
        <f>IF($A98="","",VLOOKUP($A98,'Annex 2 EHV charges'!$A:$O,3,0))</f>
        <v/>
      </c>
      <c r="D98" s="137" t="str">
        <f>IF($A98="","",VLOOKUP($A98,'Annex 2 EHV charges'!$A:$O,7,0))</f>
        <v/>
      </c>
      <c r="E98" s="135" t="str">
        <f>IFERROR(IF(VLOOKUP($A98,'Annex 2 EHV charges'!$A:$O,8,FALSE)=0,"",VLOOKUP($A98,'Annex 2 EHV charges'!$A:$O,8,FALSE)),"")</f>
        <v/>
      </c>
      <c r="F98" s="136" t="str">
        <f>IFERROR(IF(VLOOKUP($A98,'Annex 2 EHV charges'!$A:$O,9,FALSE)=0,"",VLOOKUP($A98,'Annex 2 EHV charges'!$A:$O,9,FALSE)),"")</f>
        <v/>
      </c>
      <c r="G98" s="135" t="str">
        <f>IFERROR(IF(VLOOKUP($A98,'Annex 2 EHV charges'!$A:$O,10,FALSE)=0,"",VLOOKUP($A98,'Annex 2 EHV charges'!$A:$O,10,FALSE)),"")</f>
        <v/>
      </c>
      <c r="H98" s="135" t="str">
        <f>IFERROR(IF(VLOOKUP($A98,'Annex 2 EHV charges'!$A:$O,11,FALSE)=0,"",VLOOKUP($A98,'Annex 2 EHV charges'!$A:$O,11,FALSE)),"")</f>
        <v/>
      </c>
    </row>
    <row r="99" spans="1:8" ht="30.75" customHeight="1" x14ac:dyDescent="0.2">
      <c r="A99" s="137" t="str">
        <f t="array" ref="A99">IFERROR(INDEX('Annex 2 EHV charges'!#REF!, MATCH(0, IF(ISBLANK('Annex 2 EHV charges'!#REF!),1, COUNTIF(A$4:$A98, 'Annex 2 EHV charges'!#REF!)), 0)),"")</f>
        <v/>
      </c>
      <c r="B99" s="139" t="str">
        <f>IF($A99="","",VLOOKUP($A99,'Annex 2 EHV charges'!$A:$O,2,0))</f>
        <v/>
      </c>
      <c r="C99" s="140" t="str">
        <f>IF($A99="","",VLOOKUP($A99,'Annex 2 EHV charges'!$A:$O,3,0))</f>
        <v/>
      </c>
      <c r="D99" s="137" t="str">
        <f>IF($A99="","",VLOOKUP($A99,'Annex 2 EHV charges'!$A:$O,7,0))</f>
        <v/>
      </c>
      <c r="E99" s="135" t="str">
        <f>IFERROR(IF(VLOOKUP($A99,'Annex 2 EHV charges'!$A:$O,8,FALSE)=0,"",VLOOKUP($A99,'Annex 2 EHV charges'!$A:$O,8,FALSE)),"")</f>
        <v/>
      </c>
      <c r="F99" s="136" t="str">
        <f>IFERROR(IF(VLOOKUP($A99,'Annex 2 EHV charges'!$A:$O,9,FALSE)=0,"",VLOOKUP($A99,'Annex 2 EHV charges'!$A:$O,9,FALSE)),"")</f>
        <v/>
      </c>
      <c r="G99" s="135" t="str">
        <f>IFERROR(IF(VLOOKUP($A99,'Annex 2 EHV charges'!$A:$O,10,FALSE)=0,"",VLOOKUP($A99,'Annex 2 EHV charges'!$A:$O,10,FALSE)),"")</f>
        <v/>
      </c>
      <c r="H99" s="135" t="str">
        <f>IFERROR(IF(VLOOKUP($A99,'Annex 2 EHV charges'!$A:$O,11,FALSE)=0,"",VLOOKUP($A99,'Annex 2 EHV charges'!$A:$O,11,FALSE)),"")</f>
        <v/>
      </c>
    </row>
    <row r="100" spans="1:8" ht="30.75" customHeight="1" x14ac:dyDescent="0.2">
      <c r="A100" s="137" t="str">
        <f t="array" ref="A100">IFERROR(INDEX('Annex 2 EHV charges'!#REF!, MATCH(0, IF(ISBLANK('Annex 2 EHV charges'!#REF!),1, COUNTIF(A$4:$A99, 'Annex 2 EHV charges'!#REF!)), 0)),"")</f>
        <v/>
      </c>
      <c r="B100" s="139" t="str">
        <f>IF($A100="","",VLOOKUP($A100,'Annex 2 EHV charges'!$A:$O,2,0))</f>
        <v/>
      </c>
      <c r="C100" s="140" t="str">
        <f>IF($A100="","",VLOOKUP($A100,'Annex 2 EHV charges'!$A:$O,3,0))</f>
        <v/>
      </c>
      <c r="D100" s="137" t="str">
        <f>IF($A100="","",VLOOKUP($A100,'Annex 2 EHV charges'!$A:$O,7,0))</f>
        <v/>
      </c>
      <c r="E100" s="135" t="str">
        <f>IFERROR(IF(VLOOKUP($A100,'Annex 2 EHV charges'!$A:$O,8,FALSE)=0,"",VLOOKUP($A100,'Annex 2 EHV charges'!$A:$O,8,FALSE)),"")</f>
        <v/>
      </c>
      <c r="F100" s="136" t="str">
        <f>IFERROR(IF(VLOOKUP($A100,'Annex 2 EHV charges'!$A:$O,9,FALSE)=0,"",VLOOKUP($A100,'Annex 2 EHV charges'!$A:$O,9,FALSE)),"")</f>
        <v/>
      </c>
      <c r="G100" s="135" t="str">
        <f>IFERROR(IF(VLOOKUP($A100,'Annex 2 EHV charges'!$A:$O,10,FALSE)=0,"",VLOOKUP($A100,'Annex 2 EHV charges'!$A:$O,10,FALSE)),"")</f>
        <v/>
      </c>
      <c r="H100" s="135" t="str">
        <f>IFERROR(IF(VLOOKUP($A100,'Annex 2 EHV charges'!$A:$O,11,FALSE)=0,"",VLOOKUP($A100,'Annex 2 EHV charges'!$A:$O,11,FALSE)),"")</f>
        <v/>
      </c>
    </row>
    <row r="101" spans="1:8" ht="30.75" customHeight="1" x14ac:dyDescent="0.2">
      <c r="A101" s="137" t="str">
        <f t="array" ref="A101">IFERROR(INDEX('Annex 2 EHV charges'!#REF!, MATCH(0, IF(ISBLANK('Annex 2 EHV charges'!#REF!),1, COUNTIF(A$4:$A100, 'Annex 2 EHV charges'!#REF!)), 0)),"")</f>
        <v/>
      </c>
      <c r="B101" s="139" t="str">
        <f>IF($A101="","",VLOOKUP($A101,'Annex 2 EHV charges'!$A:$O,2,0))</f>
        <v/>
      </c>
      <c r="C101" s="140" t="str">
        <f>IF($A101="","",VLOOKUP($A101,'Annex 2 EHV charges'!$A:$O,3,0))</f>
        <v/>
      </c>
      <c r="D101" s="137" t="str">
        <f>IF($A101="","",VLOOKUP($A101,'Annex 2 EHV charges'!$A:$O,7,0))</f>
        <v/>
      </c>
      <c r="E101" s="135" t="str">
        <f>IFERROR(IF(VLOOKUP($A101,'Annex 2 EHV charges'!$A:$O,8,FALSE)=0,"",VLOOKUP($A101,'Annex 2 EHV charges'!$A:$O,8,FALSE)),"")</f>
        <v/>
      </c>
      <c r="F101" s="136" t="str">
        <f>IFERROR(IF(VLOOKUP($A101,'Annex 2 EHV charges'!$A:$O,9,FALSE)=0,"",VLOOKUP($A101,'Annex 2 EHV charges'!$A:$O,9,FALSE)),"")</f>
        <v/>
      </c>
      <c r="G101" s="135" t="str">
        <f>IFERROR(IF(VLOOKUP($A101,'Annex 2 EHV charges'!$A:$O,10,FALSE)=0,"",VLOOKUP($A101,'Annex 2 EHV charges'!$A:$O,10,FALSE)),"")</f>
        <v/>
      </c>
      <c r="H101" s="135" t="str">
        <f>IFERROR(IF(VLOOKUP($A101,'Annex 2 EHV charges'!$A:$O,11,FALSE)=0,"",VLOOKUP($A101,'Annex 2 EHV charges'!$A:$O,11,FALSE)),"")</f>
        <v/>
      </c>
    </row>
    <row r="102" spans="1:8" ht="30.75" customHeight="1" x14ac:dyDescent="0.2">
      <c r="A102" s="137" t="str">
        <f t="array" ref="A102">IFERROR(INDEX('Annex 2 EHV charges'!#REF!, MATCH(0, IF(ISBLANK('Annex 2 EHV charges'!#REF!),1, COUNTIF(A$4:$A101, 'Annex 2 EHV charges'!#REF!)), 0)),"")</f>
        <v/>
      </c>
      <c r="B102" s="139" t="str">
        <f>IF($A102="","",VLOOKUP($A102,'Annex 2 EHV charges'!$A:$O,2,0))</f>
        <v/>
      </c>
      <c r="C102" s="140" t="str">
        <f>IF($A102="","",VLOOKUP($A102,'Annex 2 EHV charges'!$A:$O,3,0))</f>
        <v/>
      </c>
      <c r="D102" s="137" t="str">
        <f>IF($A102="","",VLOOKUP($A102,'Annex 2 EHV charges'!$A:$O,7,0))</f>
        <v/>
      </c>
      <c r="E102" s="135" t="str">
        <f>IFERROR(IF(VLOOKUP($A102,'Annex 2 EHV charges'!$A:$O,8,FALSE)=0,"",VLOOKUP($A102,'Annex 2 EHV charges'!$A:$O,8,FALSE)),"")</f>
        <v/>
      </c>
      <c r="F102" s="136" t="str">
        <f>IFERROR(IF(VLOOKUP($A102,'Annex 2 EHV charges'!$A:$O,9,FALSE)=0,"",VLOOKUP($A102,'Annex 2 EHV charges'!$A:$O,9,FALSE)),"")</f>
        <v/>
      </c>
      <c r="G102" s="135" t="str">
        <f>IFERROR(IF(VLOOKUP($A102,'Annex 2 EHV charges'!$A:$O,10,FALSE)=0,"",VLOOKUP($A102,'Annex 2 EHV charges'!$A:$O,10,FALSE)),"")</f>
        <v/>
      </c>
      <c r="H102" s="135" t="str">
        <f>IFERROR(IF(VLOOKUP($A102,'Annex 2 EHV charges'!$A:$O,11,FALSE)=0,"",VLOOKUP($A102,'Annex 2 EHV charges'!$A:$O,11,FALSE)),"")</f>
        <v/>
      </c>
    </row>
    <row r="103" spans="1:8" ht="30.75" customHeight="1" x14ac:dyDescent="0.2">
      <c r="A103" s="137" t="str">
        <f t="array" ref="A103">IFERROR(INDEX('Annex 2 EHV charges'!#REF!, MATCH(0, IF(ISBLANK('Annex 2 EHV charges'!#REF!),1, COUNTIF(A$4:$A102, 'Annex 2 EHV charges'!#REF!)), 0)),"")</f>
        <v/>
      </c>
      <c r="B103" s="139" t="str">
        <f>IF($A103="","",VLOOKUP($A103,'Annex 2 EHV charges'!$A:$O,2,0))</f>
        <v/>
      </c>
      <c r="C103" s="140" t="str">
        <f>IF($A103="","",VLOOKUP($A103,'Annex 2 EHV charges'!$A:$O,3,0))</f>
        <v/>
      </c>
      <c r="D103" s="137" t="str">
        <f>IF($A103="","",VLOOKUP($A103,'Annex 2 EHV charges'!$A:$O,7,0))</f>
        <v/>
      </c>
      <c r="E103" s="135" t="str">
        <f>IFERROR(IF(VLOOKUP($A103,'Annex 2 EHV charges'!$A:$O,8,FALSE)=0,"",VLOOKUP($A103,'Annex 2 EHV charges'!$A:$O,8,FALSE)),"")</f>
        <v/>
      </c>
      <c r="F103" s="136" t="str">
        <f>IFERROR(IF(VLOOKUP($A103,'Annex 2 EHV charges'!$A:$O,9,FALSE)=0,"",VLOOKUP($A103,'Annex 2 EHV charges'!$A:$O,9,FALSE)),"")</f>
        <v/>
      </c>
      <c r="G103" s="135" t="str">
        <f>IFERROR(IF(VLOOKUP($A103,'Annex 2 EHV charges'!$A:$O,10,FALSE)=0,"",VLOOKUP($A103,'Annex 2 EHV charges'!$A:$O,10,FALSE)),"")</f>
        <v/>
      </c>
      <c r="H103" s="135" t="str">
        <f>IFERROR(IF(VLOOKUP($A103,'Annex 2 EHV charges'!$A:$O,11,FALSE)=0,"",VLOOKUP($A103,'Annex 2 EHV charges'!$A:$O,11,FALSE)),"")</f>
        <v/>
      </c>
    </row>
    <row r="104" spans="1:8" ht="30.75" customHeight="1" x14ac:dyDescent="0.2">
      <c r="A104" s="137" t="str">
        <f t="array" ref="A104">IFERROR(INDEX('Annex 2 EHV charges'!#REF!, MATCH(0, IF(ISBLANK('Annex 2 EHV charges'!#REF!),1, COUNTIF(A$4:$A103, 'Annex 2 EHV charges'!#REF!)), 0)),"")</f>
        <v/>
      </c>
      <c r="B104" s="139" t="str">
        <f>IF($A104="","",VLOOKUP($A104,'Annex 2 EHV charges'!$A:$O,2,0))</f>
        <v/>
      </c>
      <c r="C104" s="140" t="str">
        <f>IF($A104="","",VLOOKUP($A104,'Annex 2 EHV charges'!$A:$O,3,0))</f>
        <v/>
      </c>
      <c r="D104" s="137" t="str">
        <f>IF($A104="","",VLOOKUP($A104,'Annex 2 EHV charges'!$A:$O,7,0))</f>
        <v/>
      </c>
      <c r="E104" s="135" t="str">
        <f>IFERROR(IF(VLOOKUP($A104,'Annex 2 EHV charges'!$A:$O,8,FALSE)=0,"",VLOOKUP($A104,'Annex 2 EHV charges'!$A:$O,8,FALSE)),"")</f>
        <v/>
      </c>
      <c r="F104" s="136" t="str">
        <f>IFERROR(IF(VLOOKUP($A104,'Annex 2 EHV charges'!$A:$O,9,FALSE)=0,"",VLOOKUP($A104,'Annex 2 EHV charges'!$A:$O,9,FALSE)),"")</f>
        <v/>
      </c>
      <c r="G104" s="135" t="str">
        <f>IFERROR(IF(VLOOKUP($A104,'Annex 2 EHV charges'!$A:$O,10,FALSE)=0,"",VLOOKUP($A104,'Annex 2 EHV charges'!$A:$O,10,FALSE)),"")</f>
        <v/>
      </c>
      <c r="H104" s="135" t="str">
        <f>IFERROR(IF(VLOOKUP($A104,'Annex 2 EHV charges'!$A:$O,11,FALSE)=0,"",VLOOKUP($A104,'Annex 2 EHV charges'!$A:$O,11,FALSE)),"")</f>
        <v/>
      </c>
    </row>
    <row r="105" spans="1:8" ht="30.75" customHeight="1" x14ac:dyDescent="0.2">
      <c r="A105" s="137" t="str">
        <f t="array" ref="A105">IFERROR(INDEX('Annex 2 EHV charges'!#REF!, MATCH(0, IF(ISBLANK('Annex 2 EHV charges'!#REF!),1, COUNTIF(A$4:$A104, 'Annex 2 EHV charges'!#REF!)), 0)),"")</f>
        <v/>
      </c>
      <c r="B105" s="139" t="str">
        <f>IF($A105="","",VLOOKUP($A105,'Annex 2 EHV charges'!$A:$O,2,0))</f>
        <v/>
      </c>
      <c r="C105" s="140" t="str">
        <f>IF($A105="","",VLOOKUP($A105,'Annex 2 EHV charges'!$A:$O,3,0))</f>
        <v/>
      </c>
      <c r="D105" s="137" t="str">
        <f>IF($A105="","",VLOOKUP($A105,'Annex 2 EHV charges'!$A:$O,7,0))</f>
        <v/>
      </c>
      <c r="E105" s="135" t="str">
        <f>IFERROR(IF(VLOOKUP($A105,'Annex 2 EHV charges'!$A:$O,8,FALSE)=0,"",VLOOKUP($A105,'Annex 2 EHV charges'!$A:$O,8,FALSE)),"")</f>
        <v/>
      </c>
      <c r="F105" s="136" t="str">
        <f>IFERROR(IF(VLOOKUP($A105,'Annex 2 EHV charges'!$A:$O,9,FALSE)=0,"",VLOOKUP($A105,'Annex 2 EHV charges'!$A:$O,9,FALSE)),"")</f>
        <v/>
      </c>
      <c r="G105" s="135" t="str">
        <f>IFERROR(IF(VLOOKUP($A105,'Annex 2 EHV charges'!$A:$O,10,FALSE)=0,"",VLOOKUP($A105,'Annex 2 EHV charges'!$A:$O,10,FALSE)),"")</f>
        <v/>
      </c>
      <c r="H105" s="135" t="str">
        <f>IFERROR(IF(VLOOKUP($A105,'Annex 2 EHV charges'!$A:$O,11,FALSE)=0,"",VLOOKUP($A105,'Annex 2 EHV charges'!$A:$O,11,FALSE)),"")</f>
        <v/>
      </c>
    </row>
    <row r="106" spans="1:8" ht="30.75" customHeight="1" x14ac:dyDescent="0.2">
      <c r="A106" s="137" t="str">
        <f t="array" ref="A106">IFERROR(INDEX('Annex 2 EHV charges'!#REF!, MATCH(0, IF(ISBLANK('Annex 2 EHV charges'!#REF!),1, COUNTIF(A$4:$A105, 'Annex 2 EHV charges'!#REF!)), 0)),"")</f>
        <v/>
      </c>
      <c r="B106" s="139" t="str">
        <f>IF($A106="","",VLOOKUP($A106,'Annex 2 EHV charges'!$A:$O,2,0))</f>
        <v/>
      </c>
      <c r="C106" s="140" t="str">
        <f>IF($A106="","",VLOOKUP($A106,'Annex 2 EHV charges'!$A:$O,3,0))</f>
        <v/>
      </c>
      <c r="D106" s="137" t="str">
        <f>IF($A106="","",VLOOKUP($A106,'Annex 2 EHV charges'!$A:$O,7,0))</f>
        <v/>
      </c>
      <c r="E106" s="135" t="str">
        <f>IFERROR(IF(VLOOKUP($A106,'Annex 2 EHV charges'!$A:$O,8,FALSE)=0,"",VLOOKUP($A106,'Annex 2 EHV charges'!$A:$O,8,FALSE)),"")</f>
        <v/>
      </c>
      <c r="F106" s="136" t="str">
        <f>IFERROR(IF(VLOOKUP($A106,'Annex 2 EHV charges'!$A:$O,9,FALSE)=0,"",VLOOKUP($A106,'Annex 2 EHV charges'!$A:$O,9,FALSE)),"")</f>
        <v/>
      </c>
      <c r="G106" s="135" t="str">
        <f>IFERROR(IF(VLOOKUP($A106,'Annex 2 EHV charges'!$A:$O,10,FALSE)=0,"",VLOOKUP($A106,'Annex 2 EHV charges'!$A:$O,10,FALSE)),"")</f>
        <v/>
      </c>
      <c r="H106" s="135" t="str">
        <f>IFERROR(IF(VLOOKUP($A106,'Annex 2 EHV charges'!$A:$O,11,FALSE)=0,"",VLOOKUP($A106,'Annex 2 EHV charges'!$A:$O,11,FALSE)),"")</f>
        <v/>
      </c>
    </row>
    <row r="107" spans="1:8" ht="30.75" customHeight="1" x14ac:dyDescent="0.2">
      <c r="A107" s="137" t="str">
        <f t="array" ref="A107">IFERROR(INDEX('Annex 2 EHV charges'!#REF!, MATCH(0, IF(ISBLANK('Annex 2 EHV charges'!#REF!),1, COUNTIF(A$4:$A106, 'Annex 2 EHV charges'!#REF!)), 0)),"")</f>
        <v/>
      </c>
      <c r="B107" s="139" t="str">
        <f>IF($A107="","",VLOOKUP($A107,'Annex 2 EHV charges'!$A:$O,2,0))</f>
        <v/>
      </c>
      <c r="C107" s="140" t="str">
        <f>IF($A107="","",VLOOKUP($A107,'Annex 2 EHV charges'!$A:$O,3,0))</f>
        <v/>
      </c>
      <c r="D107" s="137" t="str">
        <f>IF($A107="","",VLOOKUP($A107,'Annex 2 EHV charges'!$A:$O,7,0))</f>
        <v/>
      </c>
      <c r="E107" s="135" t="str">
        <f>IFERROR(IF(VLOOKUP($A107,'Annex 2 EHV charges'!$A:$O,8,FALSE)=0,"",VLOOKUP($A107,'Annex 2 EHV charges'!$A:$O,8,FALSE)),"")</f>
        <v/>
      </c>
      <c r="F107" s="136" t="str">
        <f>IFERROR(IF(VLOOKUP($A107,'Annex 2 EHV charges'!$A:$O,9,FALSE)=0,"",VLOOKUP($A107,'Annex 2 EHV charges'!$A:$O,9,FALSE)),"")</f>
        <v/>
      </c>
      <c r="G107" s="135" t="str">
        <f>IFERROR(IF(VLOOKUP($A107,'Annex 2 EHV charges'!$A:$O,10,FALSE)=0,"",VLOOKUP($A107,'Annex 2 EHV charges'!$A:$O,10,FALSE)),"")</f>
        <v/>
      </c>
      <c r="H107" s="135" t="str">
        <f>IFERROR(IF(VLOOKUP($A107,'Annex 2 EHV charges'!$A:$O,11,FALSE)=0,"",VLOOKUP($A107,'Annex 2 EHV charges'!$A:$O,11,FALSE)),"")</f>
        <v/>
      </c>
    </row>
    <row r="108" spans="1:8" ht="30.75" customHeight="1" x14ac:dyDescent="0.2">
      <c r="A108" s="137" t="str">
        <f t="array" ref="A108">IFERROR(INDEX('Annex 2 EHV charges'!#REF!, MATCH(0, IF(ISBLANK('Annex 2 EHV charges'!#REF!),1, COUNTIF(A$4:$A107, 'Annex 2 EHV charges'!#REF!)), 0)),"")</f>
        <v/>
      </c>
      <c r="B108" s="139" t="str">
        <f>IF($A108="","",VLOOKUP($A108,'Annex 2 EHV charges'!$A:$O,2,0))</f>
        <v/>
      </c>
      <c r="C108" s="140" t="str">
        <f>IF($A108="","",VLOOKUP($A108,'Annex 2 EHV charges'!$A:$O,3,0))</f>
        <v/>
      </c>
      <c r="D108" s="137" t="str">
        <f>IF($A108="","",VLOOKUP($A108,'Annex 2 EHV charges'!$A:$O,7,0))</f>
        <v/>
      </c>
      <c r="E108" s="135" t="str">
        <f>IFERROR(IF(VLOOKUP($A108,'Annex 2 EHV charges'!$A:$O,8,FALSE)=0,"",VLOOKUP($A108,'Annex 2 EHV charges'!$A:$O,8,FALSE)),"")</f>
        <v/>
      </c>
      <c r="F108" s="136" t="str">
        <f>IFERROR(IF(VLOOKUP($A108,'Annex 2 EHV charges'!$A:$O,9,FALSE)=0,"",VLOOKUP($A108,'Annex 2 EHV charges'!$A:$O,9,FALSE)),"")</f>
        <v/>
      </c>
      <c r="G108" s="135" t="str">
        <f>IFERROR(IF(VLOOKUP($A108,'Annex 2 EHV charges'!$A:$O,10,FALSE)=0,"",VLOOKUP($A108,'Annex 2 EHV charges'!$A:$O,10,FALSE)),"")</f>
        <v/>
      </c>
      <c r="H108" s="135" t="str">
        <f>IFERROR(IF(VLOOKUP($A108,'Annex 2 EHV charges'!$A:$O,11,FALSE)=0,"",VLOOKUP($A108,'Annex 2 EHV charges'!$A:$O,11,FALSE)),"")</f>
        <v/>
      </c>
    </row>
    <row r="109" spans="1:8" ht="30.75" customHeight="1" x14ac:dyDescent="0.2">
      <c r="A109" s="137" t="str">
        <f t="array" ref="A109">IFERROR(INDEX('Annex 2 EHV charges'!#REF!, MATCH(0, IF(ISBLANK('Annex 2 EHV charges'!#REF!),1, COUNTIF(A$4:$A108, 'Annex 2 EHV charges'!#REF!)), 0)),"")</f>
        <v/>
      </c>
      <c r="B109" s="139" t="str">
        <f>IF($A109="","",VLOOKUP($A109,'Annex 2 EHV charges'!$A:$O,2,0))</f>
        <v/>
      </c>
      <c r="C109" s="140" t="str">
        <f>IF($A109="","",VLOOKUP($A109,'Annex 2 EHV charges'!$A:$O,3,0))</f>
        <v/>
      </c>
      <c r="D109" s="137" t="str">
        <f>IF($A109="","",VLOOKUP($A109,'Annex 2 EHV charges'!$A:$O,7,0))</f>
        <v/>
      </c>
      <c r="E109" s="135" t="str">
        <f>IFERROR(IF(VLOOKUP($A109,'Annex 2 EHV charges'!$A:$O,8,FALSE)=0,"",VLOOKUP($A109,'Annex 2 EHV charges'!$A:$O,8,FALSE)),"")</f>
        <v/>
      </c>
      <c r="F109" s="136" t="str">
        <f>IFERROR(IF(VLOOKUP($A109,'Annex 2 EHV charges'!$A:$O,9,FALSE)=0,"",VLOOKUP($A109,'Annex 2 EHV charges'!$A:$O,9,FALSE)),"")</f>
        <v/>
      </c>
      <c r="G109" s="135" t="str">
        <f>IFERROR(IF(VLOOKUP($A109,'Annex 2 EHV charges'!$A:$O,10,FALSE)=0,"",VLOOKUP($A109,'Annex 2 EHV charges'!$A:$O,10,FALSE)),"")</f>
        <v/>
      </c>
      <c r="H109" s="135" t="str">
        <f>IFERROR(IF(VLOOKUP($A109,'Annex 2 EHV charges'!$A:$O,11,FALSE)=0,"",VLOOKUP($A109,'Annex 2 EHV charges'!$A:$O,11,FALSE)),"")</f>
        <v/>
      </c>
    </row>
    <row r="110" spans="1:8" ht="30.75" customHeight="1" x14ac:dyDescent="0.2">
      <c r="A110" s="137" t="str">
        <f t="array" ref="A110">IFERROR(INDEX('Annex 2 EHV charges'!#REF!, MATCH(0, IF(ISBLANK('Annex 2 EHV charges'!#REF!),1, COUNTIF(A$4:$A109, 'Annex 2 EHV charges'!#REF!)), 0)),"")</f>
        <v/>
      </c>
      <c r="B110" s="139" t="str">
        <f>IF($A110="","",VLOOKUP($A110,'Annex 2 EHV charges'!$A:$O,2,0))</f>
        <v/>
      </c>
      <c r="C110" s="140" t="str">
        <f>IF($A110="","",VLOOKUP($A110,'Annex 2 EHV charges'!$A:$O,3,0))</f>
        <v/>
      </c>
      <c r="D110" s="137" t="str">
        <f>IF($A110="","",VLOOKUP($A110,'Annex 2 EHV charges'!$A:$O,7,0))</f>
        <v/>
      </c>
      <c r="E110" s="135" t="str">
        <f>IFERROR(IF(VLOOKUP($A110,'Annex 2 EHV charges'!$A:$O,8,FALSE)=0,"",VLOOKUP($A110,'Annex 2 EHV charges'!$A:$O,8,FALSE)),"")</f>
        <v/>
      </c>
      <c r="F110" s="136" t="str">
        <f>IFERROR(IF(VLOOKUP($A110,'Annex 2 EHV charges'!$A:$O,9,FALSE)=0,"",VLOOKUP($A110,'Annex 2 EHV charges'!$A:$O,9,FALSE)),"")</f>
        <v/>
      </c>
      <c r="G110" s="135" t="str">
        <f>IFERROR(IF(VLOOKUP($A110,'Annex 2 EHV charges'!$A:$O,10,FALSE)=0,"",VLOOKUP($A110,'Annex 2 EHV charges'!$A:$O,10,FALSE)),"")</f>
        <v/>
      </c>
      <c r="H110" s="135" t="str">
        <f>IFERROR(IF(VLOOKUP($A110,'Annex 2 EHV charges'!$A:$O,11,FALSE)=0,"",VLOOKUP($A110,'Annex 2 EHV charges'!$A:$O,11,FALSE)),"")</f>
        <v/>
      </c>
    </row>
    <row r="111" spans="1:8" ht="30.75" customHeight="1" x14ac:dyDescent="0.2">
      <c r="A111" s="137" t="str">
        <f t="array" ref="A111">IFERROR(INDEX('Annex 2 EHV charges'!#REF!, MATCH(0, IF(ISBLANK('Annex 2 EHV charges'!#REF!),1, COUNTIF(A$4:$A110, 'Annex 2 EHV charges'!#REF!)), 0)),"")</f>
        <v/>
      </c>
      <c r="B111" s="139" t="str">
        <f>IF($A111="","",VLOOKUP($A111,'Annex 2 EHV charges'!$A:$O,2,0))</f>
        <v/>
      </c>
      <c r="C111" s="140" t="str">
        <f>IF($A111="","",VLOOKUP($A111,'Annex 2 EHV charges'!$A:$O,3,0))</f>
        <v/>
      </c>
      <c r="D111" s="137" t="str">
        <f>IF($A111="","",VLOOKUP($A111,'Annex 2 EHV charges'!$A:$O,7,0))</f>
        <v/>
      </c>
      <c r="E111" s="135" t="str">
        <f>IFERROR(IF(VLOOKUP($A111,'Annex 2 EHV charges'!$A:$O,8,FALSE)=0,"",VLOOKUP($A111,'Annex 2 EHV charges'!$A:$O,8,FALSE)),"")</f>
        <v/>
      </c>
      <c r="F111" s="136" t="str">
        <f>IFERROR(IF(VLOOKUP($A111,'Annex 2 EHV charges'!$A:$O,9,FALSE)=0,"",VLOOKUP($A111,'Annex 2 EHV charges'!$A:$O,9,FALSE)),"")</f>
        <v/>
      </c>
      <c r="G111" s="135" t="str">
        <f>IFERROR(IF(VLOOKUP($A111,'Annex 2 EHV charges'!$A:$O,10,FALSE)=0,"",VLOOKUP($A111,'Annex 2 EHV charges'!$A:$O,10,FALSE)),"")</f>
        <v/>
      </c>
      <c r="H111" s="135" t="str">
        <f>IFERROR(IF(VLOOKUP($A111,'Annex 2 EHV charges'!$A:$O,11,FALSE)=0,"",VLOOKUP($A111,'Annex 2 EHV charges'!$A:$O,11,FALSE)),"")</f>
        <v/>
      </c>
    </row>
    <row r="112" spans="1:8" ht="30.75" customHeight="1" x14ac:dyDescent="0.2">
      <c r="A112" s="137" t="str">
        <f t="array" ref="A112">IFERROR(INDEX('Annex 2 EHV charges'!#REF!, MATCH(0, IF(ISBLANK('Annex 2 EHV charges'!#REF!),1, COUNTIF(A$4:$A111, 'Annex 2 EHV charges'!#REF!)), 0)),"")</f>
        <v/>
      </c>
      <c r="B112" s="139" t="str">
        <f>IF($A112="","",VLOOKUP($A112,'Annex 2 EHV charges'!$A:$O,2,0))</f>
        <v/>
      </c>
      <c r="C112" s="140" t="str">
        <f>IF($A112="","",VLOOKUP($A112,'Annex 2 EHV charges'!$A:$O,3,0))</f>
        <v/>
      </c>
      <c r="D112" s="137" t="str">
        <f>IF($A112="","",VLOOKUP($A112,'Annex 2 EHV charges'!$A:$O,7,0))</f>
        <v/>
      </c>
      <c r="E112" s="135" t="str">
        <f>IFERROR(IF(VLOOKUP($A112,'Annex 2 EHV charges'!$A:$O,8,FALSE)=0,"",VLOOKUP($A112,'Annex 2 EHV charges'!$A:$O,8,FALSE)),"")</f>
        <v/>
      </c>
      <c r="F112" s="136" t="str">
        <f>IFERROR(IF(VLOOKUP($A112,'Annex 2 EHV charges'!$A:$O,9,FALSE)=0,"",VLOOKUP($A112,'Annex 2 EHV charges'!$A:$O,9,FALSE)),"")</f>
        <v/>
      </c>
      <c r="G112" s="135" t="str">
        <f>IFERROR(IF(VLOOKUP($A112,'Annex 2 EHV charges'!$A:$O,10,FALSE)=0,"",VLOOKUP($A112,'Annex 2 EHV charges'!$A:$O,10,FALSE)),"")</f>
        <v/>
      </c>
      <c r="H112" s="135" t="str">
        <f>IFERROR(IF(VLOOKUP($A112,'Annex 2 EHV charges'!$A:$O,11,FALSE)=0,"",VLOOKUP($A112,'Annex 2 EHV charges'!$A:$O,11,FALSE)),"")</f>
        <v/>
      </c>
    </row>
    <row r="113" spans="1:8" ht="30.75" customHeight="1" x14ac:dyDescent="0.2">
      <c r="A113" s="137" t="str">
        <f t="array" ref="A113">IFERROR(INDEX('Annex 2 EHV charges'!#REF!, MATCH(0, IF(ISBLANK('Annex 2 EHV charges'!#REF!),1, COUNTIF(A$4:$A112, 'Annex 2 EHV charges'!#REF!)), 0)),"")</f>
        <v/>
      </c>
      <c r="B113" s="139" t="str">
        <f>IF($A113="","",VLOOKUP($A113,'Annex 2 EHV charges'!$A:$O,2,0))</f>
        <v/>
      </c>
      <c r="C113" s="140" t="str">
        <f>IF($A113="","",VLOOKUP($A113,'Annex 2 EHV charges'!$A:$O,3,0))</f>
        <v/>
      </c>
      <c r="D113" s="137" t="str">
        <f>IF($A113="","",VLOOKUP($A113,'Annex 2 EHV charges'!$A:$O,7,0))</f>
        <v/>
      </c>
      <c r="E113" s="135" t="str">
        <f>IFERROR(IF(VLOOKUP($A113,'Annex 2 EHV charges'!$A:$O,8,FALSE)=0,"",VLOOKUP($A113,'Annex 2 EHV charges'!$A:$O,8,FALSE)),"")</f>
        <v/>
      </c>
      <c r="F113" s="136" t="str">
        <f>IFERROR(IF(VLOOKUP($A113,'Annex 2 EHV charges'!$A:$O,9,FALSE)=0,"",VLOOKUP($A113,'Annex 2 EHV charges'!$A:$O,9,FALSE)),"")</f>
        <v/>
      </c>
      <c r="G113" s="135" t="str">
        <f>IFERROR(IF(VLOOKUP($A113,'Annex 2 EHV charges'!$A:$O,10,FALSE)=0,"",VLOOKUP($A113,'Annex 2 EHV charges'!$A:$O,10,FALSE)),"")</f>
        <v/>
      </c>
      <c r="H113" s="135" t="str">
        <f>IFERROR(IF(VLOOKUP($A113,'Annex 2 EHV charges'!$A:$O,11,FALSE)=0,"",VLOOKUP($A113,'Annex 2 EHV charges'!$A:$O,11,FALSE)),"")</f>
        <v/>
      </c>
    </row>
    <row r="114" spans="1:8" ht="30.75" customHeight="1" x14ac:dyDescent="0.2">
      <c r="A114" s="137" t="str">
        <f t="array" ref="A114">IFERROR(INDEX('Annex 2 EHV charges'!#REF!, MATCH(0, IF(ISBLANK('Annex 2 EHV charges'!#REF!),1, COUNTIF(A$4:$A113, 'Annex 2 EHV charges'!#REF!)), 0)),"")</f>
        <v/>
      </c>
      <c r="B114" s="139" t="str">
        <f>IF($A114="","",VLOOKUP($A114,'Annex 2 EHV charges'!$A:$O,2,0))</f>
        <v/>
      </c>
      <c r="C114" s="140" t="str">
        <f>IF($A114="","",VLOOKUP($A114,'Annex 2 EHV charges'!$A:$O,3,0))</f>
        <v/>
      </c>
      <c r="D114" s="137" t="str">
        <f>IF($A114="","",VLOOKUP($A114,'Annex 2 EHV charges'!$A:$O,7,0))</f>
        <v/>
      </c>
      <c r="E114" s="135" t="str">
        <f>IFERROR(IF(VLOOKUP($A114,'Annex 2 EHV charges'!$A:$O,8,FALSE)=0,"",VLOOKUP($A114,'Annex 2 EHV charges'!$A:$O,8,FALSE)),"")</f>
        <v/>
      </c>
      <c r="F114" s="136" t="str">
        <f>IFERROR(IF(VLOOKUP($A114,'Annex 2 EHV charges'!$A:$O,9,FALSE)=0,"",VLOOKUP($A114,'Annex 2 EHV charges'!$A:$O,9,FALSE)),"")</f>
        <v/>
      </c>
      <c r="G114" s="135" t="str">
        <f>IFERROR(IF(VLOOKUP($A114,'Annex 2 EHV charges'!$A:$O,10,FALSE)=0,"",VLOOKUP($A114,'Annex 2 EHV charges'!$A:$O,10,FALSE)),"")</f>
        <v/>
      </c>
      <c r="H114" s="135" t="str">
        <f>IFERROR(IF(VLOOKUP($A114,'Annex 2 EHV charges'!$A:$O,11,FALSE)=0,"",VLOOKUP($A114,'Annex 2 EHV charges'!$A:$O,11,FALSE)),"")</f>
        <v/>
      </c>
    </row>
    <row r="115" spans="1:8" ht="30.75" customHeight="1" x14ac:dyDescent="0.2">
      <c r="A115" s="137" t="str">
        <f t="array" ref="A115">IFERROR(INDEX('Annex 2 EHV charges'!#REF!, MATCH(0, IF(ISBLANK('Annex 2 EHV charges'!#REF!),1, COUNTIF(A$4:$A114, 'Annex 2 EHV charges'!#REF!)), 0)),"")</f>
        <v/>
      </c>
      <c r="B115" s="139" t="str">
        <f>IF($A115="","",VLOOKUP($A115,'Annex 2 EHV charges'!$A:$O,2,0))</f>
        <v/>
      </c>
      <c r="C115" s="140" t="str">
        <f>IF($A115="","",VLOOKUP($A115,'Annex 2 EHV charges'!$A:$O,3,0))</f>
        <v/>
      </c>
      <c r="D115" s="137" t="str">
        <f>IF($A115="","",VLOOKUP($A115,'Annex 2 EHV charges'!$A:$O,7,0))</f>
        <v/>
      </c>
      <c r="E115" s="135" t="str">
        <f>IFERROR(IF(VLOOKUP($A115,'Annex 2 EHV charges'!$A:$O,8,FALSE)=0,"",VLOOKUP($A115,'Annex 2 EHV charges'!$A:$O,8,FALSE)),"")</f>
        <v/>
      </c>
      <c r="F115" s="136" t="str">
        <f>IFERROR(IF(VLOOKUP($A115,'Annex 2 EHV charges'!$A:$O,9,FALSE)=0,"",VLOOKUP($A115,'Annex 2 EHV charges'!$A:$O,9,FALSE)),"")</f>
        <v/>
      </c>
      <c r="G115" s="135" t="str">
        <f>IFERROR(IF(VLOOKUP($A115,'Annex 2 EHV charges'!$A:$O,10,FALSE)=0,"",VLOOKUP($A115,'Annex 2 EHV charges'!$A:$O,10,FALSE)),"")</f>
        <v/>
      </c>
      <c r="H115" s="135" t="str">
        <f>IFERROR(IF(VLOOKUP($A115,'Annex 2 EHV charges'!$A:$O,11,FALSE)=0,"",VLOOKUP($A115,'Annex 2 EHV charges'!$A:$O,11,FALSE)),"")</f>
        <v/>
      </c>
    </row>
    <row r="116" spans="1:8" x14ac:dyDescent="0.2">
      <c r="A116" s="137" t="str">
        <f t="array" ref="A116">IFERROR(INDEX('Annex 2 EHV charges'!#REF!, MATCH(0, IF(ISBLANK('Annex 2 EHV charges'!#REF!),1, COUNTIF(A$4:$A115, 'Annex 2 EHV charges'!#REF!)), 0)),"")</f>
        <v/>
      </c>
      <c r="B116" s="139" t="str">
        <f>IF($A116="","",VLOOKUP($A116,'Annex 2 EHV charges'!$A:$O,2,0))</f>
        <v/>
      </c>
      <c r="C116" s="140" t="str">
        <f>IF($A116="","",VLOOKUP($A116,'Annex 2 EHV charges'!$A:$O,3,0))</f>
        <v/>
      </c>
      <c r="D116" s="137" t="str">
        <f>IF($A116="","",VLOOKUP($A116,'Annex 2 EHV charges'!$A:$O,7,0))</f>
        <v/>
      </c>
      <c r="E116" s="135" t="str">
        <f>IFERROR(IF(VLOOKUP($A116,'Annex 2 EHV charges'!$A:$O,8,FALSE)=0,"",VLOOKUP($A116,'Annex 2 EHV charges'!$A:$O,8,FALSE)),"")</f>
        <v/>
      </c>
      <c r="F116" s="136" t="str">
        <f>IFERROR(IF(VLOOKUP($A116,'Annex 2 EHV charges'!$A:$O,9,FALSE)=0,"",VLOOKUP($A116,'Annex 2 EHV charges'!$A:$O,9,FALSE)),"")</f>
        <v/>
      </c>
      <c r="G116" s="135" t="str">
        <f>IFERROR(IF(VLOOKUP($A116,'Annex 2 EHV charges'!$A:$O,10,FALSE)=0,"",VLOOKUP($A116,'Annex 2 EHV charges'!$A:$O,10,FALSE)),"")</f>
        <v/>
      </c>
      <c r="H116" s="135" t="str">
        <f>IFERROR(IF(VLOOKUP($A116,'Annex 2 EHV charges'!$A:$O,11,FALSE)=0,"",VLOOKUP($A116,'Annex 2 EHV charges'!$A:$O,11,FALSE)),"")</f>
        <v/>
      </c>
    </row>
    <row r="117" spans="1:8" x14ac:dyDescent="0.2">
      <c r="A117" s="137" t="str">
        <f t="array" ref="A117">IFERROR(INDEX('Annex 2 EHV charges'!#REF!, MATCH(0, IF(ISBLANK('Annex 2 EHV charges'!#REF!),1, COUNTIF(A$4:$A116, 'Annex 2 EHV charges'!#REF!)), 0)),"")</f>
        <v/>
      </c>
      <c r="B117" s="139" t="str">
        <f>IF($A117="","",VLOOKUP($A117,'Annex 2 EHV charges'!$A:$O,2,0))</f>
        <v/>
      </c>
      <c r="C117" s="140" t="str">
        <f>IF($A117="","",VLOOKUP($A117,'Annex 2 EHV charges'!$A:$O,3,0))</f>
        <v/>
      </c>
      <c r="D117" s="137" t="str">
        <f>IF($A117="","",VLOOKUP($A117,'Annex 2 EHV charges'!$A:$O,7,0))</f>
        <v/>
      </c>
      <c r="E117" s="135" t="str">
        <f>IFERROR(IF(VLOOKUP($A117,'Annex 2 EHV charges'!$A:$O,8,FALSE)=0,"",VLOOKUP($A117,'Annex 2 EHV charges'!$A:$O,8,FALSE)),"")</f>
        <v/>
      </c>
      <c r="F117" s="136" t="str">
        <f>IFERROR(IF(VLOOKUP($A117,'Annex 2 EHV charges'!$A:$O,9,FALSE)=0,"",VLOOKUP($A117,'Annex 2 EHV charges'!$A:$O,9,FALSE)),"")</f>
        <v/>
      </c>
      <c r="G117" s="135" t="str">
        <f>IFERROR(IF(VLOOKUP($A117,'Annex 2 EHV charges'!$A:$O,10,FALSE)=0,"",VLOOKUP($A117,'Annex 2 EHV charges'!$A:$O,10,FALSE)),"")</f>
        <v/>
      </c>
      <c r="H117" s="135" t="str">
        <f>IFERROR(IF(VLOOKUP($A117,'Annex 2 EHV charges'!$A:$O,11,FALSE)=0,"",VLOOKUP($A117,'Annex 2 EHV charges'!$A:$O,11,FALSE)),"")</f>
        <v/>
      </c>
    </row>
    <row r="118" spans="1:8" x14ac:dyDescent="0.2">
      <c r="A118" s="137" t="str">
        <f t="array" ref="A118">IFERROR(INDEX('Annex 2 EHV charges'!#REF!, MATCH(0, IF(ISBLANK('Annex 2 EHV charges'!#REF!),1, COUNTIF(A$4:$A117, 'Annex 2 EHV charges'!#REF!)), 0)),"")</f>
        <v/>
      </c>
      <c r="B118" s="139" t="str">
        <f>IF($A118="","",VLOOKUP($A118,'Annex 2 EHV charges'!$A:$O,2,0))</f>
        <v/>
      </c>
      <c r="C118" s="140" t="str">
        <f>IF($A118="","",VLOOKUP($A118,'Annex 2 EHV charges'!$A:$O,3,0))</f>
        <v/>
      </c>
      <c r="D118" s="137" t="str">
        <f>IF($A118="","",VLOOKUP($A118,'Annex 2 EHV charges'!$A:$O,7,0))</f>
        <v/>
      </c>
      <c r="E118" s="135" t="str">
        <f>IFERROR(IF(VLOOKUP($A118,'Annex 2 EHV charges'!$A:$O,8,FALSE)=0,"",VLOOKUP($A118,'Annex 2 EHV charges'!$A:$O,8,FALSE)),"")</f>
        <v/>
      </c>
      <c r="F118" s="136" t="str">
        <f>IFERROR(IF(VLOOKUP($A118,'Annex 2 EHV charges'!$A:$O,9,FALSE)=0,"",VLOOKUP($A118,'Annex 2 EHV charges'!$A:$O,9,FALSE)),"")</f>
        <v/>
      </c>
      <c r="G118" s="135" t="str">
        <f>IFERROR(IF(VLOOKUP($A118,'Annex 2 EHV charges'!$A:$O,10,FALSE)=0,"",VLOOKUP($A118,'Annex 2 EHV charges'!$A:$O,10,FALSE)),"")</f>
        <v/>
      </c>
      <c r="H118" s="135" t="str">
        <f>IFERROR(IF(VLOOKUP($A118,'Annex 2 EHV charges'!$A:$O,11,FALSE)=0,"",VLOOKUP($A118,'Annex 2 EHV charges'!$A:$O,11,FALSE)),"")</f>
        <v/>
      </c>
    </row>
    <row r="119" spans="1:8" ht="30.75" customHeight="1" x14ac:dyDescent="0.2">
      <c r="A119" s="137" t="str">
        <f t="array" ref="A119">IFERROR(INDEX('Annex 2 EHV charges'!#REF!, MATCH(0, IF(ISBLANK('Annex 2 EHV charges'!#REF!),1, COUNTIF(A$4:$A118, 'Annex 2 EHV charges'!#REF!)), 0)),"")</f>
        <v/>
      </c>
      <c r="B119" s="139" t="str">
        <f>IF($A119="","",VLOOKUP($A119,'Annex 2 EHV charges'!$A:$O,2,0))</f>
        <v/>
      </c>
      <c r="C119" s="140" t="str">
        <f>IF($A119="","",VLOOKUP($A119,'Annex 2 EHV charges'!$A:$O,3,0))</f>
        <v/>
      </c>
      <c r="D119" s="137" t="str">
        <f>IF($A119="","",VLOOKUP($A119,'Annex 2 EHV charges'!$A:$O,7,0))</f>
        <v/>
      </c>
      <c r="E119" s="135" t="str">
        <f>IFERROR(IF(VLOOKUP($A119,'Annex 2 EHV charges'!$A:$O,8,FALSE)=0,"",VLOOKUP($A119,'Annex 2 EHV charges'!$A:$O,8,FALSE)),"")</f>
        <v/>
      </c>
      <c r="F119" s="136" t="str">
        <f>IFERROR(IF(VLOOKUP($A119,'Annex 2 EHV charges'!$A:$O,9,FALSE)=0,"",VLOOKUP($A119,'Annex 2 EHV charges'!$A:$O,9,FALSE)),"")</f>
        <v/>
      </c>
      <c r="G119" s="135" t="str">
        <f>IFERROR(IF(VLOOKUP($A119,'Annex 2 EHV charges'!$A:$O,10,FALSE)=0,"",VLOOKUP($A119,'Annex 2 EHV charges'!$A:$O,10,FALSE)),"")</f>
        <v/>
      </c>
      <c r="H119" s="135" t="str">
        <f>IFERROR(IF(VLOOKUP($A119,'Annex 2 EHV charges'!$A:$O,11,FALSE)=0,"",VLOOKUP($A119,'Annex 2 EHV charges'!$A:$O,11,FALSE)),"")</f>
        <v/>
      </c>
    </row>
    <row r="120" spans="1:8" ht="30.75" customHeight="1" x14ac:dyDescent="0.2">
      <c r="A120" s="137" t="str">
        <f t="array" ref="A120">IFERROR(INDEX('Annex 2 EHV charges'!#REF!, MATCH(0, IF(ISBLANK('Annex 2 EHV charges'!#REF!),1, COUNTIF(A$4:$A119, 'Annex 2 EHV charges'!#REF!)), 0)),"")</f>
        <v/>
      </c>
      <c r="B120" s="139" t="str">
        <f>IF($A120="","",VLOOKUP($A120,'Annex 2 EHV charges'!$A:$O,2,0))</f>
        <v/>
      </c>
      <c r="C120" s="140" t="str">
        <f>IF($A120="","",VLOOKUP($A120,'Annex 2 EHV charges'!$A:$O,3,0))</f>
        <v/>
      </c>
      <c r="D120" s="137" t="str">
        <f>IF($A120="","",VLOOKUP($A120,'Annex 2 EHV charges'!$A:$O,7,0))</f>
        <v/>
      </c>
      <c r="E120" s="135" t="str">
        <f>IFERROR(IF(VLOOKUP($A120,'Annex 2 EHV charges'!$A:$O,8,FALSE)=0,"",VLOOKUP($A120,'Annex 2 EHV charges'!$A:$O,8,FALSE)),"")</f>
        <v/>
      </c>
      <c r="F120" s="136" t="str">
        <f>IFERROR(IF(VLOOKUP($A120,'Annex 2 EHV charges'!$A:$O,9,FALSE)=0,"",VLOOKUP($A120,'Annex 2 EHV charges'!$A:$O,9,FALSE)),"")</f>
        <v/>
      </c>
      <c r="G120" s="135" t="str">
        <f>IFERROR(IF(VLOOKUP($A120,'Annex 2 EHV charges'!$A:$O,10,FALSE)=0,"",VLOOKUP($A120,'Annex 2 EHV charges'!$A:$O,10,FALSE)),"")</f>
        <v/>
      </c>
      <c r="H120" s="135" t="str">
        <f>IFERROR(IF(VLOOKUP($A120,'Annex 2 EHV charges'!$A:$O,11,FALSE)=0,"",VLOOKUP($A120,'Annex 2 EHV charges'!$A:$O,11,FALSE)),"")</f>
        <v/>
      </c>
    </row>
    <row r="121" spans="1:8" ht="30.75" customHeight="1" x14ac:dyDescent="0.2">
      <c r="A121" s="137" t="str">
        <f t="array" ref="A121">IFERROR(INDEX('Annex 2 EHV charges'!#REF!, MATCH(0, IF(ISBLANK('Annex 2 EHV charges'!#REF!),1, COUNTIF(A$4:$A120, 'Annex 2 EHV charges'!#REF!)), 0)),"")</f>
        <v/>
      </c>
      <c r="B121" s="139" t="str">
        <f>IF($A121="","",VLOOKUP($A121,'Annex 2 EHV charges'!$A:$O,2,0))</f>
        <v/>
      </c>
      <c r="C121" s="140" t="str">
        <f>IF($A121="","",VLOOKUP($A121,'Annex 2 EHV charges'!$A:$O,3,0))</f>
        <v/>
      </c>
      <c r="D121" s="137" t="str">
        <f>IF($A121="","",VLOOKUP($A121,'Annex 2 EHV charges'!$A:$O,7,0))</f>
        <v/>
      </c>
      <c r="E121" s="135" t="str">
        <f>IFERROR(IF(VLOOKUP($A121,'Annex 2 EHV charges'!$A:$O,8,FALSE)=0,"",VLOOKUP($A121,'Annex 2 EHV charges'!$A:$O,8,FALSE)),"")</f>
        <v/>
      </c>
      <c r="F121" s="136" t="str">
        <f>IFERROR(IF(VLOOKUP($A121,'Annex 2 EHV charges'!$A:$O,9,FALSE)=0,"",VLOOKUP($A121,'Annex 2 EHV charges'!$A:$O,9,FALSE)),"")</f>
        <v/>
      </c>
      <c r="G121" s="135" t="str">
        <f>IFERROR(IF(VLOOKUP($A121,'Annex 2 EHV charges'!$A:$O,10,FALSE)=0,"",VLOOKUP($A121,'Annex 2 EHV charges'!$A:$O,10,FALSE)),"")</f>
        <v/>
      </c>
      <c r="H121" s="135" t="str">
        <f>IFERROR(IF(VLOOKUP($A121,'Annex 2 EHV charges'!$A:$O,11,FALSE)=0,"",VLOOKUP($A121,'Annex 2 EHV charges'!$A:$O,11,FALSE)),"")</f>
        <v/>
      </c>
    </row>
    <row r="122" spans="1:8" ht="30.75" customHeight="1" x14ac:dyDescent="0.2">
      <c r="A122" s="137" t="str">
        <f t="array" ref="A122">IFERROR(INDEX('Annex 2 EHV charges'!#REF!, MATCH(0, IF(ISBLANK('Annex 2 EHV charges'!#REF!),1, COUNTIF(A$4:$A121, 'Annex 2 EHV charges'!#REF!)), 0)),"")</f>
        <v/>
      </c>
      <c r="B122" s="139" t="str">
        <f>IF($A122="","",VLOOKUP($A122,'Annex 2 EHV charges'!$A:$O,2,0))</f>
        <v/>
      </c>
      <c r="C122" s="140" t="str">
        <f>IF($A122="","",VLOOKUP($A122,'Annex 2 EHV charges'!$A:$O,3,0))</f>
        <v/>
      </c>
      <c r="D122" s="137" t="str">
        <f>IF($A122="","",VLOOKUP($A122,'Annex 2 EHV charges'!$A:$O,7,0))</f>
        <v/>
      </c>
      <c r="E122" s="135" t="str">
        <f>IFERROR(IF(VLOOKUP($A122,'Annex 2 EHV charges'!$A:$O,8,FALSE)=0,"",VLOOKUP($A122,'Annex 2 EHV charges'!$A:$O,8,FALSE)),"")</f>
        <v/>
      </c>
      <c r="F122" s="136" t="str">
        <f>IFERROR(IF(VLOOKUP($A122,'Annex 2 EHV charges'!$A:$O,9,FALSE)=0,"",VLOOKUP($A122,'Annex 2 EHV charges'!$A:$O,9,FALSE)),"")</f>
        <v/>
      </c>
      <c r="G122" s="135" t="str">
        <f>IFERROR(IF(VLOOKUP($A122,'Annex 2 EHV charges'!$A:$O,10,FALSE)=0,"",VLOOKUP($A122,'Annex 2 EHV charges'!$A:$O,10,FALSE)),"")</f>
        <v/>
      </c>
      <c r="H122" s="135" t="str">
        <f>IFERROR(IF(VLOOKUP($A122,'Annex 2 EHV charges'!$A:$O,11,FALSE)=0,"",VLOOKUP($A122,'Annex 2 EHV charges'!$A:$O,11,FALSE)),"")</f>
        <v/>
      </c>
    </row>
    <row r="123" spans="1:8" ht="30.75" customHeight="1" x14ac:dyDescent="0.2">
      <c r="A123" s="137" t="str">
        <f t="array" ref="A123">IFERROR(INDEX('Annex 2 EHV charges'!#REF!, MATCH(0, IF(ISBLANK('Annex 2 EHV charges'!#REF!),1, COUNTIF(A$4:$A122, 'Annex 2 EHV charges'!#REF!)), 0)),"")</f>
        <v/>
      </c>
      <c r="B123" s="139" t="str">
        <f>IF($A123="","",VLOOKUP($A123,'Annex 2 EHV charges'!$A:$O,2,0))</f>
        <v/>
      </c>
      <c r="C123" s="140" t="str">
        <f>IF($A123="","",VLOOKUP($A123,'Annex 2 EHV charges'!$A:$O,3,0))</f>
        <v/>
      </c>
      <c r="D123" s="137" t="str">
        <f>IF($A123="","",VLOOKUP($A123,'Annex 2 EHV charges'!$A:$O,7,0))</f>
        <v/>
      </c>
      <c r="E123" s="135" t="str">
        <f>IFERROR(IF(VLOOKUP($A123,'Annex 2 EHV charges'!$A:$O,8,FALSE)=0,"",VLOOKUP($A123,'Annex 2 EHV charges'!$A:$O,8,FALSE)),"")</f>
        <v/>
      </c>
      <c r="F123" s="136" t="str">
        <f>IFERROR(IF(VLOOKUP($A123,'Annex 2 EHV charges'!$A:$O,9,FALSE)=0,"",VLOOKUP($A123,'Annex 2 EHV charges'!$A:$O,9,FALSE)),"")</f>
        <v/>
      </c>
      <c r="G123" s="135" t="str">
        <f>IFERROR(IF(VLOOKUP($A123,'Annex 2 EHV charges'!$A:$O,10,FALSE)=0,"",VLOOKUP($A123,'Annex 2 EHV charges'!$A:$O,10,FALSE)),"")</f>
        <v/>
      </c>
      <c r="H123" s="135" t="str">
        <f>IFERROR(IF(VLOOKUP($A123,'Annex 2 EHV charges'!$A:$O,11,FALSE)=0,"",VLOOKUP($A123,'Annex 2 EHV charges'!$A:$O,11,FALSE)),"")</f>
        <v/>
      </c>
    </row>
    <row r="124" spans="1:8" ht="30.75" customHeight="1" x14ac:dyDescent="0.2">
      <c r="A124" s="137" t="str">
        <f t="array" ref="A124">IFERROR(INDEX('Annex 2 EHV charges'!#REF!, MATCH(0, IF(ISBLANK('Annex 2 EHV charges'!#REF!),1, COUNTIF(A$4:$A123, 'Annex 2 EHV charges'!#REF!)), 0)),"")</f>
        <v/>
      </c>
      <c r="B124" s="139" t="str">
        <f>IF($A124="","",VLOOKUP($A124,'Annex 2 EHV charges'!$A:$O,2,0))</f>
        <v/>
      </c>
      <c r="C124" s="140" t="str">
        <f>IF($A124="","",VLOOKUP($A124,'Annex 2 EHV charges'!$A:$O,3,0))</f>
        <v/>
      </c>
      <c r="D124" s="137" t="str">
        <f>IF($A124="","",VLOOKUP($A124,'Annex 2 EHV charges'!$A:$O,7,0))</f>
        <v/>
      </c>
      <c r="E124" s="135" t="str">
        <f>IFERROR(IF(VLOOKUP($A124,'Annex 2 EHV charges'!$A:$O,8,FALSE)=0,"",VLOOKUP($A124,'Annex 2 EHV charges'!$A:$O,8,FALSE)),"")</f>
        <v/>
      </c>
      <c r="F124" s="136" t="str">
        <f>IFERROR(IF(VLOOKUP($A124,'Annex 2 EHV charges'!$A:$O,9,FALSE)=0,"",VLOOKUP($A124,'Annex 2 EHV charges'!$A:$O,9,FALSE)),"")</f>
        <v/>
      </c>
      <c r="G124" s="135" t="str">
        <f>IFERROR(IF(VLOOKUP($A124,'Annex 2 EHV charges'!$A:$O,10,FALSE)=0,"",VLOOKUP($A124,'Annex 2 EHV charges'!$A:$O,10,FALSE)),"")</f>
        <v/>
      </c>
      <c r="H124" s="135" t="str">
        <f>IFERROR(IF(VLOOKUP($A124,'Annex 2 EHV charges'!$A:$O,11,FALSE)=0,"",VLOOKUP($A124,'Annex 2 EHV charges'!$A:$O,11,FALSE)),"")</f>
        <v/>
      </c>
    </row>
    <row r="125" spans="1:8" ht="30.75" customHeight="1" x14ac:dyDescent="0.2">
      <c r="A125" s="137" t="str">
        <f t="array" ref="A125">IFERROR(INDEX('Annex 2 EHV charges'!#REF!, MATCH(0, IF(ISBLANK('Annex 2 EHV charges'!#REF!),1, COUNTIF(A$4:$A124, 'Annex 2 EHV charges'!#REF!)), 0)),"")</f>
        <v/>
      </c>
      <c r="B125" s="139" t="str">
        <f>IF($A125="","",VLOOKUP($A125,'Annex 2 EHV charges'!$A:$O,2,0))</f>
        <v/>
      </c>
      <c r="C125" s="140" t="str">
        <f>IF($A125="","",VLOOKUP($A125,'Annex 2 EHV charges'!$A:$O,3,0))</f>
        <v/>
      </c>
      <c r="D125" s="137" t="str">
        <f>IF($A125="","",VLOOKUP($A125,'Annex 2 EHV charges'!$A:$O,7,0))</f>
        <v/>
      </c>
      <c r="E125" s="135" t="str">
        <f>IFERROR(IF(VLOOKUP($A125,'Annex 2 EHV charges'!$A:$O,8,FALSE)=0,"",VLOOKUP($A125,'Annex 2 EHV charges'!$A:$O,8,FALSE)),"")</f>
        <v/>
      </c>
      <c r="F125" s="136" t="str">
        <f>IFERROR(IF(VLOOKUP($A125,'Annex 2 EHV charges'!$A:$O,9,FALSE)=0,"",VLOOKUP($A125,'Annex 2 EHV charges'!$A:$O,9,FALSE)),"")</f>
        <v/>
      </c>
      <c r="G125" s="135" t="str">
        <f>IFERROR(IF(VLOOKUP($A125,'Annex 2 EHV charges'!$A:$O,10,FALSE)=0,"",VLOOKUP($A125,'Annex 2 EHV charges'!$A:$O,10,FALSE)),"")</f>
        <v/>
      </c>
      <c r="H125" s="135" t="str">
        <f>IFERROR(IF(VLOOKUP($A125,'Annex 2 EHV charges'!$A:$O,11,FALSE)=0,"",VLOOKUP($A125,'Annex 2 EHV charges'!$A:$O,11,FALSE)),"")</f>
        <v/>
      </c>
    </row>
    <row r="126" spans="1:8" ht="30.75" customHeight="1" x14ac:dyDescent="0.2">
      <c r="A126" s="137" t="str">
        <f t="array" ref="A126">IFERROR(INDEX('Annex 2 EHV charges'!#REF!, MATCH(0, IF(ISBLANK('Annex 2 EHV charges'!#REF!),1, COUNTIF(A$4:$A125, 'Annex 2 EHV charges'!#REF!)), 0)),"")</f>
        <v/>
      </c>
      <c r="B126" s="139" t="str">
        <f>IF($A126="","",VLOOKUP($A126,'Annex 2 EHV charges'!$A:$O,2,0))</f>
        <v/>
      </c>
      <c r="C126" s="140" t="str">
        <f>IF($A126="","",VLOOKUP($A126,'Annex 2 EHV charges'!$A:$O,3,0))</f>
        <v/>
      </c>
      <c r="D126" s="137" t="str">
        <f>IF($A126="","",VLOOKUP($A126,'Annex 2 EHV charges'!$A:$O,7,0))</f>
        <v/>
      </c>
      <c r="E126" s="135" t="str">
        <f>IFERROR(IF(VLOOKUP($A126,'Annex 2 EHV charges'!$A:$O,8,FALSE)=0,"",VLOOKUP($A126,'Annex 2 EHV charges'!$A:$O,8,FALSE)),"")</f>
        <v/>
      </c>
      <c r="F126" s="136" t="str">
        <f>IFERROR(IF(VLOOKUP($A126,'Annex 2 EHV charges'!$A:$O,9,FALSE)=0,"",VLOOKUP($A126,'Annex 2 EHV charges'!$A:$O,9,FALSE)),"")</f>
        <v/>
      </c>
      <c r="G126" s="135" t="str">
        <f>IFERROR(IF(VLOOKUP($A126,'Annex 2 EHV charges'!$A:$O,10,FALSE)=0,"",VLOOKUP($A126,'Annex 2 EHV charges'!$A:$O,10,FALSE)),"")</f>
        <v/>
      </c>
      <c r="H126" s="135" t="str">
        <f>IFERROR(IF(VLOOKUP($A126,'Annex 2 EHV charges'!$A:$O,11,FALSE)=0,"",VLOOKUP($A126,'Annex 2 EHV charges'!$A:$O,11,FALSE)),"")</f>
        <v/>
      </c>
    </row>
    <row r="127" spans="1:8" ht="30.75" customHeight="1" x14ac:dyDescent="0.2">
      <c r="A127" s="137" t="str">
        <f t="array" ref="A127">IFERROR(INDEX('Annex 2 EHV charges'!#REF!, MATCH(0, IF(ISBLANK('Annex 2 EHV charges'!#REF!),1, COUNTIF(A$4:$A126, 'Annex 2 EHV charges'!#REF!)), 0)),"")</f>
        <v/>
      </c>
      <c r="B127" s="139" t="str">
        <f>IF($A127="","",VLOOKUP($A127,'Annex 2 EHV charges'!$A:$O,2,0))</f>
        <v/>
      </c>
      <c r="C127" s="140" t="str">
        <f>IF($A127="","",VLOOKUP($A127,'Annex 2 EHV charges'!$A:$O,3,0))</f>
        <v/>
      </c>
      <c r="D127" s="137" t="str">
        <f>IF($A127="","",VLOOKUP($A127,'Annex 2 EHV charges'!$A:$O,7,0))</f>
        <v/>
      </c>
      <c r="E127" s="135" t="str">
        <f>IFERROR(IF(VLOOKUP($A127,'Annex 2 EHV charges'!$A:$O,8,FALSE)=0,"",VLOOKUP($A127,'Annex 2 EHV charges'!$A:$O,8,FALSE)),"")</f>
        <v/>
      </c>
      <c r="F127" s="136" t="str">
        <f>IFERROR(IF(VLOOKUP($A127,'Annex 2 EHV charges'!$A:$O,9,FALSE)=0,"",VLOOKUP($A127,'Annex 2 EHV charges'!$A:$O,9,FALSE)),"")</f>
        <v/>
      </c>
      <c r="G127" s="135" t="str">
        <f>IFERROR(IF(VLOOKUP($A127,'Annex 2 EHV charges'!$A:$O,10,FALSE)=0,"",VLOOKUP($A127,'Annex 2 EHV charges'!$A:$O,10,FALSE)),"")</f>
        <v/>
      </c>
      <c r="H127" s="135" t="str">
        <f>IFERROR(IF(VLOOKUP($A127,'Annex 2 EHV charges'!$A:$O,11,FALSE)=0,"",VLOOKUP($A127,'Annex 2 EHV charges'!$A:$O,11,FALSE)),"")</f>
        <v/>
      </c>
    </row>
    <row r="128" spans="1:8" ht="30.75" customHeight="1" x14ac:dyDescent="0.2">
      <c r="A128" s="137" t="str">
        <f t="array" ref="A128">IFERROR(INDEX('Annex 2 EHV charges'!#REF!, MATCH(0, IF(ISBLANK('Annex 2 EHV charges'!#REF!),1, COUNTIF(A$4:$A127, 'Annex 2 EHV charges'!#REF!)), 0)),"")</f>
        <v/>
      </c>
      <c r="B128" s="139" t="str">
        <f>IF($A128="","",VLOOKUP($A128,'Annex 2 EHV charges'!$A:$O,2,0))</f>
        <v/>
      </c>
      <c r="C128" s="140" t="str">
        <f>IF($A128="","",VLOOKUP($A128,'Annex 2 EHV charges'!$A:$O,3,0))</f>
        <v/>
      </c>
      <c r="D128" s="137" t="str">
        <f>IF($A128="","",VLOOKUP($A128,'Annex 2 EHV charges'!$A:$O,7,0))</f>
        <v/>
      </c>
      <c r="E128" s="135" t="str">
        <f>IFERROR(IF(VLOOKUP($A128,'Annex 2 EHV charges'!$A:$O,8,FALSE)=0,"",VLOOKUP($A128,'Annex 2 EHV charges'!$A:$O,8,FALSE)),"")</f>
        <v/>
      </c>
      <c r="F128" s="136" t="str">
        <f>IFERROR(IF(VLOOKUP($A128,'Annex 2 EHV charges'!$A:$O,9,FALSE)=0,"",VLOOKUP($A128,'Annex 2 EHV charges'!$A:$O,9,FALSE)),"")</f>
        <v/>
      </c>
      <c r="G128" s="135" t="str">
        <f>IFERROR(IF(VLOOKUP($A128,'Annex 2 EHV charges'!$A:$O,10,FALSE)=0,"",VLOOKUP($A128,'Annex 2 EHV charges'!$A:$O,10,FALSE)),"")</f>
        <v/>
      </c>
      <c r="H128" s="135" t="str">
        <f>IFERROR(IF(VLOOKUP($A128,'Annex 2 EHV charges'!$A:$O,11,FALSE)=0,"",VLOOKUP($A128,'Annex 2 EHV charges'!$A:$O,11,FALSE)),"")</f>
        <v/>
      </c>
    </row>
    <row r="129" spans="1:8" x14ac:dyDescent="0.2">
      <c r="A129" s="137" t="str">
        <f t="array" ref="A129">IFERROR(INDEX('Annex 2 EHV charges'!#REF!, MATCH(0, IF(ISBLANK('Annex 2 EHV charges'!#REF!),1, COUNTIF(A$4:$A128, 'Annex 2 EHV charges'!#REF!)), 0)),"")</f>
        <v/>
      </c>
      <c r="B129" s="139" t="str">
        <f>IF($A129="","",VLOOKUP($A129,'Annex 2 EHV charges'!$A:$O,2,0))</f>
        <v/>
      </c>
      <c r="C129" s="140" t="str">
        <f>IF($A129="","",VLOOKUP($A129,'Annex 2 EHV charges'!$A:$O,3,0))</f>
        <v/>
      </c>
      <c r="D129" s="137" t="str">
        <f>IF($A129="","",VLOOKUP($A129,'Annex 2 EHV charges'!$A:$O,7,0))</f>
        <v/>
      </c>
      <c r="E129" s="135" t="str">
        <f>IFERROR(IF(VLOOKUP($A129,'Annex 2 EHV charges'!$A:$O,8,FALSE)=0,"",VLOOKUP($A129,'Annex 2 EHV charges'!$A:$O,8,FALSE)),"")</f>
        <v/>
      </c>
      <c r="F129" s="136" t="str">
        <f>IFERROR(IF(VLOOKUP($A129,'Annex 2 EHV charges'!$A:$O,9,FALSE)=0,"",VLOOKUP($A129,'Annex 2 EHV charges'!$A:$O,9,FALSE)),"")</f>
        <v/>
      </c>
      <c r="G129" s="135" t="str">
        <f>IFERROR(IF(VLOOKUP($A129,'Annex 2 EHV charges'!$A:$O,10,FALSE)=0,"",VLOOKUP($A129,'Annex 2 EHV charges'!$A:$O,10,FALSE)),"")</f>
        <v/>
      </c>
      <c r="H129" s="135" t="str">
        <f>IFERROR(IF(VLOOKUP($A129,'Annex 2 EHV charges'!$A:$O,11,FALSE)=0,"",VLOOKUP($A129,'Annex 2 EHV charges'!$A:$O,11,FALSE)),"")</f>
        <v/>
      </c>
    </row>
    <row r="130" spans="1:8" x14ac:dyDescent="0.2">
      <c r="A130" s="137" t="str">
        <f t="array" ref="A130">IFERROR(INDEX('Annex 2 EHV charges'!#REF!, MATCH(0, IF(ISBLANK('Annex 2 EHV charges'!#REF!),1, COUNTIF(A$4:$A129, 'Annex 2 EHV charges'!#REF!)), 0)),"")</f>
        <v/>
      </c>
      <c r="B130" s="139" t="str">
        <f>IF($A130="","",VLOOKUP($A130,'Annex 2 EHV charges'!$A:$O,2,0))</f>
        <v/>
      </c>
      <c r="C130" s="140" t="str">
        <f>IF($A130="","",VLOOKUP($A130,'Annex 2 EHV charges'!$A:$O,3,0))</f>
        <v/>
      </c>
      <c r="D130" s="137" t="str">
        <f>IF($A130="","",VLOOKUP($A130,'Annex 2 EHV charges'!$A:$O,7,0))</f>
        <v/>
      </c>
      <c r="E130" s="135" t="str">
        <f>IFERROR(IF(VLOOKUP($A130,'Annex 2 EHV charges'!$A:$O,8,FALSE)=0,"",VLOOKUP($A130,'Annex 2 EHV charges'!$A:$O,8,FALSE)),"")</f>
        <v/>
      </c>
      <c r="F130" s="136" t="str">
        <f>IFERROR(IF(VLOOKUP($A130,'Annex 2 EHV charges'!$A:$O,9,FALSE)=0,"",VLOOKUP($A130,'Annex 2 EHV charges'!$A:$O,9,FALSE)),"")</f>
        <v/>
      </c>
      <c r="G130" s="135" t="str">
        <f>IFERROR(IF(VLOOKUP($A130,'Annex 2 EHV charges'!$A:$O,10,FALSE)=0,"",VLOOKUP($A130,'Annex 2 EHV charges'!$A:$O,10,FALSE)),"")</f>
        <v/>
      </c>
      <c r="H130" s="135" t="str">
        <f>IFERROR(IF(VLOOKUP($A130,'Annex 2 EHV charges'!$A:$O,11,FALSE)=0,"",VLOOKUP($A130,'Annex 2 EHV charges'!$A:$O,11,FALSE)),"")</f>
        <v/>
      </c>
    </row>
    <row r="131" spans="1:8" ht="30.75" customHeight="1" x14ac:dyDescent="0.2">
      <c r="A131" s="137" t="str">
        <f t="array" ref="A131">IFERROR(INDEX('Annex 2 EHV charges'!#REF!, MATCH(0, IF(ISBLANK('Annex 2 EHV charges'!#REF!),1, COUNTIF(A$4:$A130, 'Annex 2 EHV charges'!#REF!)), 0)),"")</f>
        <v/>
      </c>
      <c r="B131" s="139" t="str">
        <f>IF($A131="","",VLOOKUP($A131,'Annex 2 EHV charges'!$A:$O,2,0))</f>
        <v/>
      </c>
      <c r="C131" s="140" t="str">
        <f>IF($A131="","",VLOOKUP($A131,'Annex 2 EHV charges'!$A:$O,3,0))</f>
        <v/>
      </c>
      <c r="D131" s="137" t="str">
        <f>IF($A131="","",VLOOKUP($A131,'Annex 2 EHV charges'!$A:$O,7,0))</f>
        <v/>
      </c>
      <c r="E131" s="135" t="str">
        <f>IFERROR(IF(VLOOKUP($A131,'Annex 2 EHV charges'!$A:$O,8,FALSE)=0,"",VLOOKUP($A131,'Annex 2 EHV charges'!$A:$O,8,FALSE)),"")</f>
        <v/>
      </c>
      <c r="F131" s="136" t="str">
        <f>IFERROR(IF(VLOOKUP($A131,'Annex 2 EHV charges'!$A:$O,9,FALSE)=0,"",VLOOKUP($A131,'Annex 2 EHV charges'!$A:$O,9,FALSE)),"")</f>
        <v/>
      </c>
      <c r="G131" s="135" t="str">
        <f>IFERROR(IF(VLOOKUP($A131,'Annex 2 EHV charges'!$A:$O,10,FALSE)=0,"",VLOOKUP($A131,'Annex 2 EHV charges'!$A:$O,10,FALSE)),"")</f>
        <v/>
      </c>
      <c r="H131" s="135" t="str">
        <f>IFERROR(IF(VLOOKUP($A131,'Annex 2 EHV charges'!$A:$O,11,FALSE)=0,"",VLOOKUP($A131,'Annex 2 EHV charges'!$A:$O,11,FALSE)),"")</f>
        <v/>
      </c>
    </row>
    <row r="132" spans="1:8" ht="30.75" customHeight="1" x14ac:dyDescent="0.2">
      <c r="A132" s="137" t="str">
        <f t="array" ref="A132">IFERROR(INDEX('Annex 2 EHV charges'!#REF!, MATCH(0, IF(ISBLANK('Annex 2 EHV charges'!#REF!),1, COUNTIF(A$4:$A131, 'Annex 2 EHV charges'!#REF!)), 0)),"")</f>
        <v/>
      </c>
      <c r="B132" s="139" t="str">
        <f>IF($A132="","",VLOOKUP($A132,'Annex 2 EHV charges'!$A:$O,2,0))</f>
        <v/>
      </c>
      <c r="C132" s="140" t="str">
        <f>IF($A132="","",VLOOKUP($A132,'Annex 2 EHV charges'!$A:$O,3,0))</f>
        <v/>
      </c>
      <c r="D132" s="137" t="str">
        <f>IF($A132="","",VLOOKUP($A132,'Annex 2 EHV charges'!$A:$O,7,0))</f>
        <v/>
      </c>
      <c r="E132" s="135" t="str">
        <f>IFERROR(IF(VLOOKUP($A132,'Annex 2 EHV charges'!$A:$O,8,FALSE)=0,"",VLOOKUP($A132,'Annex 2 EHV charges'!$A:$O,8,FALSE)),"")</f>
        <v/>
      </c>
      <c r="F132" s="136" t="str">
        <f>IFERROR(IF(VLOOKUP($A132,'Annex 2 EHV charges'!$A:$O,9,FALSE)=0,"",VLOOKUP($A132,'Annex 2 EHV charges'!$A:$O,9,FALSE)),"")</f>
        <v/>
      </c>
      <c r="G132" s="135" t="str">
        <f>IFERROR(IF(VLOOKUP($A132,'Annex 2 EHV charges'!$A:$O,10,FALSE)=0,"",VLOOKUP($A132,'Annex 2 EHV charges'!$A:$O,10,FALSE)),"")</f>
        <v/>
      </c>
      <c r="H132" s="135" t="str">
        <f>IFERROR(IF(VLOOKUP($A132,'Annex 2 EHV charges'!$A:$O,11,FALSE)=0,"",VLOOKUP($A132,'Annex 2 EHV charges'!$A:$O,11,FALSE)),"")</f>
        <v/>
      </c>
    </row>
    <row r="133" spans="1:8" ht="30.75" customHeight="1" x14ac:dyDescent="0.2">
      <c r="A133" s="137" t="str">
        <f t="array" ref="A133">IFERROR(INDEX('Annex 2 EHV charges'!#REF!, MATCH(0, IF(ISBLANK('Annex 2 EHV charges'!#REF!),1, COUNTIF(A$4:$A132, 'Annex 2 EHV charges'!#REF!)), 0)),"")</f>
        <v/>
      </c>
      <c r="B133" s="139" t="str">
        <f>IF($A133="","",VLOOKUP($A133,'Annex 2 EHV charges'!$A:$O,2,0))</f>
        <v/>
      </c>
      <c r="C133" s="140" t="str">
        <f>IF($A133="","",VLOOKUP($A133,'Annex 2 EHV charges'!$A:$O,3,0))</f>
        <v/>
      </c>
      <c r="D133" s="137" t="str">
        <f>IF($A133="","",VLOOKUP($A133,'Annex 2 EHV charges'!$A:$O,7,0))</f>
        <v/>
      </c>
      <c r="E133" s="135" t="str">
        <f>IFERROR(IF(VLOOKUP($A133,'Annex 2 EHV charges'!$A:$O,8,FALSE)=0,"",VLOOKUP($A133,'Annex 2 EHV charges'!$A:$O,8,FALSE)),"")</f>
        <v/>
      </c>
      <c r="F133" s="136" t="str">
        <f>IFERROR(IF(VLOOKUP($A133,'Annex 2 EHV charges'!$A:$O,9,FALSE)=0,"",VLOOKUP($A133,'Annex 2 EHV charges'!$A:$O,9,FALSE)),"")</f>
        <v/>
      </c>
      <c r="G133" s="135" t="str">
        <f>IFERROR(IF(VLOOKUP($A133,'Annex 2 EHV charges'!$A:$O,10,FALSE)=0,"",VLOOKUP($A133,'Annex 2 EHV charges'!$A:$O,10,FALSE)),"")</f>
        <v/>
      </c>
      <c r="H133" s="135" t="str">
        <f>IFERROR(IF(VLOOKUP($A133,'Annex 2 EHV charges'!$A:$O,11,FALSE)=0,"",VLOOKUP($A133,'Annex 2 EHV charges'!$A:$O,11,FALSE)),"")</f>
        <v/>
      </c>
    </row>
    <row r="134" spans="1:8" ht="30.75" customHeight="1" x14ac:dyDescent="0.2">
      <c r="A134" s="137" t="str">
        <f t="array" ref="A134">IFERROR(INDEX('Annex 2 EHV charges'!#REF!, MATCH(0, IF(ISBLANK('Annex 2 EHV charges'!#REF!),1, COUNTIF(A$4:$A133, 'Annex 2 EHV charges'!#REF!)), 0)),"")</f>
        <v/>
      </c>
      <c r="B134" s="139" t="str">
        <f>IF($A134="","",VLOOKUP($A134,'Annex 2 EHV charges'!$A:$O,2,0))</f>
        <v/>
      </c>
      <c r="C134" s="140" t="str">
        <f>IF($A134="","",VLOOKUP($A134,'Annex 2 EHV charges'!$A:$O,3,0))</f>
        <v/>
      </c>
      <c r="D134" s="137" t="str">
        <f>IF($A134="","",VLOOKUP($A134,'Annex 2 EHV charges'!$A:$O,7,0))</f>
        <v/>
      </c>
      <c r="E134" s="135" t="str">
        <f>IFERROR(IF(VLOOKUP($A134,'Annex 2 EHV charges'!$A:$O,8,FALSE)=0,"",VLOOKUP($A134,'Annex 2 EHV charges'!$A:$O,8,FALSE)),"")</f>
        <v/>
      </c>
      <c r="F134" s="136" t="str">
        <f>IFERROR(IF(VLOOKUP($A134,'Annex 2 EHV charges'!$A:$O,9,FALSE)=0,"",VLOOKUP($A134,'Annex 2 EHV charges'!$A:$O,9,FALSE)),"")</f>
        <v/>
      </c>
      <c r="G134" s="135" t="str">
        <f>IFERROR(IF(VLOOKUP($A134,'Annex 2 EHV charges'!$A:$O,10,FALSE)=0,"",VLOOKUP($A134,'Annex 2 EHV charges'!$A:$O,10,FALSE)),"")</f>
        <v/>
      </c>
      <c r="H134" s="135" t="str">
        <f>IFERROR(IF(VLOOKUP($A134,'Annex 2 EHV charges'!$A:$O,11,FALSE)=0,"",VLOOKUP($A134,'Annex 2 EHV charges'!$A:$O,11,FALSE)),"")</f>
        <v/>
      </c>
    </row>
    <row r="135" spans="1:8" ht="30.75" customHeight="1" x14ac:dyDescent="0.2">
      <c r="A135" s="137" t="str">
        <f t="array" ref="A135">IFERROR(INDEX('Annex 2 EHV charges'!#REF!, MATCH(0, IF(ISBLANK('Annex 2 EHV charges'!#REF!),1, COUNTIF(A$4:$A134, 'Annex 2 EHV charges'!#REF!)), 0)),"")</f>
        <v/>
      </c>
      <c r="B135" s="139" t="str">
        <f>IF($A135="","",VLOOKUP($A135,'Annex 2 EHV charges'!$A:$O,2,0))</f>
        <v/>
      </c>
      <c r="C135" s="140" t="str">
        <f>IF($A135="","",VLOOKUP($A135,'Annex 2 EHV charges'!$A:$O,3,0))</f>
        <v/>
      </c>
      <c r="D135" s="137" t="str">
        <f>IF($A135="","",VLOOKUP($A135,'Annex 2 EHV charges'!$A:$O,7,0))</f>
        <v/>
      </c>
      <c r="E135" s="135" t="str">
        <f>IFERROR(IF(VLOOKUP($A135,'Annex 2 EHV charges'!$A:$O,8,FALSE)=0,"",VLOOKUP($A135,'Annex 2 EHV charges'!$A:$O,8,FALSE)),"")</f>
        <v/>
      </c>
      <c r="F135" s="136" t="str">
        <f>IFERROR(IF(VLOOKUP($A135,'Annex 2 EHV charges'!$A:$O,9,FALSE)=0,"",VLOOKUP($A135,'Annex 2 EHV charges'!$A:$O,9,FALSE)),"")</f>
        <v/>
      </c>
      <c r="G135" s="135" t="str">
        <f>IFERROR(IF(VLOOKUP($A135,'Annex 2 EHV charges'!$A:$O,10,FALSE)=0,"",VLOOKUP($A135,'Annex 2 EHV charges'!$A:$O,10,FALSE)),"")</f>
        <v/>
      </c>
      <c r="H135" s="135" t="str">
        <f>IFERROR(IF(VLOOKUP($A135,'Annex 2 EHV charges'!$A:$O,11,FALSE)=0,"",VLOOKUP($A135,'Annex 2 EHV charges'!$A:$O,11,FALSE)),"")</f>
        <v/>
      </c>
    </row>
    <row r="136" spans="1:8" ht="30.75" customHeight="1" x14ac:dyDescent="0.2">
      <c r="A136" s="137" t="str">
        <f t="array" ref="A136">IFERROR(INDEX('Annex 2 EHV charges'!#REF!, MATCH(0, IF(ISBLANK('Annex 2 EHV charges'!#REF!),1, COUNTIF(A$4:$A135, 'Annex 2 EHV charges'!#REF!)), 0)),"")</f>
        <v/>
      </c>
      <c r="B136" s="139" t="str">
        <f>IF($A136="","",VLOOKUP($A136,'Annex 2 EHV charges'!$A:$O,2,0))</f>
        <v/>
      </c>
      <c r="C136" s="140" t="str">
        <f>IF($A136="","",VLOOKUP($A136,'Annex 2 EHV charges'!$A:$O,3,0))</f>
        <v/>
      </c>
      <c r="D136" s="137" t="str">
        <f>IF($A136="","",VLOOKUP($A136,'Annex 2 EHV charges'!$A:$O,7,0))</f>
        <v/>
      </c>
      <c r="E136" s="135" t="str">
        <f>IFERROR(IF(VLOOKUP($A136,'Annex 2 EHV charges'!$A:$O,8,FALSE)=0,"",VLOOKUP($A136,'Annex 2 EHV charges'!$A:$O,8,FALSE)),"")</f>
        <v/>
      </c>
      <c r="F136" s="136" t="str">
        <f>IFERROR(IF(VLOOKUP($A136,'Annex 2 EHV charges'!$A:$O,9,FALSE)=0,"",VLOOKUP($A136,'Annex 2 EHV charges'!$A:$O,9,FALSE)),"")</f>
        <v/>
      </c>
      <c r="G136" s="135" t="str">
        <f>IFERROR(IF(VLOOKUP($A136,'Annex 2 EHV charges'!$A:$O,10,FALSE)=0,"",VLOOKUP($A136,'Annex 2 EHV charges'!$A:$O,10,FALSE)),"")</f>
        <v/>
      </c>
      <c r="H136" s="135" t="str">
        <f>IFERROR(IF(VLOOKUP($A136,'Annex 2 EHV charges'!$A:$O,11,FALSE)=0,"",VLOOKUP($A136,'Annex 2 EHV charges'!$A:$O,11,FALSE)),"")</f>
        <v/>
      </c>
    </row>
    <row r="137" spans="1:8" ht="30.75" customHeight="1" x14ac:dyDescent="0.2">
      <c r="A137" s="137" t="str">
        <f t="array" ref="A137">IFERROR(INDEX('Annex 2 EHV charges'!#REF!, MATCH(0, IF(ISBLANK('Annex 2 EHV charges'!#REF!),1, COUNTIF(A$4:$A136, 'Annex 2 EHV charges'!#REF!)), 0)),"")</f>
        <v/>
      </c>
      <c r="B137" s="139" t="str">
        <f>IF($A137="","",VLOOKUP($A137,'Annex 2 EHV charges'!$A:$O,2,0))</f>
        <v/>
      </c>
      <c r="C137" s="140" t="str">
        <f>IF($A137="","",VLOOKUP($A137,'Annex 2 EHV charges'!$A:$O,3,0))</f>
        <v/>
      </c>
      <c r="D137" s="137" t="str">
        <f>IF($A137="","",VLOOKUP($A137,'Annex 2 EHV charges'!$A:$O,7,0))</f>
        <v/>
      </c>
      <c r="E137" s="135" t="str">
        <f>IFERROR(IF(VLOOKUP($A137,'Annex 2 EHV charges'!$A:$O,8,FALSE)=0,"",VLOOKUP($A137,'Annex 2 EHV charges'!$A:$O,8,FALSE)),"")</f>
        <v/>
      </c>
      <c r="F137" s="136" t="str">
        <f>IFERROR(IF(VLOOKUP($A137,'Annex 2 EHV charges'!$A:$O,9,FALSE)=0,"",VLOOKUP($A137,'Annex 2 EHV charges'!$A:$O,9,FALSE)),"")</f>
        <v/>
      </c>
      <c r="G137" s="135" t="str">
        <f>IFERROR(IF(VLOOKUP($A137,'Annex 2 EHV charges'!$A:$O,10,FALSE)=0,"",VLOOKUP($A137,'Annex 2 EHV charges'!$A:$O,10,FALSE)),"")</f>
        <v/>
      </c>
      <c r="H137" s="135" t="str">
        <f>IFERROR(IF(VLOOKUP($A137,'Annex 2 EHV charges'!$A:$O,11,FALSE)=0,"",VLOOKUP($A137,'Annex 2 EHV charges'!$A:$O,11,FALSE)),"")</f>
        <v/>
      </c>
    </row>
    <row r="138" spans="1:8" ht="30.75" customHeight="1" x14ac:dyDescent="0.2">
      <c r="A138" s="137" t="str">
        <f t="array" ref="A138">IFERROR(INDEX('Annex 2 EHV charges'!#REF!, MATCH(0, IF(ISBLANK('Annex 2 EHV charges'!#REF!),1, COUNTIF(A$4:$A137, 'Annex 2 EHV charges'!#REF!)), 0)),"")</f>
        <v/>
      </c>
      <c r="B138" s="139" t="str">
        <f>IF($A138="","",VLOOKUP($A138,'Annex 2 EHV charges'!$A:$O,2,0))</f>
        <v/>
      </c>
      <c r="C138" s="140" t="str">
        <f>IF($A138="","",VLOOKUP($A138,'Annex 2 EHV charges'!$A:$O,3,0))</f>
        <v/>
      </c>
      <c r="D138" s="137" t="str">
        <f>IF($A138="","",VLOOKUP($A138,'Annex 2 EHV charges'!$A:$O,7,0))</f>
        <v/>
      </c>
      <c r="E138" s="135" t="str">
        <f>IFERROR(IF(VLOOKUP($A138,'Annex 2 EHV charges'!$A:$O,8,FALSE)=0,"",VLOOKUP($A138,'Annex 2 EHV charges'!$A:$O,8,FALSE)),"")</f>
        <v/>
      </c>
      <c r="F138" s="136" t="str">
        <f>IFERROR(IF(VLOOKUP($A138,'Annex 2 EHV charges'!$A:$O,9,FALSE)=0,"",VLOOKUP($A138,'Annex 2 EHV charges'!$A:$O,9,FALSE)),"")</f>
        <v/>
      </c>
      <c r="G138" s="135" t="str">
        <f>IFERROR(IF(VLOOKUP($A138,'Annex 2 EHV charges'!$A:$O,10,FALSE)=0,"",VLOOKUP($A138,'Annex 2 EHV charges'!$A:$O,10,FALSE)),"")</f>
        <v/>
      </c>
      <c r="H138" s="135" t="str">
        <f>IFERROR(IF(VLOOKUP($A138,'Annex 2 EHV charges'!$A:$O,11,FALSE)=0,"",VLOOKUP($A138,'Annex 2 EHV charges'!$A:$O,11,FALSE)),"")</f>
        <v/>
      </c>
    </row>
    <row r="139" spans="1:8" ht="30.75" customHeight="1" x14ac:dyDescent="0.2">
      <c r="A139" s="137" t="str">
        <f t="array" ref="A139">IFERROR(INDEX('Annex 2 EHV charges'!#REF!, MATCH(0, IF(ISBLANK('Annex 2 EHV charges'!#REF!),1, COUNTIF(A$4:$A138, 'Annex 2 EHV charges'!#REF!)), 0)),"")</f>
        <v/>
      </c>
      <c r="B139" s="139" t="str">
        <f>IF($A139="","",VLOOKUP($A139,'Annex 2 EHV charges'!$A:$O,2,0))</f>
        <v/>
      </c>
      <c r="C139" s="140" t="str">
        <f>IF($A139="","",VLOOKUP($A139,'Annex 2 EHV charges'!$A:$O,3,0))</f>
        <v/>
      </c>
      <c r="D139" s="137" t="str">
        <f>IF($A139="","",VLOOKUP($A139,'Annex 2 EHV charges'!$A:$O,7,0))</f>
        <v/>
      </c>
      <c r="E139" s="135" t="str">
        <f>IFERROR(IF(VLOOKUP($A139,'Annex 2 EHV charges'!$A:$O,8,FALSE)=0,"",VLOOKUP($A139,'Annex 2 EHV charges'!$A:$O,8,FALSE)),"")</f>
        <v/>
      </c>
      <c r="F139" s="136" t="str">
        <f>IFERROR(IF(VLOOKUP($A139,'Annex 2 EHV charges'!$A:$O,9,FALSE)=0,"",VLOOKUP($A139,'Annex 2 EHV charges'!$A:$O,9,FALSE)),"")</f>
        <v/>
      </c>
      <c r="G139" s="135" t="str">
        <f>IFERROR(IF(VLOOKUP($A139,'Annex 2 EHV charges'!$A:$O,10,FALSE)=0,"",VLOOKUP($A139,'Annex 2 EHV charges'!$A:$O,10,FALSE)),"")</f>
        <v/>
      </c>
      <c r="H139" s="135" t="str">
        <f>IFERROR(IF(VLOOKUP($A139,'Annex 2 EHV charges'!$A:$O,11,FALSE)=0,"",VLOOKUP($A139,'Annex 2 EHV charges'!$A:$O,11,FALSE)),"")</f>
        <v/>
      </c>
    </row>
    <row r="140" spans="1:8" ht="30.75" customHeight="1" x14ac:dyDescent="0.2">
      <c r="A140" s="137" t="str">
        <f t="array" ref="A140">IFERROR(INDEX('Annex 2 EHV charges'!#REF!, MATCH(0, IF(ISBLANK('Annex 2 EHV charges'!#REF!),1, COUNTIF(A$4:$A139, 'Annex 2 EHV charges'!#REF!)), 0)),"")</f>
        <v/>
      </c>
      <c r="B140" s="139" t="str">
        <f>IF($A140="","",VLOOKUP($A140,'Annex 2 EHV charges'!$A:$O,2,0))</f>
        <v/>
      </c>
      <c r="C140" s="140" t="str">
        <f>IF($A140="","",VLOOKUP($A140,'Annex 2 EHV charges'!$A:$O,3,0))</f>
        <v/>
      </c>
      <c r="D140" s="137" t="str">
        <f>IF($A140="","",VLOOKUP($A140,'Annex 2 EHV charges'!$A:$O,7,0))</f>
        <v/>
      </c>
      <c r="E140" s="135" t="str">
        <f>IFERROR(IF(VLOOKUP($A140,'Annex 2 EHV charges'!$A:$O,8,FALSE)=0,"",VLOOKUP($A140,'Annex 2 EHV charges'!$A:$O,8,FALSE)),"")</f>
        <v/>
      </c>
      <c r="F140" s="136" t="str">
        <f>IFERROR(IF(VLOOKUP($A140,'Annex 2 EHV charges'!$A:$O,9,FALSE)=0,"",VLOOKUP($A140,'Annex 2 EHV charges'!$A:$O,9,FALSE)),"")</f>
        <v/>
      </c>
      <c r="G140" s="135" t="str">
        <f>IFERROR(IF(VLOOKUP($A140,'Annex 2 EHV charges'!$A:$O,10,FALSE)=0,"",VLOOKUP($A140,'Annex 2 EHV charges'!$A:$O,10,FALSE)),"")</f>
        <v/>
      </c>
      <c r="H140" s="135" t="str">
        <f>IFERROR(IF(VLOOKUP($A140,'Annex 2 EHV charges'!$A:$O,11,FALSE)=0,"",VLOOKUP($A140,'Annex 2 EHV charges'!$A:$O,11,FALSE)),"")</f>
        <v/>
      </c>
    </row>
    <row r="141" spans="1:8" ht="30.75" customHeight="1" x14ac:dyDescent="0.2">
      <c r="A141" s="137" t="str">
        <f t="array" ref="A141">IFERROR(INDEX('Annex 2 EHV charges'!#REF!, MATCH(0, IF(ISBLANK('Annex 2 EHV charges'!#REF!),1, COUNTIF(A$4:$A140, 'Annex 2 EHV charges'!#REF!)), 0)),"")</f>
        <v/>
      </c>
      <c r="B141" s="139" t="str">
        <f>IF($A141="","",VLOOKUP($A141,'Annex 2 EHV charges'!$A:$O,2,0))</f>
        <v/>
      </c>
      <c r="C141" s="140" t="str">
        <f>IF($A141="","",VLOOKUP($A141,'Annex 2 EHV charges'!$A:$O,3,0))</f>
        <v/>
      </c>
      <c r="D141" s="137" t="str">
        <f>IF($A141="","",VLOOKUP($A141,'Annex 2 EHV charges'!$A:$O,7,0))</f>
        <v/>
      </c>
      <c r="E141" s="135" t="str">
        <f>IFERROR(IF(VLOOKUP($A141,'Annex 2 EHV charges'!$A:$O,8,FALSE)=0,"",VLOOKUP($A141,'Annex 2 EHV charges'!$A:$O,8,FALSE)),"")</f>
        <v/>
      </c>
      <c r="F141" s="136" t="str">
        <f>IFERROR(IF(VLOOKUP($A141,'Annex 2 EHV charges'!$A:$O,9,FALSE)=0,"",VLOOKUP($A141,'Annex 2 EHV charges'!$A:$O,9,FALSE)),"")</f>
        <v/>
      </c>
      <c r="G141" s="135" t="str">
        <f>IFERROR(IF(VLOOKUP($A141,'Annex 2 EHV charges'!$A:$O,10,FALSE)=0,"",VLOOKUP($A141,'Annex 2 EHV charges'!$A:$O,10,FALSE)),"")</f>
        <v/>
      </c>
      <c r="H141" s="135" t="str">
        <f>IFERROR(IF(VLOOKUP($A141,'Annex 2 EHV charges'!$A:$O,11,FALSE)=0,"",VLOOKUP($A141,'Annex 2 EHV charges'!$A:$O,11,FALSE)),"")</f>
        <v/>
      </c>
    </row>
    <row r="142" spans="1:8" ht="30.75" customHeight="1" x14ac:dyDescent="0.2">
      <c r="A142" s="137" t="str">
        <f t="array" ref="A142">IFERROR(INDEX('Annex 2 EHV charges'!#REF!, MATCH(0, IF(ISBLANK('Annex 2 EHV charges'!#REF!),1, COUNTIF(A$4:$A141, 'Annex 2 EHV charges'!#REF!)), 0)),"")</f>
        <v/>
      </c>
      <c r="B142" s="139" t="str">
        <f>IF($A142="","",VLOOKUP($A142,'Annex 2 EHV charges'!$A:$O,2,0))</f>
        <v/>
      </c>
      <c r="C142" s="140" t="str">
        <f>IF($A142="","",VLOOKUP($A142,'Annex 2 EHV charges'!$A:$O,3,0))</f>
        <v/>
      </c>
      <c r="D142" s="137" t="str">
        <f>IF($A142="","",VLOOKUP($A142,'Annex 2 EHV charges'!$A:$O,7,0))</f>
        <v/>
      </c>
      <c r="E142" s="135" t="str">
        <f>IFERROR(IF(VLOOKUP($A142,'Annex 2 EHV charges'!$A:$O,8,FALSE)=0,"",VLOOKUP($A142,'Annex 2 EHV charges'!$A:$O,8,FALSE)),"")</f>
        <v/>
      </c>
      <c r="F142" s="136" t="str">
        <f>IFERROR(IF(VLOOKUP($A142,'Annex 2 EHV charges'!$A:$O,9,FALSE)=0,"",VLOOKUP($A142,'Annex 2 EHV charges'!$A:$O,9,FALSE)),"")</f>
        <v/>
      </c>
      <c r="G142" s="135" t="str">
        <f>IFERROR(IF(VLOOKUP($A142,'Annex 2 EHV charges'!$A:$O,10,FALSE)=0,"",VLOOKUP($A142,'Annex 2 EHV charges'!$A:$O,10,FALSE)),"")</f>
        <v/>
      </c>
      <c r="H142" s="135" t="str">
        <f>IFERROR(IF(VLOOKUP($A142,'Annex 2 EHV charges'!$A:$O,11,FALSE)=0,"",VLOOKUP($A142,'Annex 2 EHV charges'!$A:$O,11,FALSE)),"")</f>
        <v/>
      </c>
    </row>
    <row r="143" spans="1:8" ht="30.75" customHeight="1" x14ac:dyDescent="0.2">
      <c r="A143" s="137" t="str">
        <f t="array" ref="A143">IFERROR(INDEX('Annex 2 EHV charges'!#REF!, MATCH(0, IF(ISBLANK('Annex 2 EHV charges'!#REF!),1, COUNTIF(A$4:$A142, 'Annex 2 EHV charges'!#REF!)), 0)),"")</f>
        <v/>
      </c>
      <c r="B143" s="139" t="str">
        <f>IF($A143="","",VLOOKUP($A143,'Annex 2 EHV charges'!$A:$O,2,0))</f>
        <v/>
      </c>
      <c r="C143" s="140" t="str">
        <f>IF($A143="","",VLOOKUP($A143,'Annex 2 EHV charges'!$A:$O,3,0))</f>
        <v/>
      </c>
      <c r="D143" s="137" t="str">
        <f>IF($A143="","",VLOOKUP($A143,'Annex 2 EHV charges'!$A:$O,7,0))</f>
        <v/>
      </c>
      <c r="E143" s="135" t="str">
        <f>IFERROR(IF(VLOOKUP($A143,'Annex 2 EHV charges'!$A:$O,8,FALSE)=0,"",VLOOKUP($A143,'Annex 2 EHV charges'!$A:$O,8,FALSE)),"")</f>
        <v/>
      </c>
      <c r="F143" s="136" t="str">
        <f>IFERROR(IF(VLOOKUP($A143,'Annex 2 EHV charges'!$A:$O,9,FALSE)=0,"",VLOOKUP($A143,'Annex 2 EHV charges'!$A:$O,9,FALSE)),"")</f>
        <v/>
      </c>
      <c r="G143" s="135" t="str">
        <f>IFERROR(IF(VLOOKUP($A143,'Annex 2 EHV charges'!$A:$O,10,FALSE)=0,"",VLOOKUP($A143,'Annex 2 EHV charges'!$A:$O,10,FALSE)),"")</f>
        <v/>
      </c>
      <c r="H143" s="135" t="str">
        <f>IFERROR(IF(VLOOKUP($A143,'Annex 2 EHV charges'!$A:$O,11,FALSE)=0,"",VLOOKUP($A143,'Annex 2 EHV charges'!$A:$O,11,FALSE)),"")</f>
        <v/>
      </c>
    </row>
    <row r="144" spans="1:8" ht="30.75" customHeight="1" x14ac:dyDescent="0.2">
      <c r="A144" s="137" t="str">
        <f t="array" ref="A144">IFERROR(INDEX('Annex 2 EHV charges'!#REF!, MATCH(0, IF(ISBLANK('Annex 2 EHV charges'!#REF!),1, COUNTIF(A$4:$A143, 'Annex 2 EHV charges'!#REF!)), 0)),"")</f>
        <v/>
      </c>
      <c r="B144" s="139" t="str">
        <f>IF($A144="","",VLOOKUP($A144,'Annex 2 EHV charges'!$A:$O,2,0))</f>
        <v/>
      </c>
      <c r="C144" s="140" t="str">
        <f>IF($A144="","",VLOOKUP($A144,'Annex 2 EHV charges'!$A:$O,3,0))</f>
        <v/>
      </c>
      <c r="D144" s="137" t="str">
        <f>IF($A144="","",VLOOKUP($A144,'Annex 2 EHV charges'!$A:$O,7,0))</f>
        <v/>
      </c>
      <c r="E144" s="135" t="str">
        <f>IFERROR(IF(VLOOKUP($A144,'Annex 2 EHV charges'!$A:$O,8,FALSE)=0,"",VLOOKUP($A144,'Annex 2 EHV charges'!$A:$O,8,FALSE)),"")</f>
        <v/>
      </c>
      <c r="F144" s="136" t="str">
        <f>IFERROR(IF(VLOOKUP($A144,'Annex 2 EHV charges'!$A:$O,9,FALSE)=0,"",VLOOKUP($A144,'Annex 2 EHV charges'!$A:$O,9,FALSE)),"")</f>
        <v/>
      </c>
      <c r="G144" s="135" t="str">
        <f>IFERROR(IF(VLOOKUP($A144,'Annex 2 EHV charges'!$A:$O,10,FALSE)=0,"",VLOOKUP($A144,'Annex 2 EHV charges'!$A:$O,10,FALSE)),"")</f>
        <v/>
      </c>
      <c r="H144" s="135" t="str">
        <f>IFERROR(IF(VLOOKUP($A144,'Annex 2 EHV charges'!$A:$O,11,FALSE)=0,"",VLOOKUP($A144,'Annex 2 EHV charges'!$A:$O,11,FALSE)),"")</f>
        <v/>
      </c>
    </row>
    <row r="145" spans="1:8" ht="30.75" customHeight="1" x14ac:dyDescent="0.2">
      <c r="A145" s="137" t="str">
        <f t="array" ref="A145">IFERROR(INDEX('Annex 2 EHV charges'!#REF!, MATCH(0, IF(ISBLANK('Annex 2 EHV charges'!#REF!),1, COUNTIF(A$4:$A144, 'Annex 2 EHV charges'!#REF!)), 0)),"")</f>
        <v/>
      </c>
      <c r="B145" s="139" t="str">
        <f>IF($A145="","",VLOOKUP($A145,'Annex 2 EHV charges'!$A:$O,2,0))</f>
        <v/>
      </c>
      <c r="C145" s="140" t="str">
        <f>IF($A145="","",VLOOKUP($A145,'Annex 2 EHV charges'!$A:$O,3,0))</f>
        <v/>
      </c>
      <c r="D145" s="137" t="str">
        <f>IF($A145="","",VLOOKUP($A145,'Annex 2 EHV charges'!$A:$O,7,0))</f>
        <v/>
      </c>
      <c r="E145" s="135" t="str">
        <f>IFERROR(IF(VLOOKUP($A145,'Annex 2 EHV charges'!$A:$O,8,FALSE)=0,"",VLOOKUP($A145,'Annex 2 EHV charges'!$A:$O,8,FALSE)),"")</f>
        <v/>
      </c>
      <c r="F145" s="136" t="str">
        <f>IFERROR(IF(VLOOKUP($A145,'Annex 2 EHV charges'!$A:$O,9,FALSE)=0,"",VLOOKUP($A145,'Annex 2 EHV charges'!$A:$O,9,FALSE)),"")</f>
        <v/>
      </c>
      <c r="G145" s="135" t="str">
        <f>IFERROR(IF(VLOOKUP($A145,'Annex 2 EHV charges'!$A:$O,10,FALSE)=0,"",VLOOKUP($A145,'Annex 2 EHV charges'!$A:$O,10,FALSE)),"")</f>
        <v/>
      </c>
      <c r="H145" s="135" t="str">
        <f>IFERROR(IF(VLOOKUP($A145,'Annex 2 EHV charges'!$A:$O,11,FALSE)=0,"",VLOOKUP($A145,'Annex 2 EHV charges'!$A:$O,11,FALSE)),"")</f>
        <v/>
      </c>
    </row>
    <row r="146" spans="1:8" ht="30.75" customHeight="1" x14ac:dyDescent="0.2">
      <c r="A146" s="137" t="str">
        <f t="array" ref="A146">IFERROR(INDEX('Annex 2 EHV charges'!#REF!, MATCH(0, IF(ISBLANK('Annex 2 EHV charges'!#REF!),1, COUNTIF(A$4:$A145, 'Annex 2 EHV charges'!#REF!)), 0)),"")</f>
        <v/>
      </c>
      <c r="B146" s="139" t="str">
        <f>IF($A146="","",VLOOKUP($A146,'Annex 2 EHV charges'!$A:$O,2,0))</f>
        <v/>
      </c>
      <c r="C146" s="140" t="str">
        <f>IF($A146="","",VLOOKUP($A146,'Annex 2 EHV charges'!$A:$O,3,0))</f>
        <v/>
      </c>
      <c r="D146" s="137" t="str">
        <f>IF($A146="","",VLOOKUP($A146,'Annex 2 EHV charges'!$A:$O,7,0))</f>
        <v/>
      </c>
      <c r="E146" s="135" t="str">
        <f>IFERROR(IF(VLOOKUP($A146,'Annex 2 EHV charges'!$A:$O,8,FALSE)=0,"",VLOOKUP($A146,'Annex 2 EHV charges'!$A:$O,8,FALSE)),"")</f>
        <v/>
      </c>
      <c r="F146" s="136" t="str">
        <f>IFERROR(IF(VLOOKUP($A146,'Annex 2 EHV charges'!$A:$O,9,FALSE)=0,"",VLOOKUP($A146,'Annex 2 EHV charges'!$A:$O,9,FALSE)),"")</f>
        <v/>
      </c>
      <c r="G146" s="135" t="str">
        <f>IFERROR(IF(VLOOKUP($A146,'Annex 2 EHV charges'!$A:$O,10,FALSE)=0,"",VLOOKUP($A146,'Annex 2 EHV charges'!$A:$O,10,FALSE)),"")</f>
        <v/>
      </c>
      <c r="H146" s="135" t="str">
        <f>IFERROR(IF(VLOOKUP($A146,'Annex 2 EHV charges'!$A:$O,11,FALSE)=0,"",VLOOKUP($A146,'Annex 2 EHV charges'!$A:$O,11,FALSE)),"")</f>
        <v/>
      </c>
    </row>
    <row r="147" spans="1:8" ht="30.75" customHeight="1" x14ac:dyDescent="0.2">
      <c r="A147" s="137" t="str">
        <f t="array" ref="A147">IFERROR(INDEX('Annex 2 EHV charges'!#REF!, MATCH(0, IF(ISBLANK('Annex 2 EHV charges'!#REF!),1, COUNTIF(A$4:$A146, 'Annex 2 EHV charges'!#REF!)), 0)),"")</f>
        <v/>
      </c>
      <c r="B147" s="139" t="str">
        <f>IF($A147="","",VLOOKUP($A147,'Annex 2 EHV charges'!$A:$O,2,0))</f>
        <v/>
      </c>
      <c r="C147" s="140" t="str">
        <f>IF($A147="","",VLOOKUP($A147,'Annex 2 EHV charges'!$A:$O,3,0))</f>
        <v/>
      </c>
      <c r="D147" s="137" t="str">
        <f>IF($A147="","",VLOOKUP($A147,'Annex 2 EHV charges'!$A:$O,7,0))</f>
        <v/>
      </c>
      <c r="E147" s="135" t="str">
        <f>IFERROR(IF(VLOOKUP($A147,'Annex 2 EHV charges'!$A:$O,8,FALSE)=0,"",VLOOKUP($A147,'Annex 2 EHV charges'!$A:$O,8,FALSE)),"")</f>
        <v/>
      </c>
      <c r="F147" s="136" t="str">
        <f>IFERROR(IF(VLOOKUP($A147,'Annex 2 EHV charges'!$A:$O,9,FALSE)=0,"",VLOOKUP($A147,'Annex 2 EHV charges'!$A:$O,9,FALSE)),"")</f>
        <v/>
      </c>
      <c r="G147" s="135" t="str">
        <f>IFERROR(IF(VLOOKUP($A147,'Annex 2 EHV charges'!$A:$O,10,FALSE)=0,"",VLOOKUP($A147,'Annex 2 EHV charges'!$A:$O,10,FALSE)),"")</f>
        <v/>
      </c>
      <c r="H147" s="135" t="str">
        <f>IFERROR(IF(VLOOKUP($A147,'Annex 2 EHV charges'!$A:$O,11,FALSE)=0,"",VLOOKUP($A147,'Annex 2 EHV charges'!$A:$O,11,FALSE)),"")</f>
        <v/>
      </c>
    </row>
    <row r="148" spans="1:8" ht="30.75" customHeight="1" x14ac:dyDescent="0.2">
      <c r="A148" s="137" t="str">
        <f t="array" ref="A148">IFERROR(INDEX('Annex 2 EHV charges'!#REF!, MATCH(0, IF(ISBLANK('Annex 2 EHV charges'!#REF!),1, COUNTIF(A$4:$A147, 'Annex 2 EHV charges'!#REF!)), 0)),"")</f>
        <v/>
      </c>
      <c r="B148" s="139" t="str">
        <f>IF($A148="","",VLOOKUP($A148,'Annex 2 EHV charges'!$A:$O,2,0))</f>
        <v/>
      </c>
      <c r="C148" s="140" t="str">
        <f>IF($A148="","",VLOOKUP($A148,'Annex 2 EHV charges'!$A:$O,3,0))</f>
        <v/>
      </c>
      <c r="D148" s="137" t="str">
        <f>IF($A148="","",VLOOKUP($A148,'Annex 2 EHV charges'!$A:$O,7,0))</f>
        <v/>
      </c>
      <c r="E148" s="135" t="str">
        <f>IFERROR(IF(VLOOKUP($A148,'Annex 2 EHV charges'!$A:$O,8,FALSE)=0,"",VLOOKUP($A148,'Annex 2 EHV charges'!$A:$O,8,FALSE)),"")</f>
        <v/>
      </c>
      <c r="F148" s="136" t="str">
        <f>IFERROR(IF(VLOOKUP($A148,'Annex 2 EHV charges'!$A:$O,9,FALSE)=0,"",VLOOKUP($A148,'Annex 2 EHV charges'!$A:$O,9,FALSE)),"")</f>
        <v/>
      </c>
      <c r="G148" s="135" t="str">
        <f>IFERROR(IF(VLOOKUP($A148,'Annex 2 EHV charges'!$A:$O,10,FALSE)=0,"",VLOOKUP($A148,'Annex 2 EHV charges'!$A:$O,10,FALSE)),"")</f>
        <v/>
      </c>
      <c r="H148" s="135" t="str">
        <f>IFERROR(IF(VLOOKUP($A148,'Annex 2 EHV charges'!$A:$O,11,FALSE)=0,"",VLOOKUP($A148,'Annex 2 EHV charges'!$A:$O,11,FALSE)),"")</f>
        <v/>
      </c>
    </row>
    <row r="149" spans="1:8" ht="30.75" customHeight="1" x14ac:dyDescent="0.2">
      <c r="A149" s="137" t="str">
        <f t="array" ref="A149">IFERROR(INDEX('Annex 2 EHV charges'!#REF!, MATCH(0, IF(ISBLANK('Annex 2 EHV charges'!#REF!),1, COUNTIF(A$4:$A148, 'Annex 2 EHV charges'!#REF!)), 0)),"")</f>
        <v/>
      </c>
      <c r="B149" s="139" t="str">
        <f>IF($A149="","",VLOOKUP($A149,'Annex 2 EHV charges'!$A:$O,2,0))</f>
        <v/>
      </c>
      <c r="C149" s="140" t="str">
        <f>IF($A149="","",VLOOKUP($A149,'Annex 2 EHV charges'!$A:$O,3,0))</f>
        <v/>
      </c>
      <c r="D149" s="137" t="str">
        <f>IF($A149="","",VLOOKUP($A149,'Annex 2 EHV charges'!$A:$O,7,0))</f>
        <v/>
      </c>
      <c r="E149" s="135" t="str">
        <f>IFERROR(IF(VLOOKUP($A149,'Annex 2 EHV charges'!$A:$O,8,FALSE)=0,"",VLOOKUP($A149,'Annex 2 EHV charges'!$A:$O,8,FALSE)),"")</f>
        <v/>
      </c>
      <c r="F149" s="136" t="str">
        <f>IFERROR(IF(VLOOKUP($A149,'Annex 2 EHV charges'!$A:$O,9,FALSE)=0,"",VLOOKUP($A149,'Annex 2 EHV charges'!$A:$O,9,FALSE)),"")</f>
        <v/>
      </c>
      <c r="G149" s="135" t="str">
        <f>IFERROR(IF(VLOOKUP($A149,'Annex 2 EHV charges'!$A:$O,10,FALSE)=0,"",VLOOKUP($A149,'Annex 2 EHV charges'!$A:$O,10,FALSE)),"")</f>
        <v/>
      </c>
      <c r="H149" s="135" t="str">
        <f>IFERROR(IF(VLOOKUP($A149,'Annex 2 EHV charges'!$A:$O,11,FALSE)=0,"",VLOOKUP($A149,'Annex 2 EHV charges'!$A:$O,11,FALSE)),"")</f>
        <v/>
      </c>
    </row>
    <row r="150" spans="1:8" ht="30.75" customHeight="1" x14ac:dyDescent="0.2">
      <c r="A150" s="137" t="str">
        <f t="array" ref="A150">IFERROR(INDEX('Annex 2 EHV charges'!#REF!, MATCH(0, IF(ISBLANK('Annex 2 EHV charges'!#REF!),1, COUNTIF(A$4:$A149, 'Annex 2 EHV charges'!#REF!)), 0)),"")</f>
        <v/>
      </c>
      <c r="B150" s="139" t="str">
        <f>IF($A150="","",VLOOKUP($A150,'Annex 2 EHV charges'!$A:$O,2,0))</f>
        <v/>
      </c>
      <c r="C150" s="140" t="str">
        <f>IF($A150="","",VLOOKUP($A150,'Annex 2 EHV charges'!$A:$O,3,0))</f>
        <v/>
      </c>
      <c r="D150" s="137" t="str">
        <f>IF($A150="","",VLOOKUP($A150,'Annex 2 EHV charges'!$A:$O,7,0))</f>
        <v/>
      </c>
      <c r="E150" s="135" t="str">
        <f>IFERROR(IF(VLOOKUP($A150,'Annex 2 EHV charges'!$A:$O,8,FALSE)=0,"",VLOOKUP($A150,'Annex 2 EHV charges'!$A:$O,8,FALSE)),"")</f>
        <v/>
      </c>
      <c r="F150" s="136" t="str">
        <f>IFERROR(IF(VLOOKUP($A150,'Annex 2 EHV charges'!$A:$O,9,FALSE)=0,"",VLOOKUP($A150,'Annex 2 EHV charges'!$A:$O,9,FALSE)),"")</f>
        <v/>
      </c>
      <c r="G150" s="135" t="str">
        <f>IFERROR(IF(VLOOKUP($A150,'Annex 2 EHV charges'!$A:$O,10,FALSE)=0,"",VLOOKUP($A150,'Annex 2 EHV charges'!$A:$O,10,FALSE)),"")</f>
        <v/>
      </c>
      <c r="H150" s="135" t="str">
        <f>IFERROR(IF(VLOOKUP($A150,'Annex 2 EHV charges'!$A:$O,11,FALSE)=0,"",VLOOKUP($A150,'Annex 2 EHV charges'!$A:$O,11,FALSE)),"")</f>
        <v/>
      </c>
    </row>
    <row r="151" spans="1:8" ht="30.75" customHeight="1" x14ac:dyDescent="0.2">
      <c r="A151" s="137" t="str">
        <f t="array" ref="A151">IFERROR(INDEX('Annex 2 EHV charges'!#REF!, MATCH(0, IF(ISBLANK('Annex 2 EHV charges'!#REF!),1, COUNTIF(A$4:$A150, 'Annex 2 EHV charges'!#REF!)), 0)),"")</f>
        <v/>
      </c>
      <c r="B151" s="139" t="str">
        <f>IF($A151="","",VLOOKUP($A151,'Annex 2 EHV charges'!$A:$O,2,0))</f>
        <v/>
      </c>
      <c r="C151" s="140" t="str">
        <f>IF($A151="","",VLOOKUP($A151,'Annex 2 EHV charges'!$A:$O,3,0))</f>
        <v/>
      </c>
      <c r="D151" s="137" t="str">
        <f>IF($A151="","",VLOOKUP($A151,'Annex 2 EHV charges'!$A:$O,7,0))</f>
        <v/>
      </c>
      <c r="E151" s="135" t="str">
        <f>IFERROR(IF(VLOOKUP($A151,'Annex 2 EHV charges'!$A:$O,8,FALSE)=0,"",VLOOKUP($A151,'Annex 2 EHV charges'!$A:$O,8,FALSE)),"")</f>
        <v/>
      </c>
      <c r="F151" s="136" t="str">
        <f>IFERROR(IF(VLOOKUP($A151,'Annex 2 EHV charges'!$A:$O,9,FALSE)=0,"",VLOOKUP($A151,'Annex 2 EHV charges'!$A:$O,9,FALSE)),"")</f>
        <v/>
      </c>
      <c r="G151" s="135" t="str">
        <f>IFERROR(IF(VLOOKUP($A151,'Annex 2 EHV charges'!$A:$O,10,FALSE)=0,"",VLOOKUP($A151,'Annex 2 EHV charges'!$A:$O,10,FALSE)),"")</f>
        <v/>
      </c>
      <c r="H151" s="135" t="str">
        <f>IFERROR(IF(VLOOKUP($A151,'Annex 2 EHV charges'!$A:$O,11,FALSE)=0,"",VLOOKUP($A151,'Annex 2 EHV charges'!$A:$O,11,FALSE)),"")</f>
        <v/>
      </c>
    </row>
    <row r="152" spans="1:8" ht="30.75" customHeight="1" x14ac:dyDescent="0.2">
      <c r="A152" s="137" t="str">
        <f t="array" ref="A152">IFERROR(INDEX('Annex 2 EHV charges'!#REF!, MATCH(0, IF(ISBLANK('Annex 2 EHV charges'!#REF!),1, COUNTIF(A$4:$A151, 'Annex 2 EHV charges'!#REF!)), 0)),"")</f>
        <v/>
      </c>
      <c r="B152" s="139" t="str">
        <f>IF($A152="","",VLOOKUP($A152,'Annex 2 EHV charges'!$A:$O,2,0))</f>
        <v/>
      </c>
      <c r="C152" s="140" t="str">
        <f>IF($A152="","",VLOOKUP($A152,'Annex 2 EHV charges'!$A:$O,3,0))</f>
        <v/>
      </c>
      <c r="D152" s="137" t="str">
        <f>IF($A152="","",VLOOKUP($A152,'Annex 2 EHV charges'!$A:$O,7,0))</f>
        <v/>
      </c>
      <c r="E152" s="135" t="str">
        <f>IFERROR(IF(VLOOKUP($A152,'Annex 2 EHV charges'!$A:$O,8,FALSE)=0,"",VLOOKUP($A152,'Annex 2 EHV charges'!$A:$O,8,FALSE)),"")</f>
        <v/>
      </c>
      <c r="F152" s="136" t="str">
        <f>IFERROR(IF(VLOOKUP($A152,'Annex 2 EHV charges'!$A:$O,9,FALSE)=0,"",VLOOKUP($A152,'Annex 2 EHV charges'!$A:$O,9,FALSE)),"")</f>
        <v/>
      </c>
      <c r="G152" s="135" t="str">
        <f>IFERROR(IF(VLOOKUP($A152,'Annex 2 EHV charges'!$A:$O,10,FALSE)=0,"",VLOOKUP($A152,'Annex 2 EHV charges'!$A:$O,10,FALSE)),"")</f>
        <v/>
      </c>
      <c r="H152" s="135" t="str">
        <f>IFERROR(IF(VLOOKUP($A152,'Annex 2 EHV charges'!$A:$O,11,FALSE)=0,"",VLOOKUP($A152,'Annex 2 EHV charges'!$A:$O,11,FALSE)),"")</f>
        <v/>
      </c>
    </row>
    <row r="153" spans="1:8" ht="30.75" customHeight="1" x14ac:dyDescent="0.2">
      <c r="A153" s="137" t="str">
        <f t="array" ref="A153">IFERROR(INDEX('Annex 2 EHV charges'!#REF!, MATCH(0, IF(ISBLANK('Annex 2 EHV charges'!#REF!),1, COUNTIF(A$4:$A152, 'Annex 2 EHV charges'!#REF!)), 0)),"")</f>
        <v/>
      </c>
      <c r="B153" s="139" t="str">
        <f>IF($A153="","",VLOOKUP($A153,'Annex 2 EHV charges'!$A:$O,2,0))</f>
        <v/>
      </c>
      <c r="C153" s="140" t="str">
        <f>IF($A153="","",VLOOKUP($A153,'Annex 2 EHV charges'!$A:$O,3,0))</f>
        <v/>
      </c>
      <c r="D153" s="137" t="str">
        <f>IF($A153="","",VLOOKUP($A153,'Annex 2 EHV charges'!$A:$O,7,0))</f>
        <v/>
      </c>
      <c r="E153" s="135" t="str">
        <f>IFERROR(IF(VLOOKUP($A153,'Annex 2 EHV charges'!$A:$O,8,FALSE)=0,"",VLOOKUP($A153,'Annex 2 EHV charges'!$A:$O,8,FALSE)),"")</f>
        <v/>
      </c>
      <c r="F153" s="136" t="str">
        <f>IFERROR(IF(VLOOKUP($A153,'Annex 2 EHV charges'!$A:$O,9,FALSE)=0,"",VLOOKUP($A153,'Annex 2 EHV charges'!$A:$O,9,FALSE)),"")</f>
        <v/>
      </c>
      <c r="G153" s="135" t="str">
        <f>IFERROR(IF(VLOOKUP($A153,'Annex 2 EHV charges'!$A:$O,10,FALSE)=0,"",VLOOKUP($A153,'Annex 2 EHV charges'!$A:$O,10,FALSE)),"")</f>
        <v/>
      </c>
      <c r="H153" s="135" t="str">
        <f>IFERROR(IF(VLOOKUP($A153,'Annex 2 EHV charges'!$A:$O,11,FALSE)=0,"",VLOOKUP($A153,'Annex 2 EHV charges'!$A:$O,11,FALSE)),"")</f>
        <v/>
      </c>
    </row>
    <row r="154" spans="1:8" ht="30.75" customHeight="1" x14ac:dyDescent="0.2">
      <c r="A154" s="137" t="str">
        <f t="array" ref="A154">IFERROR(INDEX('Annex 2 EHV charges'!#REF!, MATCH(0, IF(ISBLANK('Annex 2 EHV charges'!#REF!),1, COUNTIF(A$4:$A153, 'Annex 2 EHV charges'!#REF!)), 0)),"")</f>
        <v/>
      </c>
      <c r="B154" s="139" t="str">
        <f>IF($A154="","",VLOOKUP($A154,'Annex 2 EHV charges'!$A:$O,2,0))</f>
        <v/>
      </c>
      <c r="C154" s="140" t="str">
        <f>IF($A154="","",VLOOKUP($A154,'Annex 2 EHV charges'!$A:$O,3,0))</f>
        <v/>
      </c>
      <c r="D154" s="137" t="str">
        <f>IF($A154="","",VLOOKUP($A154,'Annex 2 EHV charges'!$A:$O,7,0))</f>
        <v/>
      </c>
      <c r="E154" s="135" t="str">
        <f>IFERROR(IF(VLOOKUP($A154,'Annex 2 EHV charges'!$A:$O,8,FALSE)=0,"",VLOOKUP($A154,'Annex 2 EHV charges'!$A:$O,8,FALSE)),"")</f>
        <v/>
      </c>
      <c r="F154" s="136" t="str">
        <f>IFERROR(IF(VLOOKUP($A154,'Annex 2 EHV charges'!$A:$O,9,FALSE)=0,"",VLOOKUP($A154,'Annex 2 EHV charges'!$A:$O,9,FALSE)),"")</f>
        <v/>
      </c>
      <c r="G154" s="135" t="str">
        <f>IFERROR(IF(VLOOKUP($A154,'Annex 2 EHV charges'!$A:$O,10,FALSE)=0,"",VLOOKUP($A154,'Annex 2 EHV charges'!$A:$O,10,FALSE)),"")</f>
        <v/>
      </c>
      <c r="H154" s="135" t="str">
        <f>IFERROR(IF(VLOOKUP($A154,'Annex 2 EHV charges'!$A:$O,11,FALSE)=0,"",VLOOKUP($A154,'Annex 2 EHV charges'!$A:$O,11,FALSE)),"")</f>
        <v/>
      </c>
    </row>
    <row r="155" spans="1:8" ht="30.75" customHeight="1" x14ac:dyDescent="0.2">
      <c r="A155" s="137" t="str">
        <f t="array" ref="A155">IFERROR(INDEX('Annex 2 EHV charges'!#REF!, MATCH(0, IF(ISBLANK('Annex 2 EHV charges'!#REF!),1, COUNTIF(A$4:$A154, 'Annex 2 EHV charges'!#REF!)), 0)),"")</f>
        <v/>
      </c>
      <c r="B155" s="139" t="str">
        <f>IF($A155="","",VLOOKUP($A155,'Annex 2 EHV charges'!$A:$O,2,0))</f>
        <v/>
      </c>
      <c r="C155" s="140" t="str">
        <f>IF($A155="","",VLOOKUP($A155,'Annex 2 EHV charges'!$A:$O,3,0))</f>
        <v/>
      </c>
      <c r="D155" s="137" t="str">
        <f>IF($A155="","",VLOOKUP($A155,'Annex 2 EHV charges'!$A:$O,7,0))</f>
        <v/>
      </c>
      <c r="E155" s="135" t="str">
        <f>IFERROR(IF(VLOOKUP($A155,'Annex 2 EHV charges'!$A:$O,8,FALSE)=0,"",VLOOKUP($A155,'Annex 2 EHV charges'!$A:$O,8,FALSE)),"")</f>
        <v/>
      </c>
      <c r="F155" s="136" t="str">
        <f>IFERROR(IF(VLOOKUP($A155,'Annex 2 EHV charges'!$A:$O,9,FALSE)=0,"",VLOOKUP($A155,'Annex 2 EHV charges'!$A:$O,9,FALSE)),"")</f>
        <v/>
      </c>
      <c r="G155" s="135" t="str">
        <f>IFERROR(IF(VLOOKUP($A155,'Annex 2 EHV charges'!$A:$O,10,FALSE)=0,"",VLOOKUP($A155,'Annex 2 EHV charges'!$A:$O,10,FALSE)),"")</f>
        <v/>
      </c>
      <c r="H155" s="135" t="str">
        <f>IFERROR(IF(VLOOKUP($A155,'Annex 2 EHV charges'!$A:$O,11,FALSE)=0,"",VLOOKUP($A155,'Annex 2 EHV charges'!$A:$O,11,FALSE)),"")</f>
        <v/>
      </c>
    </row>
    <row r="156" spans="1:8" ht="30.75" customHeight="1" x14ac:dyDescent="0.2">
      <c r="A156" s="137" t="str">
        <f t="array" ref="A156">IFERROR(INDEX('Annex 2 EHV charges'!#REF!, MATCH(0, IF(ISBLANK('Annex 2 EHV charges'!#REF!),1, COUNTIF(A$4:$A155, 'Annex 2 EHV charges'!#REF!)), 0)),"")</f>
        <v/>
      </c>
      <c r="B156" s="139" t="str">
        <f>IF($A156="","",VLOOKUP($A156,'Annex 2 EHV charges'!$A:$O,2,0))</f>
        <v/>
      </c>
      <c r="C156" s="140" t="str">
        <f>IF($A156="","",VLOOKUP($A156,'Annex 2 EHV charges'!$A:$O,3,0))</f>
        <v/>
      </c>
      <c r="D156" s="137" t="str">
        <f>IF($A156="","",VLOOKUP($A156,'Annex 2 EHV charges'!$A:$O,7,0))</f>
        <v/>
      </c>
      <c r="E156" s="135" t="str">
        <f>IFERROR(IF(VLOOKUP($A156,'Annex 2 EHV charges'!$A:$O,8,FALSE)=0,"",VLOOKUP($A156,'Annex 2 EHV charges'!$A:$O,8,FALSE)),"")</f>
        <v/>
      </c>
      <c r="F156" s="136" t="str">
        <f>IFERROR(IF(VLOOKUP($A156,'Annex 2 EHV charges'!$A:$O,9,FALSE)=0,"",VLOOKUP($A156,'Annex 2 EHV charges'!$A:$O,9,FALSE)),"")</f>
        <v/>
      </c>
      <c r="G156" s="135" t="str">
        <f>IFERROR(IF(VLOOKUP($A156,'Annex 2 EHV charges'!$A:$O,10,FALSE)=0,"",VLOOKUP($A156,'Annex 2 EHV charges'!$A:$O,10,FALSE)),"")</f>
        <v/>
      </c>
      <c r="H156" s="135" t="str">
        <f>IFERROR(IF(VLOOKUP($A156,'Annex 2 EHV charges'!$A:$O,11,FALSE)=0,"",VLOOKUP($A156,'Annex 2 EHV charges'!$A:$O,11,FALSE)),"")</f>
        <v/>
      </c>
    </row>
    <row r="157" spans="1:8" ht="30.75" customHeight="1" x14ac:dyDescent="0.2">
      <c r="A157" s="137" t="str">
        <f t="array" ref="A157">IFERROR(INDEX('Annex 2 EHV charges'!#REF!, MATCH(0, IF(ISBLANK('Annex 2 EHV charges'!#REF!),1, COUNTIF(A$4:$A156, 'Annex 2 EHV charges'!#REF!)), 0)),"")</f>
        <v/>
      </c>
      <c r="B157" s="139" t="str">
        <f>IF($A157="","",VLOOKUP($A157,'Annex 2 EHV charges'!$A:$O,2,0))</f>
        <v/>
      </c>
      <c r="C157" s="140" t="str">
        <f>IF($A157="","",VLOOKUP($A157,'Annex 2 EHV charges'!$A:$O,3,0))</f>
        <v/>
      </c>
      <c r="D157" s="137" t="str">
        <f>IF($A157="","",VLOOKUP($A157,'Annex 2 EHV charges'!$A:$O,7,0))</f>
        <v/>
      </c>
      <c r="E157" s="135" t="str">
        <f>IFERROR(IF(VLOOKUP($A157,'Annex 2 EHV charges'!$A:$O,8,FALSE)=0,"",VLOOKUP($A157,'Annex 2 EHV charges'!$A:$O,8,FALSE)),"")</f>
        <v/>
      </c>
      <c r="F157" s="136" t="str">
        <f>IFERROR(IF(VLOOKUP($A157,'Annex 2 EHV charges'!$A:$O,9,FALSE)=0,"",VLOOKUP($A157,'Annex 2 EHV charges'!$A:$O,9,FALSE)),"")</f>
        <v/>
      </c>
      <c r="G157" s="135" t="str">
        <f>IFERROR(IF(VLOOKUP($A157,'Annex 2 EHV charges'!$A:$O,10,FALSE)=0,"",VLOOKUP($A157,'Annex 2 EHV charges'!$A:$O,10,FALSE)),"")</f>
        <v/>
      </c>
      <c r="H157" s="135" t="str">
        <f>IFERROR(IF(VLOOKUP($A157,'Annex 2 EHV charges'!$A:$O,11,FALSE)=0,"",VLOOKUP($A157,'Annex 2 EHV charges'!$A:$O,11,FALSE)),"")</f>
        <v/>
      </c>
    </row>
    <row r="158" spans="1:8" ht="30.75" customHeight="1" x14ac:dyDescent="0.2">
      <c r="A158" s="137" t="str">
        <f t="array" ref="A158">IFERROR(INDEX('Annex 2 EHV charges'!#REF!, MATCH(0, IF(ISBLANK('Annex 2 EHV charges'!#REF!),1, COUNTIF(A$4:$A157, 'Annex 2 EHV charges'!#REF!)), 0)),"")</f>
        <v/>
      </c>
      <c r="B158" s="139" t="str">
        <f>IF($A158="","",VLOOKUP($A158,'Annex 2 EHV charges'!$A:$O,2,0))</f>
        <v/>
      </c>
      <c r="C158" s="140" t="str">
        <f>IF($A158="","",VLOOKUP($A158,'Annex 2 EHV charges'!$A:$O,3,0))</f>
        <v/>
      </c>
      <c r="D158" s="137" t="str">
        <f>IF($A158="","",VLOOKUP($A158,'Annex 2 EHV charges'!$A:$O,7,0))</f>
        <v/>
      </c>
      <c r="E158" s="135" t="str">
        <f>IFERROR(IF(VLOOKUP($A158,'Annex 2 EHV charges'!$A:$O,8,FALSE)=0,"",VLOOKUP($A158,'Annex 2 EHV charges'!$A:$O,8,FALSE)),"")</f>
        <v/>
      </c>
      <c r="F158" s="136" t="str">
        <f>IFERROR(IF(VLOOKUP($A158,'Annex 2 EHV charges'!$A:$O,9,FALSE)=0,"",VLOOKUP($A158,'Annex 2 EHV charges'!$A:$O,9,FALSE)),"")</f>
        <v/>
      </c>
      <c r="G158" s="135" t="str">
        <f>IFERROR(IF(VLOOKUP($A158,'Annex 2 EHV charges'!$A:$O,10,FALSE)=0,"",VLOOKUP($A158,'Annex 2 EHV charges'!$A:$O,10,FALSE)),"")</f>
        <v/>
      </c>
      <c r="H158" s="135" t="str">
        <f>IFERROR(IF(VLOOKUP($A158,'Annex 2 EHV charges'!$A:$O,11,FALSE)=0,"",VLOOKUP($A158,'Annex 2 EHV charges'!$A:$O,11,FALSE)),"")</f>
        <v/>
      </c>
    </row>
    <row r="159" spans="1:8" ht="30.75" customHeight="1" x14ac:dyDescent="0.2">
      <c r="A159" s="137" t="str">
        <f t="array" ref="A159">IFERROR(INDEX('Annex 2 EHV charges'!#REF!, MATCH(0, IF(ISBLANK('Annex 2 EHV charges'!#REF!),1, COUNTIF(A$4:$A158, 'Annex 2 EHV charges'!#REF!)), 0)),"")</f>
        <v/>
      </c>
      <c r="B159" s="139" t="str">
        <f>IF($A159="","",VLOOKUP($A159,'Annex 2 EHV charges'!$A:$O,2,0))</f>
        <v/>
      </c>
      <c r="C159" s="140" t="str">
        <f>IF($A159="","",VLOOKUP($A159,'Annex 2 EHV charges'!$A:$O,3,0))</f>
        <v/>
      </c>
      <c r="D159" s="137" t="str">
        <f>IF($A159="","",VLOOKUP($A159,'Annex 2 EHV charges'!$A:$O,7,0))</f>
        <v/>
      </c>
      <c r="E159" s="135" t="str">
        <f>IFERROR(IF(VLOOKUP($A159,'Annex 2 EHV charges'!$A:$O,8,FALSE)=0,"",VLOOKUP($A159,'Annex 2 EHV charges'!$A:$O,8,FALSE)),"")</f>
        <v/>
      </c>
      <c r="F159" s="136" t="str">
        <f>IFERROR(IF(VLOOKUP($A159,'Annex 2 EHV charges'!$A:$O,9,FALSE)=0,"",VLOOKUP($A159,'Annex 2 EHV charges'!$A:$O,9,FALSE)),"")</f>
        <v/>
      </c>
      <c r="G159" s="135" t="str">
        <f>IFERROR(IF(VLOOKUP($A159,'Annex 2 EHV charges'!$A:$O,10,FALSE)=0,"",VLOOKUP($A159,'Annex 2 EHV charges'!$A:$O,10,FALSE)),"")</f>
        <v/>
      </c>
      <c r="H159" s="135" t="str">
        <f>IFERROR(IF(VLOOKUP($A159,'Annex 2 EHV charges'!$A:$O,11,FALSE)=0,"",VLOOKUP($A159,'Annex 2 EHV charges'!$A:$O,11,FALSE)),"")</f>
        <v/>
      </c>
    </row>
    <row r="160" spans="1:8" ht="30.75" customHeight="1" x14ac:dyDescent="0.2">
      <c r="A160" s="137" t="str">
        <f t="array" ref="A160">IFERROR(INDEX('Annex 2 EHV charges'!#REF!, MATCH(0, IF(ISBLANK('Annex 2 EHV charges'!#REF!),1, COUNTIF(A$4:$A159, 'Annex 2 EHV charges'!#REF!)), 0)),"")</f>
        <v/>
      </c>
      <c r="B160" s="139" t="str">
        <f>IF($A160="","",VLOOKUP($A160,'Annex 2 EHV charges'!$A:$O,2,0))</f>
        <v/>
      </c>
      <c r="C160" s="140" t="str">
        <f>IF($A160="","",VLOOKUP($A160,'Annex 2 EHV charges'!$A:$O,3,0))</f>
        <v/>
      </c>
      <c r="D160" s="137" t="str">
        <f>IF($A160="","",VLOOKUP($A160,'Annex 2 EHV charges'!$A:$O,7,0))</f>
        <v/>
      </c>
      <c r="E160" s="135" t="str">
        <f>IFERROR(IF(VLOOKUP($A160,'Annex 2 EHV charges'!$A:$O,8,FALSE)=0,"",VLOOKUP($A160,'Annex 2 EHV charges'!$A:$O,8,FALSE)),"")</f>
        <v/>
      </c>
      <c r="F160" s="136" t="str">
        <f>IFERROR(IF(VLOOKUP($A160,'Annex 2 EHV charges'!$A:$O,9,FALSE)=0,"",VLOOKUP($A160,'Annex 2 EHV charges'!$A:$O,9,FALSE)),"")</f>
        <v/>
      </c>
      <c r="G160" s="135" t="str">
        <f>IFERROR(IF(VLOOKUP($A160,'Annex 2 EHV charges'!$A:$O,10,FALSE)=0,"",VLOOKUP($A160,'Annex 2 EHV charges'!$A:$O,10,FALSE)),"")</f>
        <v/>
      </c>
      <c r="H160" s="135" t="str">
        <f>IFERROR(IF(VLOOKUP($A160,'Annex 2 EHV charges'!$A:$O,11,FALSE)=0,"",VLOOKUP($A160,'Annex 2 EHV charges'!$A:$O,11,FALSE)),"")</f>
        <v/>
      </c>
    </row>
    <row r="161" spans="1:8" ht="30.75" customHeight="1" x14ac:dyDescent="0.2">
      <c r="A161" s="137" t="str">
        <f t="array" ref="A161">IFERROR(INDEX('Annex 2 EHV charges'!#REF!, MATCH(0, IF(ISBLANK('Annex 2 EHV charges'!#REF!),1, COUNTIF(A$4:$A160, 'Annex 2 EHV charges'!#REF!)), 0)),"")</f>
        <v/>
      </c>
      <c r="B161" s="139" t="str">
        <f>IF($A161="","",VLOOKUP($A161,'Annex 2 EHV charges'!$A:$O,2,0))</f>
        <v/>
      </c>
      <c r="C161" s="140" t="str">
        <f>IF($A161="","",VLOOKUP($A161,'Annex 2 EHV charges'!$A:$O,3,0))</f>
        <v/>
      </c>
      <c r="D161" s="137" t="str">
        <f>IF($A161="","",VLOOKUP($A161,'Annex 2 EHV charges'!$A:$O,7,0))</f>
        <v/>
      </c>
      <c r="E161" s="135" t="str">
        <f>IFERROR(IF(VLOOKUP($A161,'Annex 2 EHV charges'!$A:$O,8,FALSE)=0,"",VLOOKUP($A161,'Annex 2 EHV charges'!$A:$O,8,FALSE)),"")</f>
        <v/>
      </c>
      <c r="F161" s="136" t="str">
        <f>IFERROR(IF(VLOOKUP($A161,'Annex 2 EHV charges'!$A:$O,9,FALSE)=0,"",VLOOKUP($A161,'Annex 2 EHV charges'!$A:$O,9,FALSE)),"")</f>
        <v/>
      </c>
      <c r="G161" s="135" t="str">
        <f>IFERROR(IF(VLOOKUP($A161,'Annex 2 EHV charges'!$A:$O,10,FALSE)=0,"",VLOOKUP($A161,'Annex 2 EHV charges'!$A:$O,10,FALSE)),"")</f>
        <v/>
      </c>
      <c r="H161" s="135" t="str">
        <f>IFERROR(IF(VLOOKUP($A161,'Annex 2 EHV charges'!$A:$O,11,FALSE)=0,"",VLOOKUP($A161,'Annex 2 EHV charges'!$A:$O,11,FALSE)),"")</f>
        <v/>
      </c>
    </row>
    <row r="162" spans="1:8" ht="30.75" customHeight="1" x14ac:dyDescent="0.2">
      <c r="A162" s="137" t="str">
        <f t="array" ref="A162">IFERROR(INDEX('Annex 2 EHV charges'!#REF!, MATCH(0, IF(ISBLANK('Annex 2 EHV charges'!#REF!),1, COUNTIF(A$4:$A161, 'Annex 2 EHV charges'!#REF!)), 0)),"")</f>
        <v/>
      </c>
      <c r="B162" s="139" t="str">
        <f>IF($A162="","",VLOOKUP($A162,'Annex 2 EHV charges'!$A:$O,2,0))</f>
        <v/>
      </c>
      <c r="C162" s="140" t="str">
        <f>IF($A162="","",VLOOKUP($A162,'Annex 2 EHV charges'!$A:$O,3,0))</f>
        <v/>
      </c>
      <c r="D162" s="137" t="str">
        <f>IF($A162="","",VLOOKUP($A162,'Annex 2 EHV charges'!$A:$O,7,0))</f>
        <v/>
      </c>
      <c r="E162" s="135" t="str">
        <f>IFERROR(IF(VLOOKUP($A162,'Annex 2 EHV charges'!$A:$O,8,FALSE)=0,"",VLOOKUP($A162,'Annex 2 EHV charges'!$A:$O,8,FALSE)),"")</f>
        <v/>
      </c>
      <c r="F162" s="136" t="str">
        <f>IFERROR(IF(VLOOKUP($A162,'Annex 2 EHV charges'!$A:$O,9,FALSE)=0,"",VLOOKUP($A162,'Annex 2 EHV charges'!$A:$O,9,FALSE)),"")</f>
        <v/>
      </c>
      <c r="G162" s="135" t="str">
        <f>IFERROR(IF(VLOOKUP($A162,'Annex 2 EHV charges'!$A:$O,10,FALSE)=0,"",VLOOKUP($A162,'Annex 2 EHV charges'!$A:$O,10,FALSE)),"")</f>
        <v/>
      </c>
      <c r="H162" s="135" t="str">
        <f>IFERROR(IF(VLOOKUP($A162,'Annex 2 EHV charges'!$A:$O,11,FALSE)=0,"",VLOOKUP($A162,'Annex 2 EHV charges'!$A:$O,11,FALSE)),"")</f>
        <v/>
      </c>
    </row>
    <row r="163" spans="1:8" ht="30.75" customHeight="1" x14ac:dyDescent="0.2">
      <c r="A163" s="137" t="str">
        <f t="array" ref="A163">IFERROR(INDEX('Annex 2 EHV charges'!#REF!, MATCH(0, IF(ISBLANK('Annex 2 EHV charges'!#REF!),1, COUNTIF(A$4:$A162, 'Annex 2 EHV charges'!#REF!)), 0)),"")</f>
        <v/>
      </c>
      <c r="B163" s="139" t="str">
        <f>IF($A163="","",VLOOKUP($A163,'Annex 2 EHV charges'!$A:$O,2,0))</f>
        <v/>
      </c>
      <c r="C163" s="140" t="str">
        <f>IF($A163="","",VLOOKUP($A163,'Annex 2 EHV charges'!$A:$O,3,0))</f>
        <v/>
      </c>
      <c r="D163" s="137" t="str">
        <f>IF($A163="","",VLOOKUP($A163,'Annex 2 EHV charges'!$A:$O,7,0))</f>
        <v/>
      </c>
      <c r="E163" s="135" t="str">
        <f>IFERROR(IF(VLOOKUP($A163,'Annex 2 EHV charges'!$A:$O,8,FALSE)=0,"",VLOOKUP($A163,'Annex 2 EHV charges'!$A:$O,8,FALSE)),"")</f>
        <v/>
      </c>
      <c r="F163" s="136" t="str">
        <f>IFERROR(IF(VLOOKUP($A163,'Annex 2 EHV charges'!$A:$O,9,FALSE)=0,"",VLOOKUP($A163,'Annex 2 EHV charges'!$A:$O,9,FALSE)),"")</f>
        <v/>
      </c>
      <c r="G163" s="135" t="str">
        <f>IFERROR(IF(VLOOKUP($A163,'Annex 2 EHV charges'!$A:$O,10,FALSE)=0,"",VLOOKUP($A163,'Annex 2 EHV charges'!$A:$O,10,FALSE)),"")</f>
        <v/>
      </c>
      <c r="H163" s="135" t="str">
        <f>IFERROR(IF(VLOOKUP($A163,'Annex 2 EHV charges'!$A:$O,11,FALSE)=0,"",VLOOKUP($A163,'Annex 2 EHV charges'!$A:$O,11,FALSE)),"")</f>
        <v/>
      </c>
    </row>
    <row r="164" spans="1:8" ht="30.75" customHeight="1" x14ac:dyDescent="0.2">
      <c r="A164" s="137" t="str">
        <f t="array" ref="A164">IFERROR(INDEX('Annex 2 EHV charges'!#REF!, MATCH(0, IF(ISBLANK('Annex 2 EHV charges'!#REF!),1, COUNTIF(A$4:$A163, 'Annex 2 EHV charges'!#REF!)), 0)),"")</f>
        <v/>
      </c>
      <c r="B164" s="139" t="str">
        <f>IF($A164="","",VLOOKUP($A164,'Annex 2 EHV charges'!$A:$O,2,0))</f>
        <v/>
      </c>
      <c r="C164" s="140" t="str">
        <f>IF($A164="","",VLOOKUP($A164,'Annex 2 EHV charges'!$A:$O,3,0))</f>
        <v/>
      </c>
      <c r="D164" s="137" t="str">
        <f>IF($A164="","",VLOOKUP($A164,'Annex 2 EHV charges'!$A:$O,7,0))</f>
        <v/>
      </c>
      <c r="E164" s="135" t="str">
        <f>IFERROR(IF(VLOOKUP($A164,'Annex 2 EHV charges'!$A:$O,8,FALSE)=0,"",VLOOKUP($A164,'Annex 2 EHV charges'!$A:$O,8,FALSE)),"")</f>
        <v/>
      </c>
      <c r="F164" s="136" t="str">
        <f>IFERROR(IF(VLOOKUP($A164,'Annex 2 EHV charges'!$A:$O,9,FALSE)=0,"",VLOOKUP($A164,'Annex 2 EHV charges'!$A:$O,9,FALSE)),"")</f>
        <v/>
      </c>
      <c r="G164" s="135" t="str">
        <f>IFERROR(IF(VLOOKUP($A164,'Annex 2 EHV charges'!$A:$O,10,FALSE)=0,"",VLOOKUP($A164,'Annex 2 EHV charges'!$A:$O,10,FALSE)),"")</f>
        <v/>
      </c>
      <c r="H164" s="135" t="str">
        <f>IFERROR(IF(VLOOKUP($A164,'Annex 2 EHV charges'!$A:$O,11,FALSE)=0,"",VLOOKUP($A164,'Annex 2 EHV charges'!$A:$O,11,FALSE)),"")</f>
        <v/>
      </c>
    </row>
    <row r="165" spans="1:8" ht="30.75" customHeight="1" x14ac:dyDescent="0.2">
      <c r="A165" s="137" t="str">
        <f t="array" ref="A165">IFERROR(INDEX('Annex 2 EHV charges'!#REF!, MATCH(0, IF(ISBLANK('Annex 2 EHV charges'!#REF!),1, COUNTIF(A$4:$A164, 'Annex 2 EHV charges'!#REF!)), 0)),"")</f>
        <v/>
      </c>
      <c r="B165" s="139" t="str">
        <f>IF($A165="","",VLOOKUP($A165,'Annex 2 EHV charges'!$A:$O,2,0))</f>
        <v/>
      </c>
      <c r="C165" s="140" t="str">
        <f>IF($A165="","",VLOOKUP($A165,'Annex 2 EHV charges'!$A:$O,3,0))</f>
        <v/>
      </c>
      <c r="D165" s="137" t="str">
        <f>IF($A165="","",VLOOKUP($A165,'Annex 2 EHV charges'!$A:$O,7,0))</f>
        <v/>
      </c>
      <c r="E165" s="135" t="str">
        <f>IFERROR(IF(VLOOKUP($A165,'Annex 2 EHV charges'!$A:$O,8,FALSE)=0,"",VLOOKUP($A165,'Annex 2 EHV charges'!$A:$O,8,FALSE)),"")</f>
        <v/>
      </c>
      <c r="F165" s="136" t="str">
        <f>IFERROR(IF(VLOOKUP($A165,'Annex 2 EHV charges'!$A:$O,9,FALSE)=0,"",VLOOKUP($A165,'Annex 2 EHV charges'!$A:$O,9,FALSE)),"")</f>
        <v/>
      </c>
      <c r="G165" s="135" t="str">
        <f>IFERROR(IF(VLOOKUP($A165,'Annex 2 EHV charges'!$A:$O,10,FALSE)=0,"",VLOOKUP($A165,'Annex 2 EHV charges'!$A:$O,10,FALSE)),"")</f>
        <v/>
      </c>
      <c r="H165" s="135" t="str">
        <f>IFERROR(IF(VLOOKUP($A165,'Annex 2 EHV charges'!$A:$O,11,FALSE)=0,"",VLOOKUP($A165,'Annex 2 EHV charges'!$A:$O,11,FALSE)),"")</f>
        <v/>
      </c>
    </row>
    <row r="166" spans="1:8" ht="30.75" customHeight="1" x14ac:dyDescent="0.2">
      <c r="A166" s="137" t="str">
        <f t="array" ref="A166">IFERROR(INDEX('Annex 2 EHV charges'!#REF!, MATCH(0, IF(ISBLANK('Annex 2 EHV charges'!#REF!),1, COUNTIF(A$4:$A165, 'Annex 2 EHV charges'!#REF!)), 0)),"")</f>
        <v/>
      </c>
      <c r="B166" s="139" t="str">
        <f>IF($A166="","",VLOOKUP($A166,'Annex 2 EHV charges'!$A:$O,2,0))</f>
        <v/>
      </c>
      <c r="C166" s="140" t="str">
        <f>IF($A166="","",VLOOKUP($A166,'Annex 2 EHV charges'!$A:$O,3,0))</f>
        <v/>
      </c>
      <c r="D166" s="137" t="str">
        <f>IF($A166="","",VLOOKUP($A166,'Annex 2 EHV charges'!$A:$O,7,0))</f>
        <v/>
      </c>
      <c r="E166" s="135" t="str">
        <f>IFERROR(IF(VLOOKUP($A166,'Annex 2 EHV charges'!$A:$O,8,FALSE)=0,"",VLOOKUP($A166,'Annex 2 EHV charges'!$A:$O,8,FALSE)),"")</f>
        <v/>
      </c>
      <c r="F166" s="136" t="str">
        <f>IFERROR(IF(VLOOKUP($A166,'Annex 2 EHV charges'!$A:$O,9,FALSE)=0,"",VLOOKUP($A166,'Annex 2 EHV charges'!$A:$O,9,FALSE)),"")</f>
        <v/>
      </c>
      <c r="G166" s="135" t="str">
        <f>IFERROR(IF(VLOOKUP($A166,'Annex 2 EHV charges'!$A:$O,10,FALSE)=0,"",VLOOKUP($A166,'Annex 2 EHV charges'!$A:$O,10,FALSE)),"")</f>
        <v/>
      </c>
      <c r="H166" s="135" t="str">
        <f>IFERROR(IF(VLOOKUP($A166,'Annex 2 EHV charges'!$A:$O,11,FALSE)=0,"",VLOOKUP($A166,'Annex 2 EHV charges'!$A:$O,11,FALSE)),"")</f>
        <v/>
      </c>
    </row>
    <row r="167" spans="1:8" ht="30.75" customHeight="1" x14ac:dyDescent="0.2">
      <c r="A167" s="137" t="str">
        <f t="array" ref="A167">IFERROR(INDEX('Annex 2 EHV charges'!#REF!, MATCH(0, IF(ISBLANK('Annex 2 EHV charges'!#REF!),1, COUNTIF(A$4:$A166, 'Annex 2 EHV charges'!#REF!)), 0)),"")</f>
        <v/>
      </c>
      <c r="B167" s="139" t="str">
        <f>IF($A167="","",VLOOKUP($A167,'Annex 2 EHV charges'!$A:$O,2,0))</f>
        <v/>
      </c>
      <c r="C167" s="140" t="str">
        <f>IF($A167="","",VLOOKUP($A167,'Annex 2 EHV charges'!$A:$O,3,0))</f>
        <v/>
      </c>
      <c r="D167" s="137" t="str">
        <f>IF($A167="","",VLOOKUP($A167,'Annex 2 EHV charges'!$A:$O,7,0))</f>
        <v/>
      </c>
      <c r="E167" s="135" t="str">
        <f>IFERROR(IF(VLOOKUP($A167,'Annex 2 EHV charges'!$A:$O,8,FALSE)=0,"",VLOOKUP($A167,'Annex 2 EHV charges'!$A:$O,8,FALSE)),"")</f>
        <v/>
      </c>
      <c r="F167" s="136" t="str">
        <f>IFERROR(IF(VLOOKUP($A167,'Annex 2 EHV charges'!$A:$O,9,FALSE)=0,"",VLOOKUP($A167,'Annex 2 EHV charges'!$A:$O,9,FALSE)),"")</f>
        <v/>
      </c>
      <c r="G167" s="135" t="str">
        <f>IFERROR(IF(VLOOKUP($A167,'Annex 2 EHV charges'!$A:$O,10,FALSE)=0,"",VLOOKUP($A167,'Annex 2 EHV charges'!$A:$O,10,FALSE)),"")</f>
        <v/>
      </c>
      <c r="H167" s="135" t="str">
        <f>IFERROR(IF(VLOOKUP($A167,'Annex 2 EHV charges'!$A:$O,11,FALSE)=0,"",VLOOKUP($A167,'Annex 2 EHV charges'!$A:$O,11,FALSE)),"")</f>
        <v/>
      </c>
    </row>
    <row r="168" spans="1:8" ht="30.75" customHeight="1" x14ac:dyDescent="0.2">
      <c r="A168" s="137" t="str">
        <f t="array" ref="A168">IFERROR(INDEX('Annex 2 EHV charges'!#REF!, MATCH(0, IF(ISBLANK('Annex 2 EHV charges'!#REF!),1, COUNTIF(A$4:$A167, 'Annex 2 EHV charges'!#REF!)), 0)),"")</f>
        <v/>
      </c>
      <c r="B168" s="139" t="str">
        <f>IF($A168="","",VLOOKUP($A168,'Annex 2 EHV charges'!$A:$O,2,0))</f>
        <v/>
      </c>
      <c r="C168" s="140" t="str">
        <f>IF($A168="","",VLOOKUP($A168,'Annex 2 EHV charges'!$A:$O,3,0))</f>
        <v/>
      </c>
      <c r="D168" s="137" t="str">
        <f>IF($A168="","",VLOOKUP($A168,'Annex 2 EHV charges'!$A:$O,7,0))</f>
        <v/>
      </c>
      <c r="E168" s="135" t="str">
        <f>IFERROR(IF(VLOOKUP($A168,'Annex 2 EHV charges'!$A:$O,8,FALSE)=0,"",VLOOKUP($A168,'Annex 2 EHV charges'!$A:$O,8,FALSE)),"")</f>
        <v/>
      </c>
      <c r="F168" s="136" t="str">
        <f>IFERROR(IF(VLOOKUP($A168,'Annex 2 EHV charges'!$A:$O,9,FALSE)=0,"",VLOOKUP($A168,'Annex 2 EHV charges'!$A:$O,9,FALSE)),"")</f>
        <v/>
      </c>
      <c r="G168" s="135" t="str">
        <f>IFERROR(IF(VLOOKUP($A168,'Annex 2 EHV charges'!$A:$O,10,FALSE)=0,"",VLOOKUP($A168,'Annex 2 EHV charges'!$A:$O,10,FALSE)),"")</f>
        <v/>
      </c>
      <c r="H168" s="135" t="str">
        <f>IFERROR(IF(VLOOKUP($A168,'Annex 2 EHV charges'!$A:$O,11,FALSE)=0,"",VLOOKUP($A168,'Annex 2 EHV charges'!$A:$O,11,FALSE)),"")</f>
        <v/>
      </c>
    </row>
    <row r="169" spans="1:8" ht="30.75" customHeight="1" x14ac:dyDescent="0.2">
      <c r="A169" s="137" t="str">
        <f t="array" ref="A169">IFERROR(INDEX('Annex 2 EHV charges'!#REF!, MATCH(0, IF(ISBLANK('Annex 2 EHV charges'!#REF!),1, COUNTIF(A$4:$A168, 'Annex 2 EHV charges'!#REF!)), 0)),"")</f>
        <v/>
      </c>
      <c r="B169" s="139" t="str">
        <f>IF($A169="","",VLOOKUP($A169,'Annex 2 EHV charges'!$A:$O,2,0))</f>
        <v/>
      </c>
      <c r="C169" s="140" t="str">
        <f>IF($A169="","",VLOOKUP($A169,'Annex 2 EHV charges'!$A:$O,3,0))</f>
        <v/>
      </c>
      <c r="D169" s="137" t="str">
        <f>IF($A169="","",VLOOKUP($A169,'Annex 2 EHV charges'!$A:$O,7,0))</f>
        <v/>
      </c>
      <c r="E169" s="135" t="str">
        <f>IFERROR(IF(VLOOKUP($A169,'Annex 2 EHV charges'!$A:$O,8,FALSE)=0,"",VLOOKUP($A169,'Annex 2 EHV charges'!$A:$O,8,FALSE)),"")</f>
        <v/>
      </c>
      <c r="F169" s="136" t="str">
        <f>IFERROR(IF(VLOOKUP($A169,'Annex 2 EHV charges'!$A:$O,9,FALSE)=0,"",VLOOKUP($A169,'Annex 2 EHV charges'!$A:$O,9,FALSE)),"")</f>
        <v/>
      </c>
      <c r="G169" s="135" t="str">
        <f>IFERROR(IF(VLOOKUP($A169,'Annex 2 EHV charges'!$A:$O,10,FALSE)=0,"",VLOOKUP($A169,'Annex 2 EHV charges'!$A:$O,10,FALSE)),"")</f>
        <v/>
      </c>
      <c r="H169" s="135" t="str">
        <f>IFERROR(IF(VLOOKUP($A169,'Annex 2 EHV charges'!$A:$O,11,FALSE)=0,"",VLOOKUP($A169,'Annex 2 EHV charges'!$A:$O,11,FALSE)),"")</f>
        <v/>
      </c>
    </row>
    <row r="170" spans="1:8" ht="30.75" customHeight="1" x14ac:dyDescent="0.2">
      <c r="A170" s="137" t="str">
        <f t="array" ref="A170">IFERROR(INDEX('Annex 2 EHV charges'!#REF!, MATCH(0, IF(ISBLANK('Annex 2 EHV charges'!#REF!),1, COUNTIF(A$4:$A169, 'Annex 2 EHV charges'!#REF!)), 0)),"")</f>
        <v/>
      </c>
      <c r="B170" s="139" t="str">
        <f>IF($A170="","",VLOOKUP($A170,'Annex 2 EHV charges'!$A:$O,2,0))</f>
        <v/>
      </c>
      <c r="C170" s="140" t="str">
        <f>IF($A170="","",VLOOKUP($A170,'Annex 2 EHV charges'!$A:$O,3,0))</f>
        <v/>
      </c>
      <c r="D170" s="137" t="str">
        <f>IF($A170="","",VLOOKUP($A170,'Annex 2 EHV charges'!$A:$O,7,0))</f>
        <v/>
      </c>
      <c r="E170" s="135" t="str">
        <f>IFERROR(IF(VLOOKUP($A170,'Annex 2 EHV charges'!$A:$O,8,FALSE)=0,"",VLOOKUP($A170,'Annex 2 EHV charges'!$A:$O,8,FALSE)),"")</f>
        <v/>
      </c>
      <c r="F170" s="136" t="str">
        <f>IFERROR(IF(VLOOKUP($A170,'Annex 2 EHV charges'!$A:$O,9,FALSE)=0,"",VLOOKUP($A170,'Annex 2 EHV charges'!$A:$O,9,FALSE)),"")</f>
        <v/>
      </c>
      <c r="G170" s="135" t="str">
        <f>IFERROR(IF(VLOOKUP($A170,'Annex 2 EHV charges'!$A:$O,10,FALSE)=0,"",VLOOKUP($A170,'Annex 2 EHV charges'!$A:$O,10,FALSE)),"")</f>
        <v/>
      </c>
      <c r="H170" s="135" t="str">
        <f>IFERROR(IF(VLOOKUP($A170,'Annex 2 EHV charges'!$A:$O,11,FALSE)=0,"",VLOOKUP($A170,'Annex 2 EHV charges'!$A:$O,11,FALSE)),"")</f>
        <v/>
      </c>
    </row>
    <row r="171" spans="1:8" ht="30.75" customHeight="1" x14ac:dyDescent="0.2">
      <c r="A171" s="137" t="str">
        <f t="array" ref="A171">IFERROR(INDEX('Annex 2 EHV charges'!#REF!, MATCH(0, IF(ISBLANK('Annex 2 EHV charges'!#REF!),1, COUNTIF(A$4:$A170, 'Annex 2 EHV charges'!#REF!)), 0)),"")</f>
        <v/>
      </c>
      <c r="B171" s="139" t="str">
        <f>IF($A171="","",VLOOKUP($A171,'Annex 2 EHV charges'!$A:$O,2,0))</f>
        <v/>
      </c>
      <c r="C171" s="140" t="str">
        <f>IF($A171="","",VLOOKUP($A171,'Annex 2 EHV charges'!$A:$O,3,0))</f>
        <v/>
      </c>
      <c r="D171" s="137" t="str">
        <f>IF($A171="","",VLOOKUP($A171,'Annex 2 EHV charges'!$A:$O,7,0))</f>
        <v/>
      </c>
      <c r="E171" s="135" t="str">
        <f>IFERROR(IF(VLOOKUP($A171,'Annex 2 EHV charges'!$A:$O,8,FALSE)=0,"",VLOOKUP($A171,'Annex 2 EHV charges'!$A:$O,8,FALSE)),"")</f>
        <v/>
      </c>
      <c r="F171" s="136" t="str">
        <f>IFERROR(IF(VLOOKUP($A171,'Annex 2 EHV charges'!$A:$O,9,FALSE)=0,"",VLOOKUP($A171,'Annex 2 EHV charges'!$A:$O,9,FALSE)),"")</f>
        <v/>
      </c>
      <c r="G171" s="135" t="str">
        <f>IFERROR(IF(VLOOKUP($A171,'Annex 2 EHV charges'!$A:$O,10,FALSE)=0,"",VLOOKUP($A171,'Annex 2 EHV charges'!$A:$O,10,FALSE)),"")</f>
        <v/>
      </c>
      <c r="H171" s="135" t="str">
        <f>IFERROR(IF(VLOOKUP($A171,'Annex 2 EHV charges'!$A:$O,11,FALSE)=0,"",VLOOKUP($A171,'Annex 2 EHV charges'!$A:$O,11,FALSE)),"")</f>
        <v/>
      </c>
    </row>
    <row r="172" spans="1:8" ht="30.75" customHeight="1" x14ac:dyDescent="0.2">
      <c r="A172" s="137" t="str">
        <f t="array" ref="A172">IFERROR(INDEX('Annex 2 EHV charges'!#REF!, MATCH(0, IF(ISBLANK('Annex 2 EHV charges'!#REF!),1, COUNTIF(A$4:$A171, 'Annex 2 EHV charges'!#REF!)), 0)),"")</f>
        <v/>
      </c>
      <c r="B172" s="139" t="str">
        <f>IF($A172="","",VLOOKUP($A172,'Annex 2 EHV charges'!$A:$O,2,0))</f>
        <v/>
      </c>
      <c r="C172" s="140" t="str">
        <f>IF($A172="","",VLOOKUP($A172,'Annex 2 EHV charges'!$A:$O,3,0))</f>
        <v/>
      </c>
      <c r="D172" s="137" t="str">
        <f>IF($A172="","",VLOOKUP($A172,'Annex 2 EHV charges'!$A:$O,7,0))</f>
        <v/>
      </c>
      <c r="E172" s="135" t="str">
        <f>IFERROR(IF(VLOOKUP($A172,'Annex 2 EHV charges'!$A:$O,8,FALSE)=0,"",VLOOKUP($A172,'Annex 2 EHV charges'!$A:$O,8,FALSE)),"")</f>
        <v/>
      </c>
      <c r="F172" s="136" t="str">
        <f>IFERROR(IF(VLOOKUP($A172,'Annex 2 EHV charges'!$A:$O,9,FALSE)=0,"",VLOOKUP($A172,'Annex 2 EHV charges'!$A:$O,9,FALSE)),"")</f>
        <v/>
      </c>
      <c r="G172" s="135" t="str">
        <f>IFERROR(IF(VLOOKUP($A172,'Annex 2 EHV charges'!$A:$O,10,FALSE)=0,"",VLOOKUP($A172,'Annex 2 EHV charges'!$A:$O,10,FALSE)),"")</f>
        <v/>
      </c>
      <c r="H172" s="135" t="str">
        <f>IFERROR(IF(VLOOKUP($A172,'Annex 2 EHV charges'!$A:$O,11,FALSE)=0,"",VLOOKUP($A172,'Annex 2 EHV charges'!$A:$O,11,FALSE)),"")</f>
        <v/>
      </c>
    </row>
    <row r="173" spans="1:8" ht="30.75" customHeight="1" x14ac:dyDescent="0.2">
      <c r="A173" s="137" t="str">
        <f t="array" ref="A173">IFERROR(INDEX('Annex 2 EHV charges'!#REF!, MATCH(0, IF(ISBLANK('Annex 2 EHV charges'!#REF!),1, COUNTIF(A$4:$A172, 'Annex 2 EHV charges'!#REF!)), 0)),"")</f>
        <v/>
      </c>
      <c r="B173" s="139" t="str">
        <f>IF($A173="","",VLOOKUP($A173,'Annex 2 EHV charges'!$A:$O,2,0))</f>
        <v/>
      </c>
      <c r="C173" s="140" t="str">
        <f>IF($A173="","",VLOOKUP($A173,'Annex 2 EHV charges'!$A:$O,3,0))</f>
        <v/>
      </c>
      <c r="D173" s="137" t="str">
        <f>IF($A173="","",VLOOKUP($A173,'Annex 2 EHV charges'!$A:$O,7,0))</f>
        <v/>
      </c>
      <c r="E173" s="135" t="str">
        <f>IFERROR(IF(VLOOKUP($A173,'Annex 2 EHV charges'!$A:$O,8,FALSE)=0,"",VLOOKUP($A173,'Annex 2 EHV charges'!$A:$O,8,FALSE)),"")</f>
        <v/>
      </c>
      <c r="F173" s="136" t="str">
        <f>IFERROR(IF(VLOOKUP($A173,'Annex 2 EHV charges'!$A:$O,9,FALSE)=0,"",VLOOKUP($A173,'Annex 2 EHV charges'!$A:$O,9,FALSE)),"")</f>
        <v/>
      </c>
      <c r="G173" s="135" t="str">
        <f>IFERROR(IF(VLOOKUP($A173,'Annex 2 EHV charges'!$A:$O,10,FALSE)=0,"",VLOOKUP($A173,'Annex 2 EHV charges'!$A:$O,10,FALSE)),"")</f>
        <v/>
      </c>
      <c r="H173" s="135" t="str">
        <f>IFERROR(IF(VLOOKUP($A173,'Annex 2 EHV charges'!$A:$O,11,FALSE)=0,"",VLOOKUP($A173,'Annex 2 EHV charges'!$A:$O,11,FALSE)),"")</f>
        <v/>
      </c>
    </row>
    <row r="174" spans="1:8" ht="30.75" customHeight="1" x14ac:dyDescent="0.2">
      <c r="A174" s="137" t="str">
        <f t="array" ref="A174">IFERROR(INDEX('Annex 2 EHV charges'!#REF!, MATCH(0, IF(ISBLANK('Annex 2 EHV charges'!#REF!),1, COUNTIF(A$4:$A173, 'Annex 2 EHV charges'!#REF!)), 0)),"")</f>
        <v/>
      </c>
      <c r="B174" s="139" t="str">
        <f>IF($A174="","",VLOOKUP($A174,'Annex 2 EHV charges'!$A:$O,2,0))</f>
        <v/>
      </c>
      <c r="C174" s="140" t="str">
        <f>IF($A174="","",VLOOKUP($A174,'Annex 2 EHV charges'!$A:$O,3,0))</f>
        <v/>
      </c>
      <c r="D174" s="137" t="str">
        <f>IF($A174="","",VLOOKUP($A174,'Annex 2 EHV charges'!$A:$O,7,0))</f>
        <v/>
      </c>
      <c r="E174" s="135" t="str">
        <f>IFERROR(IF(VLOOKUP($A174,'Annex 2 EHV charges'!$A:$O,8,FALSE)=0,"",VLOOKUP($A174,'Annex 2 EHV charges'!$A:$O,8,FALSE)),"")</f>
        <v/>
      </c>
      <c r="F174" s="136" t="str">
        <f>IFERROR(IF(VLOOKUP($A174,'Annex 2 EHV charges'!$A:$O,9,FALSE)=0,"",VLOOKUP($A174,'Annex 2 EHV charges'!$A:$O,9,FALSE)),"")</f>
        <v/>
      </c>
      <c r="G174" s="135" t="str">
        <f>IFERROR(IF(VLOOKUP($A174,'Annex 2 EHV charges'!$A:$O,10,FALSE)=0,"",VLOOKUP($A174,'Annex 2 EHV charges'!$A:$O,10,FALSE)),"")</f>
        <v/>
      </c>
      <c r="H174" s="135" t="str">
        <f>IFERROR(IF(VLOOKUP($A174,'Annex 2 EHV charges'!$A:$O,11,FALSE)=0,"",VLOOKUP($A174,'Annex 2 EHV charges'!$A:$O,11,FALSE)),"")</f>
        <v/>
      </c>
    </row>
    <row r="175" spans="1:8" ht="30.75" customHeight="1" x14ac:dyDescent="0.2">
      <c r="A175" s="137" t="str">
        <f t="array" ref="A175">IFERROR(INDEX('Annex 2 EHV charges'!#REF!, MATCH(0, IF(ISBLANK('Annex 2 EHV charges'!#REF!),1, COUNTIF(A$4:$A174, 'Annex 2 EHV charges'!#REF!)), 0)),"")</f>
        <v/>
      </c>
      <c r="B175" s="139" t="str">
        <f>IF($A175="","",VLOOKUP($A175,'Annex 2 EHV charges'!$A:$O,2,0))</f>
        <v/>
      </c>
      <c r="C175" s="140" t="str">
        <f>IF($A175="","",VLOOKUP($A175,'Annex 2 EHV charges'!$A:$O,3,0))</f>
        <v/>
      </c>
      <c r="D175" s="137" t="str">
        <f>IF($A175="","",VLOOKUP($A175,'Annex 2 EHV charges'!$A:$O,7,0))</f>
        <v/>
      </c>
      <c r="E175" s="135" t="str">
        <f>IFERROR(IF(VLOOKUP($A175,'Annex 2 EHV charges'!$A:$O,8,FALSE)=0,"",VLOOKUP($A175,'Annex 2 EHV charges'!$A:$O,8,FALSE)),"")</f>
        <v/>
      </c>
      <c r="F175" s="136" t="str">
        <f>IFERROR(IF(VLOOKUP($A175,'Annex 2 EHV charges'!$A:$O,9,FALSE)=0,"",VLOOKUP($A175,'Annex 2 EHV charges'!$A:$O,9,FALSE)),"")</f>
        <v/>
      </c>
      <c r="G175" s="135" t="str">
        <f>IFERROR(IF(VLOOKUP($A175,'Annex 2 EHV charges'!$A:$O,10,FALSE)=0,"",VLOOKUP($A175,'Annex 2 EHV charges'!$A:$O,10,FALSE)),"")</f>
        <v/>
      </c>
      <c r="H175" s="135" t="str">
        <f>IFERROR(IF(VLOOKUP($A175,'Annex 2 EHV charges'!$A:$O,11,FALSE)=0,"",VLOOKUP($A175,'Annex 2 EHV charges'!$A:$O,11,FALSE)),"")</f>
        <v/>
      </c>
    </row>
    <row r="176" spans="1:8" ht="30.75" customHeight="1" x14ac:dyDescent="0.2">
      <c r="A176" s="137" t="str">
        <f t="array" ref="A176">IFERROR(INDEX('Annex 2 EHV charges'!#REF!, MATCH(0, IF(ISBLANK('Annex 2 EHV charges'!#REF!),1, COUNTIF(A$4:$A175, 'Annex 2 EHV charges'!#REF!)), 0)),"")</f>
        <v/>
      </c>
      <c r="B176" s="139" t="str">
        <f>IF($A176="","",VLOOKUP($A176,'Annex 2 EHV charges'!$A:$O,2,0))</f>
        <v/>
      </c>
      <c r="C176" s="140" t="str">
        <f>IF($A176="","",VLOOKUP($A176,'Annex 2 EHV charges'!$A:$O,3,0))</f>
        <v/>
      </c>
      <c r="D176" s="137" t="str">
        <f>IF($A176="","",VLOOKUP($A176,'Annex 2 EHV charges'!$A:$O,7,0))</f>
        <v/>
      </c>
      <c r="E176" s="135" t="str">
        <f>IFERROR(IF(VLOOKUP($A176,'Annex 2 EHV charges'!$A:$O,8,FALSE)=0,"",VLOOKUP($A176,'Annex 2 EHV charges'!$A:$O,8,FALSE)),"")</f>
        <v/>
      </c>
      <c r="F176" s="136" t="str">
        <f>IFERROR(IF(VLOOKUP($A176,'Annex 2 EHV charges'!$A:$O,9,FALSE)=0,"",VLOOKUP($A176,'Annex 2 EHV charges'!$A:$O,9,FALSE)),"")</f>
        <v/>
      </c>
      <c r="G176" s="135" t="str">
        <f>IFERROR(IF(VLOOKUP($A176,'Annex 2 EHV charges'!$A:$O,10,FALSE)=0,"",VLOOKUP($A176,'Annex 2 EHV charges'!$A:$O,10,FALSE)),"")</f>
        <v/>
      </c>
      <c r="H176" s="135" t="str">
        <f>IFERROR(IF(VLOOKUP($A176,'Annex 2 EHV charges'!$A:$O,11,FALSE)=0,"",VLOOKUP($A176,'Annex 2 EHV charges'!$A:$O,11,FALSE)),"")</f>
        <v/>
      </c>
    </row>
    <row r="177" spans="1:8" ht="30.75" customHeight="1" x14ac:dyDescent="0.2">
      <c r="A177" s="137" t="str">
        <f t="array" ref="A177">IFERROR(INDEX('Annex 2 EHV charges'!#REF!, MATCH(0, IF(ISBLANK('Annex 2 EHV charges'!#REF!),1, COUNTIF(A$4:$A176, 'Annex 2 EHV charges'!#REF!)), 0)),"")</f>
        <v/>
      </c>
      <c r="B177" s="139" t="str">
        <f>IF($A177="","",VLOOKUP($A177,'Annex 2 EHV charges'!$A:$O,2,0))</f>
        <v/>
      </c>
      <c r="C177" s="140" t="str">
        <f>IF($A177="","",VLOOKUP($A177,'Annex 2 EHV charges'!$A:$O,3,0))</f>
        <v/>
      </c>
      <c r="D177" s="137" t="str">
        <f>IF($A177="","",VLOOKUP($A177,'Annex 2 EHV charges'!$A:$O,7,0))</f>
        <v/>
      </c>
      <c r="E177" s="135" t="str">
        <f>IFERROR(IF(VLOOKUP($A177,'Annex 2 EHV charges'!$A:$O,8,FALSE)=0,"",VLOOKUP($A177,'Annex 2 EHV charges'!$A:$O,8,FALSE)),"")</f>
        <v/>
      </c>
      <c r="F177" s="136" t="str">
        <f>IFERROR(IF(VLOOKUP($A177,'Annex 2 EHV charges'!$A:$O,9,FALSE)=0,"",VLOOKUP($A177,'Annex 2 EHV charges'!$A:$O,9,FALSE)),"")</f>
        <v/>
      </c>
      <c r="G177" s="135" t="str">
        <f>IFERROR(IF(VLOOKUP($A177,'Annex 2 EHV charges'!$A:$O,10,FALSE)=0,"",VLOOKUP($A177,'Annex 2 EHV charges'!$A:$O,10,FALSE)),"")</f>
        <v/>
      </c>
      <c r="H177" s="135" t="str">
        <f>IFERROR(IF(VLOOKUP($A177,'Annex 2 EHV charges'!$A:$O,11,FALSE)=0,"",VLOOKUP($A177,'Annex 2 EHV charges'!$A:$O,11,FALSE)),"")</f>
        <v/>
      </c>
    </row>
    <row r="178" spans="1:8" ht="30.75" customHeight="1" x14ac:dyDescent="0.2">
      <c r="A178" s="137" t="str">
        <f t="array" ref="A178">IFERROR(INDEX('Annex 2 EHV charges'!#REF!, MATCH(0, IF(ISBLANK('Annex 2 EHV charges'!#REF!),1, COUNTIF(A$4:$A177, 'Annex 2 EHV charges'!#REF!)), 0)),"")</f>
        <v/>
      </c>
      <c r="B178" s="139" t="str">
        <f>IF($A178="","",VLOOKUP($A178,'Annex 2 EHV charges'!$A:$O,2,0))</f>
        <v/>
      </c>
      <c r="C178" s="140" t="str">
        <f>IF($A178="","",VLOOKUP($A178,'Annex 2 EHV charges'!$A:$O,3,0))</f>
        <v/>
      </c>
      <c r="D178" s="137" t="str">
        <f>IF($A178="","",VLOOKUP($A178,'Annex 2 EHV charges'!$A:$O,7,0))</f>
        <v/>
      </c>
      <c r="E178" s="135" t="str">
        <f>IFERROR(IF(VLOOKUP($A178,'Annex 2 EHV charges'!$A:$O,8,FALSE)=0,"",VLOOKUP($A178,'Annex 2 EHV charges'!$A:$O,8,FALSE)),"")</f>
        <v/>
      </c>
      <c r="F178" s="136" t="str">
        <f>IFERROR(IF(VLOOKUP($A178,'Annex 2 EHV charges'!$A:$O,9,FALSE)=0,"",VLOOKUP($A178,'Annex 2 EHV charges'!$A:$O,9,FALSE)),"")</f>
        <v/>
      </c>
      <c r="G178" s="135" t="str">
        <f>IFERROR(IF(VLOOKUP($A178,'Annex 2 EHV charges'!$A:$O,10,FALSE)=0,"",VLOOKUP($A178,'Annex 2 EHV charges'!$A:$O,10,FALSE)),"")</f>
        <v/>
      </c>
      <c r="H178" s="135" t="str">
        <f>IFERROR(IF(VLOOKUP($A178,'Annex 2 EHV charges'!$A:$O,11,FALSE)=0,"",VLOOKUP($A178,'Annex 2 EHV charges'!$A:$O,11,FALSE)),"")</f>
        <v/>
      </c>
    </row>
    <row r="179" spans="1:8" ht="30.75" customHeight="1" x14ac:dyDescent="0.2">
      <c r="A179" s="137" t="str">
        <f t="array" ref="A179">IFERROR(INDEX('Annex 2 EHV charges'!#REF!, MATCH(0, IF(ISBLANK('Annex 2 EHV charges'!#REF!),1, COUNTIF(A$4:$A178, 'Annex 2 EHV charges'!#REF!)), 0)),"")</f>
        <v/>
      </c>
      <c r="B179" s="139" t="str">
        <f>IF($A179="","",VLOOKUP($A179,'Annex 2 EHV charges'!$A:$O,2,0))</f>
        <v/>
      </c>
      <c r="C179" s="140" t="str">
        <f>IF($A179="","",VLOOKUP($A179,'Annex 2 EHV charges'!$A:$O,3,0))</f>
        <v/>
      </c>
      <c r="D179" s="137" t="str">
        <f>IF($A179="","",VLOOKUP($A179,'Annex 2 EHV charges'!$A:$O,7,0))</f>
        <v/>
      </c>
      <c r="E179" s="135" t="str">
        <f>IFERROR(IF(VLOOKUP($A179,'Annex 2 EHV charges'!$A:$O,8,FALSE)=0,"",VLOOKUP($A179,'Annex 2 EHV charges'!$A:$O,8,FALSE)),"")</f>
        <v/>
      </c>
      <c r="F179" s="136" t="str">
        <f>IFERROR(IF(VLOOKUP($A179,'Annex 2 EHV charges'!$A:$O,9,FALSE)=0,"",VLOOKUP($A179,'Annex 2 EHV charges'!$A:$O,9,FALSE)),"")</f>
        <v/>
      </c>
      <c r="G179" s="135" t="str">
        <f>IFERROR(IF(VLOOKUP($A179,'Annex 2 EHV charges'!$A:$O,10,FALSE)=0,"",VLOOKUP($A179,'Annex 2 EHV charges'!$A:$O,10,FALSE)),"")</f>
        <v/>
      </c>
      <c r="H179" s="135" t="str">
        <f>IFERROR(IF(VLOOKUP($A179,'Annex 2 EHV charges'!$A:$O,11,FALSE)=0,"",VLOOKUP($A179,'Annex 2 EHV charges'!$A:$O,11,FALSE)),"")</f>
        <v/>
      </c>
    </row>
    <row r="180" spans="1:8" ht="30.75" customHeight="1" x14ac:dyDescent="0.2">
      <c r="A180" s="137" t="str">
        <f t="array" ref="A180">IFERROR(INDEX('Annex 2 EHV charges'!#REF!, MATCH(0, IF(ISBLANK('Annex 2 EHV charges'!#REF!),1, COUNTIF(A$4:$A179, 'Annex 2 EHV charges'!#REF!)), 0)),"")</f>
        <v/>
      </c>
      <c r="B180" s="139" t="str">
        <f>IF($A180="","",VLOOKUP($A180,'Annex 2 EHV charges'!$A:$O,2,0))</f>
        <v/>
      </c>
      <c r="C180" s="140" t="str">
        <f>IF($A180="","",VLOOKUP($A180,'Annex 2 EHV charges'!$A:$O,3,0))</f>
        <v/>
      </c>
      <c r="D180" s="137" t="str">
        <f>IF($A180="","",VLOOKUP($A180,'Annex 2 EHV charges'!$A:$O,7,0))</f>
        <v/>
      </c>
      <c r="E180" s="135" t="str">
        <f>IFERROR(IF(VLOOKUP($A180,'Annex 2 EHV charges'!$A:$O,8,FALSE)=0,"",VLOOKUP($A180,'Annex 2 EHV charges'!$A:$O,8,FALSE)),"")</f>
        <v/>
      </c>
      <c r="F180" s="136" t="str">
        <f>IFERROR(IF(VLOOKUP($A180,'Annex 2 EHV charges'!$A:$O,9,FALSE)=0,"",VLOOKUP($A180,'Annex 2 EHV charges'!$A:$O,9,FALSE)),"")</f>
        <v/>
      </c>
      <c r="G180" s="135" t="str">
        <f>IFERROR(IF(VLOOKUP($A180,'Annex 2 EHV charges'!$A:$O,10,FALSE)=0,"",VLOOKUP($A180,'Annex 2 EHV charges'!$A:$O,10,FALSE)),"")</f>
        <v/>
      </c>
      <c r="H180" s="135" t="str">
        <f>IFERROR(IF(VLOOKUP($A180,'Annex 2 EHV charges'!$A:$O,11,FALSE)=0,"",VLOOKUP($A180,'Annex 2 EHV charges'!$A:$O,11,FALSE)),"")</f>
        <v/>
      </c>
    </row>
    <row r="181" spans="1:8" ht="30.75" customHeight="1" x14ac:dyDescent="0.2">
      <c r="A181" s="137" t="str">
        <f t="array" ref="A181">IFERROR(INDEX('Annex 2 EHV charges'!#REF!, MATCH(0, IF(ISBLANK('Annex 2 EHV charges'!#REF!),1, COUNTIF(A$4:$A180, 'Annex 2 EHV charges'!#REF!)), 0)),"")</f>
        <v/>
      </c>
      <c r="B181" s="139" t="str">
        <f>IF($A181="","",VLOOKUP($A181,'Annex 2 EHV charges'!$A:$O,2,0))</f>
        <v/>
      </c>
      <c r="C181" s="140" t="str">
        <f>IF($A181="","",VLOOKUP($A181,'Annex 2 EHV charges'!$A:$O,3,0))</f>
        <v/>
      </c>
      <c r="D181" s="137" t="str">
        <f>IF($A181="","",VLOOKUP($A181,'Annex 2 EHV charges'!$A:$O,7,0))</f>
        <v/>
      </c>
      <c r="E181" s="135" t="str">
        <f>IFERROR(IF(VLOOKUP($A181,'Annex 2 EHV charges'!$A:$O,8,FALSE)=0,"",VLOOKUP($A181,'Annex 2 EHV charges'!$A:$O,8,FALSE)),"")</f>
        <v/>
      </c>
      <c r="F181" s="136" t="str">
        <f>IFERROR(IF(VLOOKUP($A181,'Annex 2 EHV charges'!$A:$O,9,FALSE)=0,"",VLOOKUP($A181,'Annex 2 EHV charges'!$A:$O,9,FALSE)),"")</f>
        <v/>
      </c>
      <c r="G181" s="135" t="str">
        <f>IFERROR(IF(VLOOKUP($A181,'Annex 2 EHV charges'!$A:$O,10,FALSE)=0,"",VLOOKUP($A181,'Annex 2 EHV charges'!$A:$O,10,FALSE)),"")</f>
        <v/>
      </c>
      <c r="H181" s="135" t="str">
        <f>IFERROR(IF(VLOOKUP($A181,'Annex 2 EHV charges'!$A:$O,11,FALSE)=0,"",VLOOKUP($A181,'Annex 2 EHV charges'!$A:$O,11,FALSE)),"")</f>
        <v/>
      </c>
    </row>
    <row r="182" spans="1:8" ht="30.75" customHeight="1" x14ac:dyDescent="0.2">
      <c r="A182" s="137" t="str">
        <f t="array" ref="A182">IFERROR(INDEX('Annex 2 EHV charges'!#REF!, MATCH(0, IF(ISBLANK('Annex 2 EHV charges'!#REF!),1, COUNTIF(A$4:$A181, 'Annex 2 EHV charges'!#REF!)), 0)),"")</f>
        <v/>
      </c>
      <c r="B182" s="139" t="str">
        <f>IF($A182="","",VLOOKUP($A182,'Annex 2 EHV charges'!$A:$O,2,0))</f>
        <v/>
      </c>
      <c r="C182" s="140" t="str">
        <f>IF($A182="","",VLOOKUP($A182,'Annex 2 EHV charges'!$A:$O,3,0))</f>
        <v/>
      </c>
      <c r="D182" s="137" t="str">
        <f>IF($A182="","",VLOOKUP($A182,'Annex 2 EHV charges'!$A:$O,7,0))</f>
        <v/>
      </c>
      <c r="E182" s="135" t="str">
        <f>IFERROR(IF(VLOOKUP($A182,'Annex 2 EHV charges'!$A:$O,8,FALSE)=0,"",VLOOKUP($A182,'Annex 2 EHV charges'!$A:$O,8,FALSE)),"")</f>
        <v/>
      </c>
      <c r="F182" s="136" t="str">
        <f>IFERROR(IF(VLOOKUP($A182,'Annex 2 EHV charges'!$A:$O,9,FALSE)=0,"",VLOOKUP($A182,'Annex 2 EHV charges'!$A:$O,9,FALSE)),"")</f>
        <v/>
      </c>
      <c r="G182" s="135" t="str">
        <f>IFERROR(IF(VLOOKUP($A182,'Annex 2 EHV charges'!$A:$O,10,FALSE)=0,"",VLOOKUP($A182,'Annex 2 EHV charges'!$A:$O,10,FALSE)),"")</f>
        <v/>
      </c>
      <c r="H182" s="135" t="str">
        <f>IFERROR(IF(VLOOKUP($A182,'Annex 2 EHV charges'!$A:$O,11,FALSE)=0,"",VLOOKUP($A182,'Annex 2 EHV charges'!$A:$O,11,FALSE)),"")</f>
        <v/>
      </c>
    </row>
    <row r="183" spans="1:8" ht="30.75" customHeight="1" x14ac:dyDescent="0.2">
      <c r="A183" s="137" t="str">
        <f t="array" ref="A183">IFERROR(INDEX('Annex 2 EHV charges'!#REF!, MATCH(0, IF(ISBLANK('Annex 2 EHV charges'!#REF!),1, COUNTIF(A$4:$A182, 'Annex 2 EHV charges'!#REF!)), 0)),"")</f>
        <v/>
      </c>
      <c r="B183" s="139" t="str">
        <f>IF($A183="","",VLOOKUP($A183,'Annex 2 EHV charges'!$A:$O,2,0))</f>
        <v/>
      </c>
      <c r="C183" s="140" t="str">
        <f>IF($A183="","",VLOOKUP($A183,'Annex 2 EHV charges'!$A:$O,3,0))</f>
        <v/>
      </c>
      <c r="D183" s="137" t="str">
        <f>IF($A183="","",VLOOKUP($A183,'Annex 2 EHV charges'!$A:$O,7,0))</f>
        <v/>
      </c>
      <c r="E183" s="135" t="str">
        <f>IFERROR(IF(VLOOKUP($A183,'Annex 2 EHV charges'!$A:$O,8,FALSE)=0,"",VLOOKUP($A183,'Annex 2 EHV charges'!$A:$O,8,FALSE)),"")</f>
        <v/>
      </c>
      <c r="F183" s="136" t="str">
        <f>IFERROR(IF(VLOOKUP($A183,'Annex 2 EHV charges'!$A:$O,9,FALSE)=0,"",VLOOKUP($A183,'Annex 2 EHV charges'!$A:$O,9,FALSE)),"")</f>
        <v/>
      </c>
      <c r="G183" s="135" t="str">
        <f>IFERROR(IF(VLOOKUP($A183,'Annex 2 EHV charges'!$A:$O,10,FALSE)=0,"",VLOOKUP($A183,'Annex 2 EHV charges'!$A:$O,10,FALSE)),"")</f>
        <v/>
      </c>
      <c r="H183" s="135" t="str">
        <f>IFERROR(IF(VLOOKUP($A183,'Annex 2 EHV charges'!$A:$O,11,FALSE)=0,"",VLOOKUP($A183,'Annex 2 EHV charges'!$A:$O,11,FALSE)),"")</f>
        <v/>
      </c>
    </row>
    <row r="184" spans="1:8" ht="30.75" customHeight="1" x14ac:dyDescent="0.2">
      <c r="A184" s="137" t="str">
        <f t="array" ref="A184">IFERROR(INDEX('Annex 2 EHV charges'!#REF!, MATCH(0, IF(ISBLANK('Annex 2 EHV charges'!#REF!),1, COUNTIF(A$4:$A183, 'Annex 2 EHV charges'!#REF!)), 0)),"")</f>
        <v/>
      </c>
      <c r="B184" s="139" t="str">
        <f>IF($A184="","",VLOOKUP($A184,'Annex 2 EHV charges'!$A:$O,2,0))</f>
        <v/>
      </c>
      <c r="C184" s="140" t="str">
        <f>IF($A184="","",VLOOKUP($A184,'Annex 2 EHV charges'!$A:$O,3,0))</f>
        <v/>
      </c>
      <c r="D184" s="137" t="str">
        <f>IF($A184="","",VLOOKUP($A184,'Annex 2 EHV charges'!$A:$O,7,0))</f>
        <v/>
      </c>
      <c r="E184" s="135" t="str">
        <f>IFERROR(IF(VLOOKUP($A184,'Annex 2 EHV charges'!$A:$O,8,FALSE)=0,"",VLOOKUP($A184,'Annex 2 EHV charges'!$A:$O,8,FALSE)),"")</f>
        <v/>
      </c>
      <c r="F184" s="136" t="str">
        <f>IFERROR(IF(VLOOKUP($A184,'Annex 2 EHV charges'!$A:$O,9,FALSE)=0,"",VLOOKUP($A184,'Annex 2 EHV charges'!$A:$O,9,FALSE)),"")</f>
        <v/>
      </c>
      <c r="G184" s="135" t="str">
        <f>IFERROR(IF(VLOOKUP($A184,'Annex 2 EHV charges'!$A:$O,10,FALSE)=0,"",VLOOKUP($A184,'Annex 2 EHV charges'!$A:$O,10,FALSE)),"")</f>
        <v/>
      </c>
      <c r="H184" s="135" t="str">
        <f>IFERROR(IF(VLOOKUP($A184,'Annex 2 EHV charges'!$A:$O,11,FALSE)=0,"",VLOOKUP($A184,'Annex 2 EHV charges'!$A:$O,11,FALSE)),"")</f>
        <v/>
      </c>
    </row>
    <row r="185" spans="1:8" ht="30.75" customHeight="1" x14ac:dyDescent="0.2">
      <c r="A185" s="137" t="str">
        <f t="array" ref="A185">IFERROR(INDEX('Annex 2 EHV charges'!#REF!, MATCH(0, IF(ISBLANK('Annex 2 EHV charges'!#REF!),1, COUNTIF(A$4:$A184, 'Annex 2 EHV charges'!#REF!)), 0)),"")</f>
        <v/>
      </c>
      <c r="B185" s="139" t="str">
        <f>IF($A185="","",VLOOKUP($A185,'Annex 2 EHV charges'!$A:$O,2,0))</f>
        <v/>
      </c>
      <c r="C185" s="140" t="str">
        <f>IF($A185="","",VLOOKUP($A185,'Annex 2 EHV charges'!$A:$O,3,0))</f>
        <v/>
      </c>
      <c r="D185" s="137" t="str">
        <f>IF($A185="","",VLOOKUP($A185,'Annex 2 EHV charges'!$A:$O,7,0))</f>
        <v/>
      </c>
      <c r="E185" s="135" t="str">
        <f>IFERROR(IF(VLOOKUP($A185,'Annex 2 EHV charges'!$A:$O,8,FALSE)=0,"",VLOOKUP($A185,'Annex 2 EHV charges'!$A:$O,8,FALSE)),"")</f>
        <v/>
      </c>
      <c r="F185" s="136" t="str">
        <f>IFERROR(IF(VLOOKUP($A185,'Annex 2 EHV charges'!$A:$O,9,FALSE)=0,"",VLOOKUP($A185,'Annex 2 EHV charges'!$A:$O,9,FALSE)),"")</f>
        <v/>
      </c>
      <c r="G185" s="135" t="str">
        <f>IFERROR(IF(VLOOKUP($A185,'Annex 2 EHV charges'!$A:$O,10,FALSE)=0,"",VLOOKUP($A185,'Annex 2 EHV charges'!$A:$O,10,FALSE)),"")</f>
        <v/>
      </c>
      <c r="H185" s="135" t="str">
        <f>IFERROR(IF(VLOOKUP($A185,'Annex 2 EHV charges'!$A:$O,11,FALSE)=0,"",VLOOKUP($A185,'Annex 2 EHV charges'!$A:$O,11,FALSE)),"")</f>
        <v/>
      </c>
    </row>
    <row r="186" spans="1:8" ht="30.75" customHeight="1" x14ac:dyDescent="0.2">
      <c r="A186" s="137" t="str">
        <f t="array" ref="A186">IFERROR(INDEX('Annex 2 EHV charges'!#REF!, MATCH(0, IF(ISBLANK('Annex 2 EHV charges'!#REF!),1, COUNTIF(A$4:$A185, 'Annex 2 EHV charges'!#REF!)), 0)),"")</f>
        <v/>
      </c>
      <c r="B186" s="139" t="str">
        <f>IF($A186="","",VLOOKUP($A186,'Annex 2 EHV charges'!$A:$O,2,0))</f>
        <v/>
      </c>
      <c r="C186" s="140" t="str">
        <f>IF($A186="","",VLOOKUP($A186,'Annex 2 EHV charges'!$A:$O,3,0))</f>
        <v/>
      </c>
      <c r="D186" s="137" t="str">
        <f>IF($A186="","",VLOOKUP($A186,'Annex 2 EHV charges'!$A:$O,7,0))</f>
        <v/>
      </c>
      <c r="E186" s="135" t="str">
        <f>IFERROR(IF(VLOOKUP($A186,'Annex 2 EHV charges'!$A:$O,8,FALSE)=0,"",VLOOKUP($A186,'Annex 2 EHV charges'!$A:$O,8,FALSE)),"")</f>
        <v/>
      </c>
      <c r="F186" s="136" t="str">
        <f>IFERROR(IF(VLOOKUP($A186,'Annex 2 EHV charges'!$A:$O,9,FALSE)=0,"",VLOOKUP($A186,'Annex 2 EHV charges'!$A:$O,9,FALSE)),"")</f>
        <v/>
      </c>
      <c r="G186" s="135" t="str">
        <f>IFERROR(IF(VLOOKUP($A186,'Annex 2 EHV charges'!$A:$O,10,FALSE)=0,"",VLOOKUP($A186,'Annex 2 EHV charges'!$A:$O,10,FALSE)),"")</f>
        <v/>
      </c>
      <c r="H186" s="135" t="str">
        <f>IFERROR(IF(VLOOKUP($A186,'Annex 2 EHV charges'!$A:$O,11,FALSE)=0,"",VLOOKUP($A186,'Annex 2 EHV charges'!$A:$O,11,FALSE)),"")</f>
        <v/>
      </c>
    </row>
    <row r="187" spans="1:8" ht="30.75" customHeight="1" x14ac:dyDescent="0.2">
      <c r="A187" s="137" t="str">
        <f t="array" ref="A187">IFERROR(INDEX('Annex 2 EHV charges'!#REF!, MATCH(0, IF(ISBLANK('Annex 2 EHV charges'!#REF!),1, COUNTIF(A$4:$A186, 'Annex 2 EHV charges'!#REF!)), 0)),"")</f>
        <v/>
      </c>
      <c r="B187" s="139" t="str">
        <f>IF($A187="","",VLOOKUP($A187,'Annex 2 EHV charges'!$A:$O,2,0))</f>
        <v/>
      </c>
      <c r="C187" s="140" t="str">
        <f>IF($A187="","",VLOOKUP($A187,'Annex 2 EHV charges'!$A:$O,3,0))</f>
        <v/>
      </c>
      <c r="D187" s="137" t="str">
        <f>IF($A187="","",VLOOKUP($A187,'Annex 2 EHV charges'!$A:$O,7,0))</f>
        <v/>
      </c>
      <c r="E187" s="135" t="str">
        <f>IFERROR(IF(VLOOKUP($A187,'Annex 2 EHV charges'!$A:$O,8,FALSE)=0,"",VLOOKUP($A187,'Annex 2 EHV charges'!$A:$O,8,FALSE)),"")</f>
        <v/>
      </c>
      <c r="F187" s="136" t="str">
        <f>IFERROR(IF(VLOOKUP($A187,'Annex 2 EHV charges'!$A:$O,9,FALSE)=0,"",VLOOKUP($A187,'Annex 2 EHV charges'!$A:$O,9,FALSE)),"")</f>
        <v/>
      </c>
      <c r="G187" s="135" t="str">
        <f>IFERROR(IF(VLOOKUP($A187,'Annex 2 EHV charges'!$A:$O,10,FALSE)=0,"",VLOOKUP($A187,'Annex 2 EHV charges'!$A:$O,10,FALSE)),"")</f>
        <v/>
      </c>
      <c r="H187" s="135" t="str">
        <f>IFERROR(IF(VLOOKUP($A187,'Annex 2 EHV charges'!$A:$O,11,FALSE)=0,"",VLOOKUP($A187,'Annex 2 EHV charges'!$A:$O,11,FALSE)),"")</f>
        <v/>
      </c>
    </row>
    <row r="188" spans="1:8" ht="30.75" customHeight="1" x14ac:dyDescent="0.2">
      <c r="A188" s="137" t="str">
        <f t="array" ref="A188">IFERROR(INDEX('Annex 2 EHV charges'!#REF!, MATCH(0, IF(ISBLANK('Annex 2 EHV charges'!#REF!),1, COUNTIF(A$4:$A187, 'Annex 2 EHV charges'!#REF!)), 0)),"")</f>
        <v/>
      </c>
      <c r="B188" s="139" t="str">
        <f>IF($A188="","",VLOOKUP($A188,'Annex 2 EHV charges'!$A:$O,2,0))</f>
        <v/>
      </c>
      <c r="C188" s="140" t="str">
        <f>IF($A188="","",VLOOKUP($A188,'Annex 2 EHV charges'!$A:$O,3,0))</f>
        <v/>
      </c>
      <c r="D188" s="137" t="str">
        <f>IF($A188="","",VLOOKUP($A188,'Annex 2 EHV charges'!$A:$O,7,0))</f>
        <v/>
      </c>
      <c r="E188" s="135" t="str">
        <f>IFERROR(IF(VLOOKUP($A188,'Annex 2 EHV charges'!$A:$O,8,FALSE)=0,"",VLOOKUP($A188,'Annex 2 EHV charges'!$A:$O,8,FALSE)),"")</f>
        <v/>
      </c>
      <c r="F188" s="136" t="str">
        <f>IFERROR(IF(VLOOKUP($A188,'Annex 2 EHV charges'!$A:$O,9,FALSE)=0,"",VLOOKUP($A188,'Annex 2 EHV charges'!$A:$O,9,FALSE)),"")</f>
        <v/>
      </c>
      <c r="G188" s="135" t="str">
        <f>IFERROR(IF(VLOOKUP($A188,'Annex 2 EHV charges'!$A:$O,10,FALSE)=0,"",VLOOKUP($A188,'Annex 2 EHV charges'!$A:$O,10,FALSE)),"")</f>
        <v/>
      </c>
      <c r="H188" s="135" t="str">
        <f>IFERROR(IF(VLOOKUP($A188,'Annex 2 EHV charges'!$A:$O,11,FALSE)=0,"",VLOOKUP($A188,'Annex 2 EHV charges'!$A:$O,11,FALSE)),"")</f>
        <v/>
      </c>
    </row>
    <row r="189" spans="1:8" ht="30.75" customHeight="1" x14ac:dyDescent="0.2">
      <c r="A189" s="137" t="str">
        <f t="array" ref="A189">IFERROR(INDEX('Annex 2 EHV charges'!#REF!, MATCH(0, IF(ISBLANK('Annex 2 EHV charges'!#REF!),1, COUNTIF(A$4:$A188, 'Annex 2 EHV charges'!#REF!)), 0)),"")</f>
        <v/>
      </c>
      <c r="B189" s="139" t="str">
        <f>IF($A189="","",VLOOKUP($A189,'Annex 2 EHV charges'!$A:$O,2,0))</f>
        <v/>
      </c>
      <c r="C189" s="140" t="str">
        <f>IF($A189="","",VLOOKUP($A189,'Annex 2 EHV charges'!$A:$O,3,0))</f>
        <v/>
      </c>
      <c r="D189" s="137" t="str">
        <f>IF($A189="","",VLOOKUP($A189,'Annex 2 EHV charges'!$A:$O,7,0))</f>
        <v/>
      </c>
      <c r="E189" s="135" t="str">
        <f>IFERROR(IF(VLOOKUP($A189,'Annex 2 EHV charges'!$A:$O,8,FALSE)=0,"",VLOOKUP($A189,'Annex 2 EHV charges'!$A:$O,8,FALSE)),"")</f>
        <v/>
      </c>
      <c r="F189" s="136" t="str">
        <f>IFERROR(IF(VLOOKUP($A189,'Annex 2 EHV charges'!$A:$O,9,FALSE)=0,"",VLOOKUP($A189,'Annex 2 EHV charges'!$A:$O,9,FALSE)),"")</f>
        <v/>
      </c>
      <c r="G189" s="135" t="str">
        <f>IFERROR(IF(VLOOKUP($A189,'Annex 2 EHV charges'!$A:$O,10,FALSE)=0,"",VLOOKUP($A189,'Annex 2 EHV charges'!$A:$O,10,FALSE)),"")</f>
        <v/>
      </c>
      <c r="H189" s="135" t="str">
        <f>IFERROR(IF(VLOOKUP($A189,'Annex 2 EHV charges'!$A:$O,11,FALSE)=0,"",VLOOKUP($A189,'Annex 2 EHV charges'!$A:$O,11,FALSE)),"")</f>
        <v/>
      </c>
    </row>
    <row r="190" spans="1:8" ht="30.75" customHeight="1" x14ac:dyDescent="0.2">
      <c r="A190" s="137" t="str">
        <f t="array" ref="A190">IFERROR(INDEX('Annex 2 EHV charges'!#REF!, MATCH(0, IF(ISBLANK('Annex 2 EHV charges'!#REF!),1, COUNTIF(A$4:$A189, 'Annex 2 EHV charges'!#REF!)), 0)),"")</f>
        <v/>
      </c>
      <c r="B190" s="139" t="str">
        <f>IF($A190="","",VLOOKUP($A190,'Annex 2 EHV charges'!$A:$O,2,0))</f>
        <v/>
      </c>
      <c r="C190" s="140" t="str">
        <f>IF($A190="","",VLOOKUP($A190,'Annex 2 EHV charges'!$A:$O,3,0))</f>
        <v/>
      </c>
      <c r="D190" s="137" t="str">
        <f>IF($A190="","",VLOOKUP($A190,'Annex 2 EHV charges'!$A:$O,7,0))</f>
        <v/>
      </c>
      <c r="E190" s="135" t="str">
        <f>IFERROR(IF(VLOOKUP($A190,'Annex 2 EHV charges'!$A:$O,8,FALSE)=0,"",VLOOKUP($A190,'Annex 2 EHV charges'!$A:$O,8,FALSE)),"")</f>
        <v/>
      </c>
      <c r="F190" s="136" t="str">
        <f>IFERROR(IF(VLOOKUP($A190,'Annex 2 EHV charges'!$A:$O,9,FALSE)=0,"",VLOOKUP($A190,'Annex 2 EHV charges'!$A:$O,9,FALSE)),"")</f>
        <v/>
      </c>
      <c r="G190" s="135" t="str">
        <f>IFERROR(IF(VLOOKUP($A190,'Annex 2 EHV charges'!$A:$O,10,FALSE)=0,"",VLOOKUP($A190,'Annex 2 EHV charges'!$A:$O,10,FALSE)),"")</f>
        <v/>
      </c>
      <c r="H190" s="135" t="str">
        <f>IFERROR(IF(VLOOKUP($A190,'Annex 2 EHV charges'!$A:$O,11,FALSE)=0,"",VLOOKUP($A190,'Annex 2 EHV charges'!$A:$O,11,FALSE)),"")</f>
        <v/>
      </c>
    </row>
    <row r="191" spans="1:8" ht="30.75" customHeight="1" x14ac:dyDescent="0.2">
      <c r="A191" s="137" t="str">
        <f t="array" ref="A191">IFERROR(INDEX('Annex 2 EHV charges'!#REF!, MATCH(0, IF(ISBLANK('Annex 2 EHV charges'!#REF!),1, COUNTIF(A$4:$A190, 'Annex 2 EHV charges'!#REF!)), 0)),"")</f>
        <v/>
      </c>
      <c r="B191" s="139" t="str">
        <f>IF($A191="","",VLOOKUP($A191,'Annex 2 EHV charges'!$A:$O,2,0))</f>
        <v/>
      </c>
      <c r="C191" s="140" t="str">
        <f>IF($A191="","",VLOOKUP($A191,'Annex 2 EHV charges'!$A:$O,3,0))</f>
        <v/>
      </c>
      <c r="D191" s="137" t="str">
        <f>IF($A191="","",VLOOKUP($A191,'Annex 2 EHV charges'!$A:$O,7,0))</f>
        <v/>
      </c>
      <c r="E191" s="135" t="str">
        <f>IFERROR(IF(VLOOKUP($A191,'Annex 2 EHV charges'!$A:$O,8,FALSE)=0,"",VLOOKUP($A191,'Annex 2 EHV charges'!$A:$O,8,FALSE)),"")</f>
        <v/>
      </c>
      <c r="F191" s="136" t="str">
        <f>IFERROR(IF(VLOOKUP($A191,'Annex 2 EHV charges'!$A:$O,9,FALSE)=0,"",VLOOKUP($A191,'Annex 2 EHV charges'!$A:$O,9,FALSE)),"")</f>
        <v/>
      </c>
      <c r="G191" s="135" t="str">
        <f>IFERROR(IF(VLOOKUP($A191,'Annex 2 EHV charges'!$A:$O,10,FALSE)=0,"",VLOOKUP($A191,'Annex 2 EHV charges'!$A:$O,10,FALSE)),"")</f>
        <v/>
      </c>
      <c r="H191" s="135" t="str">
        <f>IFERROR(IF(VLOOKUP($A191,'Annex 2 EHV charges'!$A:$O,11,FALSE)=0,"",VLOOKUP($A191,'Annex 2 EHV charges'!$A:$O,11,FALSE)),"")</f>
        <v/>
      </c>
    </row>
    <row r="192" spans="1:8" ht="30.75" customHeight="1" x14ac:dyDescent="0.2">
      <c r="A192" s="137" t="str">
        <f t="array" ref="A192">IFERROR(INDEX('Annex 2 EHV charges'!#REF!, MATCH(0, IF(ISBLANK('Annex 2 EHV charges'!#REF!),1, COUNTIF(A$4:$A191, 'Annex 2 EHV charges'!#REF!)), 0)),"")</f>
        <v/>
      </c>
      <c r="B192" s="139" t="str">
        <f>IF($A192="","",VLOOKUP($A192,'Annex 2 EHV charges'!$A:$O,2,0))</f>
        <v/>
      </c>
      <c r="C192" s="140" t="str">
        <f>IF($A192="","",VLOOKUP($A192,'Annex 2 EHV charges'!$A:$O,3,0))</f>
        <v/>
      </c>
      <c r="D192" s="137" t="str">
        <f>IF($A192="","",VLOOKUP($A192,'Annex 2 EHV charges'!$A:$O,7,0))</f>
        <v/>
      </c>
      <c r="E192" s="135" t="str">
        <f>IFERROR(IF(VLOOKUP($A192,'Annex 2 EHV charges'!$A:$O,8,FALSE)=0,"",VLOOKUP($A192,'Annex 2 EHV charges'!$A:$O,8,FALSE)),"")</f>
        <v/>
      </c>
      <c r="F192" s="136" t="str">
        <f>IFERROR(IF(VLOOKUP($A192,'Annex 2 EHV charges'!$A:$O,9,FALSE)=0,"",VLOOKUP($A192,'Annex 2 EHV charges'!$A:$O,9,FALSE)),"")</f>
        <v/>
      </c>
      <c r="G192" s="135" t="str">
        <f>IFERROR(IF(VLOOKUP($A192,'Annex 2 EHV charges'!$A:$O,10,FALSE)=0,"",VLOOKUP($A192,'Annex 2 EHV charges'!$A:$O,10,FALSE)),"")</f>
        <v/>
      </c>
      <c r="H192" s="135" t="str">
        <f>IFERROR(IF(VLOOKUP($A192,'Annex 2 EHV charges'!$A:$O,11,FALSE)=0,"",VLOOKUP($A192,'Annex 2 EHV charges'!$A:$O,11,FALSE)),"")</f>
        <v/>
      </c>
    </row>
    <row r="193" spans="1:8" x14ac:dyDescent="0.2">
      <c r="A193" s="137" t="str">
        <f t="array" ref="A193">IFERROR(INDEX('Annex 2 EHV charges'!#REF!, MATCH(0, IF(ISBLANK('Annex 2 EHV charges'!#REF!),1, COUNTIF(A$4:$A192, 'Annex 2 EHV charges'!#REF!)), 0)),"")</f>
        <v/>
      </c>
      <c r="B193" s="139" t="str">
        <f>IF($A193="","",VLOOKUP($A193,'Annex 2 EHV charges'!$A:$O,2,0))</f>
        <v/>
      </c>
      <c r="C193" s="140" t="str">
        <f>IF($A193="","",VLOOKUP($A193,'Annex 2 EHV charges'!$A:$O,3,0))</f>
        <v/>
      </c>
      <c r="D193" s="137" t="str">
        <f>IF($A193="","",VLOOKUP($A193,'Annex 2 EHV charges'!$A:$O,7,0))</f>
        <v/>
      </c>
      <c r="E193" s="135" t="str">
        <f>IFERROR(IF(VLOOKUP($A193,'Annex 2 EHV charges'!$A:$O,8,FALSE)=0,"",VLOOKUP($A193,'Annex 2 EHV charges'!$A:$O,8,FALSE)),"")</f>
        <v/>
      </c>
      <c r="F193" s="136" t="str">
        <f>IFERROR(IF(VLOOKUP($A193,'Annex 2 EHV charges'!$A:$O,9,FALSE)=0,"",VLOOKUP($A193,'Annex 2 EHV charges'!$A:$O,9,FALSE)),"")</f>
        <v/>
      </c>
      <c r="G193" s="135" t="str">
        <f>IFERROR(IF(VLOOKUP($A193,'Annex 2 EHV charges'!$A:$O,10,FALSE)=0,"",VLOOKUP($A193,'Annex 2 EHV charges'!$A:$O,10,FALSE)),"")</f>
        <v/>
      </c>
      <c r="H193" s="135" t="str">
        <f>IFERROR(IF(VLOOKUP($A193,'Annex 2 EHV charges'!$A:$O,11,FALSE)=0,"",VLOOKUP($A193,'Annex 2 EHV charges'!$A:$O,11,FALSE)),"")</f>
        <v/>
      </c>
    </row>
    <row r="194" spans="1:8" ht="30.75" customHeight="1" x14ac:dyDescent="0.2">
      <c r="A194" s="137" t="str">
        <f t="array" ref="A194">IFERROR(INDEX('Annex 2 EHV charges'!#REF!, MATCH(0, IF(ISBLANK('Annex 2 EHV charges'!#REF!),1, COUNTIF(A$4:$A193, 'Annex 2 EHV charges'!#REF!)), 0)),"")</f>
        <v/>
      </c>
      <c r="B194" s="139" t="str">
        <f>IF($A194="","",VLOOKUP($A194,'Annex 2 EHV charges'!$A:$O,2,0))</f>
        <v/>
      </c>
      <c r="C194" s="140" t="str">
        <f>IF($A194="","",VLOOKUP($A194,'Annex 2 EHV charges'!$A:$O,3,0))</f>
        <v/>
      </c>
      <c r="D194" s="137" t="str">
        <f>IF($A194="","",VLOOKUP($A194,'Annex 2 EHV charges'!$A:$O,7,0))</f>
        <v/>
      </c>
      <c r="E194" s="135" t="str">
        <f>IFERROR(IF(VLOOKUP($A194,'Annex 2 EHV charges'!$A:$O,8,FALSE)=0,"",VLOOKUP($A194,'Annex 2 EHV charges'!$A:$O,8,FALSE)),"")</f>
        <v/>
      </c>
      <c r="F194" s="136" t="str">
        <f>IFERROR(IF(VLOOKUP($A194,'Annex 2 EHV charges'!$A:$O,9,FALSE)=0,"",VLOOKUP($A194,'Annex 2 EHV charges'!$A:$O,9,FALSE)),"")</f>
        <v/>
      </c>
      <c r="G194" s="135" t="str">
        <f>IFERROR(IF(VLOOKUP($A194,'Annex 2 EHV charges'!$A:$O,10,FALSE)=0,"",VLOOKUP($A194,'Annex 2 EHV charges'!$A:$O,10,FALSE)),"")</f>
        <v/>
      </c>
      <c r="H194" s="135" t="str">
        <f>IFERROR(IF(VLOOKUP($A194,'Annex 2 EHV charges'!$A:$O,11,FALSE)=0,"",VLOOKUP($A194,'Annex 2 EHV charges'!$A:$O,11,FALSE)),"")</f>
        <v/>
      </c>
    </row>
    <row r="195" spans="1:8" ht="30.75" customHeight="1" x14ac:dyDescent="0.2">
      <c r="A195" s="137" t="str">
        <f t="array" ref="A195">IFERROR(INDEX('Annex 2 EHV charges'!#REF!, MATCH(0, IF(ISBLANK('Annex 2 EHV charges'!#REF!),1, COUNTIF(A$4:$A194, 'Annex 2 EHV charges'!#REF!)), 0)),"")</f>
        <v/>
      </c>
      <c r="B195" s="139" t="str">
        <f>IF($A195="","",VLOOKUP($A195,'Annex 2 EHV charges'!$A:$O,2,0))</f>
        <v/>
      </c>
      <c r="C195" s="140" t="str">
        <f>IF($A195="","",VLOOKUP($A195,'Annex 2 EHV charges'!$A:$O,3,0))</f>
        <v/>
      </c>
      <c r="D195" s="137" t="str">
        <f>IF($A195="","",VLOOKUP($A195,'Annex 2 EHV charges'!$A:$O,7,0))</f>
        <v/>
      </c>
      <c r="E195" s="135" t="str">
        <f>IFERROR(IF(VLOOKUP($A195,'Annex 2 EHV charges'!$A:$O,8,FALSE)=0,"",VLOOKUP($A195,'Annex 2 EHV charges'!$A:$O,8,FALSE)),"")</f>
        <v/>
      </c>
      <c r="F195" s="136" t="str">
        <f>IFERROR(IF(VLOOKUP($A195,'Annex 2 EHV charges'!$A:$O,9,FALSE)=0,"",VLOOKUP($A195,'Annex 2 EHV charges'!$A:$O,9,FALSE)),"")</f>
        <v/>
      </c>
      <c r="G195" s="135" t="str">
        <f>IFERROR(IF(VLOOKUP($A195,'Annex 2 EHV charges'!$A:$O,10,FALSE)=0,"",VLOOKUP($A195,'Annex 2 EHV charges'!$A:$O,10,FALSE)),"")</f>
        <v/>
      </c>
      <c r="H195" s="135" t="str">
        <f>IFERROR(IF(VLOOKUP($A195,'Annex 2 EHV charges'!$A:$O,11,FALSE)=0,"",VLOOKUP($A195,'Annex 2 EHV charges'!$A:$O,11,FALSE)),"")</f>
        <v/>
      </c>
    </row>
    <row r="196" spans="1:8" ht="30.75" customHeight="1" x14ac:dyDescent="0.2">
      <c r="A196" s="137" t="str">
        <f t="array" ref="A196">IFERROR(INDEX('Annex 2 EHV charges'!#REF!, MATCH(0, IF(ISBLANK('Annex 2 EHV charges'!#REF!),1, COUNTIF(A$4:$A195, 'Annex 2 EHV charges'!#REF!)), 0)),"")</f>
        <v/>
      </c>
      <c r="B196" s="139" t="str">
        <f>IF($A196="","",VLOOKUP($A196,'Annex 2 EHV charges'!$A:$O,2,0))</f>
        <v/>
      </c>
      <c r="C196" s="140" t="str">
        <f>IF($A196="","",VLOOKUP($A196,'Annex 2 EHV charges'!$A:$O,3,0))</f>
        <v/>
      </c>
      <c r="D196" s="137" t="str">
        <f>IF($A196="","",VLOOKUP($A196,'Annex 2 EHV charges'!$A:$O,7,0))</f>
        <v/>
      </c>
      <c r="E196" s="135" t="str">
        <f>IFERROR(IF(VLOOKUP($A196,'Annex 2 EHV charges'!$A:$O,8,FALSE)=0,"",VLOOKUP($A196,'Annex 2 EHV charges'!$A:$O,8,FALSE)),"")</f>
        <v/>
      </c>
      <c r="F196" s="136" t="str">
        <f>IFERROR(IF(VLOOKUP($A196,'Annex 2 EHV charges'!$A:$O,9,FALSE)=0,"",VLOOKUP($A196,'Annex 2 EHV charges'!$A:$O,9,FALSE)),"")</f>
        <v/>
      </c>
      <c r="G196" s="135" t="str">
        <f>IFERROR(IF(VLOOKUP($A196,'Annex 2 EHV charges'!$A:$O,10,FALSE)=0,"",VLOOKUP($A196,'Annex 2 EHV charges'!$A:$O,10,FALSE)),"")</f>
        <v/>
      </c>
      <c r="H196" s="135" t="str">
        <f>IFERROR(IF(VLOOKUP($A196,'Annex 2 EHV charges'!$A:$O,11,FALSE)=0,"",VLOOKUP($A196,'Annex 2 EHV charges'!$A:$O,11,FALSE)),"")</f>
        <v/>
      </c>
    </row>
    <row r="197" spans="1:8" x14ac:dyDescent="0.2">
      <c r="A197" s="137" t="str">
        <f t="array" ref="A197">IFERROR(INDEX('Annex 2 EHV charges'!#REF!, MATCH(0, IF(ISBLANK('Annex 2 EHV charges'!#REF!),1, COUNTIF(A$4:$A196, 'Annex 2 EHV charges'!#REF!)), 0)),"")</f>
        <v/>
      </c>
      <c r="B197" s="139" t="str">
        <f>IF($A197="","",VLOOKUP($A197,'Annex 2 EHV charges'!$A:$O,2,0))</f>
        <v/>
      </c>
      <c r="C197" s="140" t="str">
        <f>IF($A197="","",VLOOKUP($A197,'Annex 2 EHV charges'!$A:$O,3,0))</f>
        <v/>
      </c>
      <c r="D197" s="137" t="str">
        <f>IF($A197="","",VLOOKUP($A197,'Annex 2 EHV charges'!$A:$O,7,0))</f>
        <v/>
      </c>
      <c r="E197" s="135" t="str">
        <f>IFERROR(IF(VLOOKUP($A197,'Annex 2 EHV charges'!$A:$O,8,FALSE)=0,"",VLOOKUP($A197,'Annex 2 EHV charges'!$A:$O,8,FALSE)),"")</f>
        <v/>
      </c>
      <c r="F197" s="136" t="str">
        <f>IFERROR(IF(VLOOKUP($A197,'Annex 2 EHV charges'!$A:$O,9,FALSE)=0,"",VLOOKUP($A197,'Annex 2 EHV charges'!$A:$O,9,FALSE)),"")</f>
        <v/>
      </c>
      <c r="G197" s="135" t="str">
        <f>IFERROR(IF(VLOOKUP($A197,'Annex 2 EHV charges'!$A:$O,10,FALSE)=0,"",VLOOKUP($A197,'Annex 2 EHV charges'!$A:$O,10,FALSE)),"")</f>
        <v/>
      </c>
      <c r="H197" s="135" t="str">
        <f>IFERROR(IF(VLOOKUP($A197,'Annex 2 EHV charges'!$A:$O,11,FALSE)=0,"",VLOOKUP($A197,'Annex 2 EHV charges'!$A:$O,11,FALSE)),"")</f>
        <v/>
      </c>
    </row>
    <row r="198" spans="1:8" x14ac:dyDescent="0.2">
      <c r="A198" s="137" t="str">
        <f t="array" ref="A198">IFERROR(INDEX('Annex 2 EHV charges'!#REF!, MATCH(0, IF(ISBLANK('Annex 2 EHV charges'!#REF!),1, COUNTIF(A$4:$A197, 'Annex 2 EHV charges'!#REF!)), 0)),"")</f>
        <v/>
      </c>
      <c r="B198" s="139" t="str">
        <f>IF($A198="","",VLOOKUP($A198,'Annex 2 EHV charges'!$A:$O,2,0))</f>
        <v/>
      </c>
      <c r="C198" s="140" t="str">
        <f>IF($A198="","",VLOOKUP($A198,'Annex 2 EHV charges'!$A:$O,3,0))</f>
        <v/>
      </c>
      <c r="D198" s="137" t="str">
        <f>IF($A198="","",VLOOKUP($A198,'Annex 2 EHV charges'!$A:$O,7,0))</f>
        <v/>
      </c>
      <c r="E198" s="135" t="str">
        <f>IFERROR(IF(VLOOKUP($A198,'Annex 2 EHV charges'!$A:$O,8,FALSE)=0,"",VLOOKUP($A198,'Annex 2 EHV charges'!$A:$O,8,FALSE)),"")</f>
        <v/>
      </c>
      <c r="F198" s="136" t="str">
        <f>IFERROR(IF(VLOOKUP($A198,'Annex 2 EHV charges'!$A:$O,9,FALSE)=0,"",VLOOKUP($A198,'Annex 2 EHV charges'!$A:$O,9,FALSE)),"")</f>
        <v/>
      </c>
      <c r="G198" s="135" t="str">
        <f>IFERROR(IF(VLOOKUP($A198,'Annex 2 EHV charges'!$A:$O,10,FALSE)=0,"",VLOOKUP($A198,'Annex 2 EHV charges'!$A:$O,10,FALSE)),"")</f>
        <v/>
      </c>
      <c r="H198" s="135" t="str">
        <f>IFERROR(IF(VLOOKUP($A198,'Annex 2 EHV charges'!$A:$O,11,FALSE)=0,"",VLOOKUP($A198,'Annex 2 EHV charges'!$A:$O,11,FALSE)),"")</f>
        <v/>
      </c>
    </row>
    <row r="199" spans="1:8" ht="30.75" customHeight="1" x14ac:dyDescent="0.2">
      <c r="A199" s="137" t="str">
        <f t="array" ref="A199">IFERROR(INDEX('Annex 2 EHV charges'!#REF!, MATCH(0, IF(ISBLANK('Annex 2 EHV charges'!#REF!),1, COUNTIF(A$4:$A198, 'Annex 2 EHV charges'!#REF!)), 0)),"")</f>
        <v/>
      </c>
      <c r="B199" s="139" t="str">
        <f>IF($A199="","",VLOOKUP($A199,'Annex 2 EHV charges'!$A:$O,2,0))</f>
        <v/>
      </c>
      <c r="C199" s="140" t="str">
        <f>IF($A199="","",VLOOKUP($A199,'Annex 2 EHV charges'!$A:$O,3,0))</f>
        <v/>
      </c>
      <c r="D199" s="137" t="str">
        <f>IF($A199="","",VLOOKUP($A199,'Annex 2 EHV charges'!$A:$O,7,0))</f>
        <v/>
      </c>
      <c r="E199" s="135" t="str">
        <f>IFERROR(IF(VLOOKUP($A199,'Annex 2 EHV charges'!$A:$O,8,FALSE)=0,"",VLOOKUP($A199,'Annex 2 EHV charges'!$A:$O,8,FALSE)),"")</f>
        <v/>
      </c>
      <c r="F199" s="136" t="str">
        <f>IFERROR(IF(VLOOKUP($A199,'Annex 2 EHV charges'!$A:$O,9,FALSE)=0,"",VLOOKUP($A199,'Annex 2 EHV charges'!$A:$O,9,FALSE)),"")</f>
        <v/>
      </c>
      <c r="G199" s="135" t="str">
        <f>IFERROR(IF(VLOOKUP($A199,'Annex 2 EHV charges'!$A:$O,10,FALSE)=0,"",VLOOKUP($A199,'Annex 2 EHV charges'!$A:$O,10,FALSE)),"")</f>
        <v/>
      </c>
      <c r="H199" s="135" t="str">
        <f>IFERROR(IF(VLOOKUP($A199,'Annex 2 EHV charges'!$A:$O,11,FALSE)=0,"",VLOOKUP($A199,'Annex 2 EHV charges'!$A:$O,11,FALSE)),"")</f>
        <v/>
      </c>
    </row>
    <row r="200" spans="1:8" ht="30.75" customHeight="1" x14ac:dyDescent="0.2">
      <c r="A200" s="137" t="str">
        <f t="array" ref="A200">IFERROR(INDEX('Annex 2 EHV charges'!#REF!, MATCH(0, IF(ISBLANK('Annex 2 EHV charges'!#REF!),1, COUNTIF(A$4:$A199, 'Annex 2 EHV charges'!#REF!)), 0)),"")</f>
        <v/>
      </c>
      <c r="B200" s="139" t="str">
        <f>IF($A200="","",VLOOKUP($A200,'Annex 2 EHV charges'!$A:$O,2,0))</f>
        <v/>
      </c>
      <c r="C200" s="140" t="str">
        <f>IF($A200="","",VLOOKUP($A200,'Annex 2 EHV charges'!$A:$O,3,0))</f>
        <v/>
      </c>
      <c r="D200" s="137" t="str">
        <f>IF($A200="","",VLOOKUP($A200,'Annex 2 EHV charges'!$A:$O,7,0))</f>
        <v/>
      </c>
      <c r="E200" s="135" t="str">
        <f>IFERROR(IF(VLOOKUP($A200,'Annex 2 EHV charges'!$A:$O,8,FALSE)=0,"",VLOOKUP($A200,'Annex 2 EHV charges'!$A:$O,8,FALSE)),"")</f>
        <v/>
      </c>
      <c r="F200" s="136" t="str">
        <f>IFERROR(IF(VLOOKUP($A200,'Annex 2 EHV charges'!$A:$O,9,FALSE)=0,"",VLOOKUP($A200,'Annex 2 EHV charges'!$A:$O,9,FALSE)),"")</f>
        <v/>
      </c>
      <c r="G200" s="135" t="str">
        <f>IFERROR(IF(VLOOKUP($A200,'Annex 2 EHV charges'!$A:$O,10,FALSE)=0,"",VLOOKUP($A200,'Annex 2 EHV charges'!$A:$O,10,FALSE)),"")</f>
        <v/>
      </c>
      <c r="H200" s="135" t="str">
        <f>IFERROR(IF(VLOOKUP($A200,'Annex 2 EHV charges'!$A:$O,11,FALSE)=0,"",VLOOKUP($A200,'Annex 2 EHV charges'!$A:$O,11,FALSE)),"")</f>
        <v/>
      </c>
    </row>
    <row r="201" spans="1:8" ht="30.75" customHeight="1" x14ac:dyDescent="0.2">
      <c r="A201" s="137" t="str">
        <f t="array" ref="A201">IFERROR(INDEX('Annex 2 EHV charges'!#REF!, MATCH(0, IF(ISBLANK('Annex 2 EHV charges'!#REF!),1, COUNTIF(A$4:$A200, 'Annex 2 EHV charges'!#REF!)), 0)),"")</f>
        <v/>
      </c>
      <c r="B201" s="139" t="str">
        <f>IF($A201="","",VLOOKUP($A201,'Annex 2 EHV charges'!$A:$O,2,0))</f>
        <v/>
      </c>
      <c r="C201" s="140" t="str">
        <f>IF($A201="","",VLOOKUP($A201,'Annex 2 EHV charges'!$A:$O,3,0))</f>
        <v/>
      </c>
      <c r="D201" s="137" t="str">
        <f>IF($A201="","",VLOOKUP($A201,'Annex 2 EHV charges'!$A:$O,7,0))</f>
        <v/>
      </c>
      <c r="E201" s="135" t="str">
        <f>IFERROR(IF(VLOOKUP($A201,'Annex 2 EHV charges'!$A:$O,8,FALSE)=0,"",VLOOKUP($A201,'Annex 2 EHV charges'!$A:$O,8,FALSE)),"")</f>
        <v/>
      </c>
      <c r="F201" s="136" t="str">
        <f>IFERROR(IF(VLOOKUP($A201,'Annex 2 EHV charges'!$A:$O,9,FALSE)=0,"",VLOOKUP($A201,'Annex 2 EHV charges'!$A:$O,9,FALSE)),"")</f>
        <v/>
      </c>
      <c r="G201" s="135" t="str">
        <f>IFERROR(IF(VLOOKUP($A201,'Annex 2 EHV charges'!$A:$O,10,FALSE)=0,"",VLOOKUP($A201,'Annex 2 EHV charges'!$A:$O,10,FALSE)),"")</f>
        <v/>
      </c>
      <c r="H201" s="135" t="str">
        <f>IFERROR(IF(VLOOKUP($A201,'Annex 2 EHV charges'!$A:$O,11,FALSE)=0,"",VLOOKUP($A201,'Annex 2 EHV charges'!$A:$O,11,FALSE)),"")</f>
        <v/>
      </c>
    </row>
    <row r="202" spans="1:8" ht="30.75" customHeight="1" x14ac:dyDescent="0.2">
      <c r="A202" s="137" t="str">
        <f t="array" ref="A202">IFERROR(INDEX('Annex 2 EHV charges'!#REF!, MATCH(0, IF(ISBLANK('Annex 2 EHV charges'!#REF!),1, COUNTIF(A$4:$A201, 'Annex 2 EHV charges'!#REF!)), 0)),"")</f>
        <v/>
      </c>
      <c r="B202" s="139" t="str">
        <f>IF($A202="","",VLOOKUP($A202,'Annex 2 EHV charges'!$A:$O,2,0))</f>
        <v/>
      </c>
      <c r="C202" s="140" t="str">
        <f>IF($A202="","",VLOOKUP($A202,'Annex 2 EHV charges'!$A:$O,3,0))</f>
        <v/>
      </c>
      <c r="D202" s="137" t="str">
        <f>IF($A202="","",VLOOKUP($A202,'Annex 2 EHV charges'!$A:$O,7,0))</f>
        <v/>
      </c>
      <c r="E202" s="135" t="str">
        <f>IFERROR(IF(VLOOKUP($A202,'Annex 2 EHV charges'!$A:$O,8,FALSE)=0,"",VLOOKUP($A202,'Annex 2 EHV charges'!$A:$O,8,FALSE)),"")</f>
        <v/>
      </c>
      <c r="F202" s="136" t="str">
        <f>IFERROR(IF(VLOOKUP($A202,'Annex 2 EHV charges'!$A:$O,9,FALSE)=0,"",VLOOKUP($A202,'Annex 2 EHV charges'!$A:$O,9,FALSE)),"")</f>
        <v/>
      </c>
      <c r="G202" s="135" t="str">
        <f>IFERROR(IF(VLOOKUP($A202,'Annex 2 EHV charges'!$A:$O,10,FALSE)=0,"",VLOOKUP($A202,'Annex 2 EHV charges'!$A:$O,10,FALSE)),"")</f>
        <v/>
      </c>
      <c r="H202" s="135" t="str">
        <f>IFERROR(IF(VLOOKUP($A202,'Annex 2 EHV charges'!$A:$O,11,FALSE)=0,"",VLOOKUP($A202,'Annex 2 EHV charges'!$A:$O,11,FALSE)),"")</f>
        <v/>
      </c>
    </row>
    <row r="203" spans="1:8" ht="30.75" customHeight="1" x14ac:dyDescent="0.2">
      <c r="A203" s="137" t="str">
        <f t="array" ref="A203">IFERROR(INDEX('Annex 2 EHV charges'!#REF!, MATCH(0, IF(ISBLANK('Annex 2 EHV charges'!#REF!),1, COUNTIF(A$4:$A202, 'Annex 2 EHV charges'!#REF!)), 0)),"")</f>
        <v/>
      </c>
      <c r="B203" s="139" t="str">
        <f>IF($A203="","",VLOOKUP($A203,'Annex 2 EHV charges'!$A:$O,2,0))</f>
        <v/>
      </c>
      <c r="C203" s="140" t="str">
        <f>IF($A203="","",VLOOKUP($A203,'Annex 2 EHV charges'!$A:$O,3,0))</f>
        <v/>
      </c>
      <c r="D203" s="137" t="str">
        <f>IF($A203="","",VLOOKUP($A203,'Annex 2 EHV charges'!$A:$O,7,0))</f>
        <v/>
      </c>
      <c r="E203" s="135" t="str">
        <f>IFERROR(IF(VLOOKUP($A203,'Annex 2 EHV charges'!$A:$O,8,FALSE)=0,"",VLOOKUP($A203,'Annex 2 EHV charges'!$A:$O,8,FALSE)),"")</f>
        <v/>
      </c>
      <c r="F203" s="136" t="str">
        <f>IFERROR(IF(VLOOKUP($A203,'Annex 2 EHV charges'!$A:$O,9,FALSE)=0,"",VLOOKUP($A203,'Annex 2 EHV charges'!$A:$O,9,FALSE)),"")</f>
        <v/>
      </c>
      <c r="G203" s="135" t="str">
        <f>IFERROR(IF(VLOOKUP($A203,'Annex 2 EHV charges'!$A:$O,10,FALSE)=0,"",VLOOKUP($A203,'Annex 2 EHV charges'!$A:$O,10,FALSE)),"")</f>
        <v/>
      </c>
      <c r="H203" s="135" t="str">
        <f>IFERROR(IF(VLOOKUP($A203,'Annex 2 EHV charges'!$A:$O,11,FALSE)=0,"",VLOOKUP($A203,'Annex 2 EHV charges'!$A:$O,11,FALSE)),"")</f>
        <v/>
      </c>
    </row>
    <row r="204" spans="1:8" ht="30.75" customHeight="1" x14ac:dyDescent="0.2">
      <c r="A204" s="137" t="str">
        <f t="array" ref="A204">IFERROR(INDEX('Annex 2 EHV charges'!#REF!, MATCH(0, IF(ISBLANK('Annex 2 EHV charges'!#REF!),1, COUNTIF(A$4:$A203, 'Annex 2 EHV charges'!#REF!)), 0)),"")</f>
        <v/>
      </c>
      <c r="B204" s="139" t="str">
        <f>IF($A204="","",VLOOKUP($A204,'Annex 2 EHV charges'!$A:$O,2,0))</f>
        <v/>
      </c>
      <c r="C204" s="140" t="str">
        <f>IF($A204="","",VLOOKUP($A204,'Annex 2 EHV charges'!$A:$O,3,0))</f>
        <v/>
      </c>
      <c r="D204" s="137" t="str">
        <f>IF($A204="","",VLOOKUP($A204,'Annex 2 EHV charges'!$A:$O,7,0))</f>
        <v/>
      </c>
      <c r="E204" s="135" t="str">
        <f>IFERROR(IF(VLOOKUP($A204,'Annex 2 EHV charges'!$A:$O,8,FALSE)=0,"",VLOOKUP($A204,'Annex 2 EHV charges'!$A:$O,8,FALSE)),"")</f>
        <v/>
      </c>
      <c r="F204" s="136" t="str">
        <f>IFERROR(IF(VLOOKUP($A204,'Annex 2 EHV charges'!$A:$O,9,FALSE)=0,"",VLOOKUP($A204,'Annex 2 EHV charges'!$A:$O,9,FALSE)),"")</f>
        <v/>
      </c>
      <c r="G204" s="135" t="str">
        <f>IFERROR(IF(VLOOKUP($A204,'Annex 2 EHV charges'!$A:$O,10,FALSE)=0,"",VLOOKUP($A204,'Annex 2 EHV charges'!$A:$O,10,FALSE)),"")</f>
        <v/>
      </c>
      <c r="H204" s="135" t="str">
        <f>IFERROR(IF(VLOOKUP($A204,'Annex 2 EHV charges'!$A:$O,11,FALSE)=0,"",VLOOKUP($A204,'Annex 2 EHV charges'!$A:$O,11,FALSE)),"")</f>
        <v/>
      </c>
    </row>
    <row r="205" spans="1:8" ht="30.75" customHeight="1" x14ac:dyDescent="0.2">
      <c r="A205" s="137" t="str">
        <f t="array" ref="A205">IFERROR(INDEX('Annex 2 EHV charges'!#REF!, MATCH(0, IF(ISBLANK('Annex 2 EHV charges'!#REF!),1, COUNTIF(A$4:$A204, 'Annex 2 EHV charges'!#REF!)), 0)),"")</f>
        <v/>
      </c>
      <c r="B205" s="139" t="str">
        <f>IF($A205="","",VLOOKUP($A205,'Annex 2 EHV charges'!$A:$O,2,0))</f>
        <v/>
      </c>
      <c r="C205" s="140" t="str">
        <f>IF($A205="","",VLOOKUP($A205,'Annex 2 EHV charges'!$A:$O,3,0))</f>
        <v/>
      </c>
      <c r="D205" s="137" t="str">
        <f>IF($A205="","",VLOOKUP($A205,'Annex 2 EHV charges'!$A:$O,7,0))</f>
        <v/>
      </c>
      <c r="E205" s="135" t="str">
        <f>IFERROR(IF(VLOOKUP($A205,'Annex 2 EHV charges'!$A:$O,8,FALSE)=0,"",VLOOKUP($A205,'Annex 2 EHV charges'!$A:$O,8,FALSE)),"")</f>
        <v/>
      </c>
      <c r="F205" s="136" t="str">
        <f>IFERROR(IF(VLOOKUP($A205,'Annex 2 EHV charges'!$A:$O,9,FALSE)=0,"",VLOOKUP($A205,'Annex 2 EHV charges'!$A:$O,9,FALSE)),"")</f>
        <v/>
      </c>
      <c r="G205" s="135" t="str">
        <f>IFERROR(IF(VLOOKUP($A205,'Annex 2 EHV charges'!$A:$O,10,FALSE)=0,"",VLOOKUP($A205,'Annex 2 EHV charges'!$A:$O,10,FALSE)),"")</f>
        <v/>
      </c>
      <c r="H205" s="135" t="str">
        <f>IFERROR(IF(VLOOKUP($A205,'Annex 2 EHV charges'!$A:$O,11,FALSE)=0,"",VLOOKUP($A205,'Annex 2 EHV charges'!$A:$O,11,FALSE)),"")</f>
        <v/>
      </c>
    </row>
    <row r="206" spans="1:8" ht="30.75" customHeight="1" x14ac:dyDescent="0.2">
      <c r="A206" s="137" t="str">
        <f t="array" ref="A206">IFERROR(INDEX('Annex 2 EHV charges'!#REF!, MATCH(0, IF(ISBLANK('Annex 2 EHV charges'!#REF!),1, COUNTIF(A$4:$A205, 'Annex 2 EHV charges'!#REF!)), 0)),"")</f>
        <v/>
      </c>
      <c r="B206" s="139" t="str">
        <f>IF($A206="","",VLOOKUP($A206,'Annex 2 EHV charges'!$A:$O,2,0))</f>
        <v/>
      </c>
      <c r="C206" s="140" t="str">
        <f>IF($A206="","",VLOOKUP($A206,'Annex 2 EHV charges'!$A:$O,3,0))</f>
        <v/>
      </c>
      <c r="D206" s="137" t="str">
        <f>IF($A206="","",VLOOKUP($A206,'Annex 2 EHV charges'!$A:$O,7,0))</f>
        <v/>
      </c>
      <c r="E206" s="135" t="str">
        <f>IFERROR(IF(VLOOKUP($A206,'Annex 2 EHV charges'!$A:$O,8,FALSE)=0,"",VLOOKUP($A206,'Annex 2 EHV charges'!$A:$O,8,FALSE)),"")</f>
        <v/>
      </c>
      <c r="F206" s="136" t="str">
        <f>IFERROR(IF(VLOOKUP($A206,'Annex 2 EHV charges'!$A:$O,9,FALSE)=0,"",VLOOKUP($A206,'Annex 2 EHV charges'!$A:$O,9,FALSE)),"")</f>
        <v/>
      </c>
      <c r="G206" s="135" t="str">
        <f>IFERROR(IF(VLOOKUP($A206,'Annex 2 EHV charges'!$A:$O,10,FALSE)=0,"",VLOOKUP($A206,'Annex 2 EHV charges'!$A:$O,10,FALSE)),"")</f>
        <v/>
      </c>
      <c r="H206" s="135" t="str">
        <f>IFERROR(IF(VLOOKUP($A206,'Annex 2 EHV charges'!$A:$O,11,FALSE)=0,"",VLOOKUP($A206,'Annex 2 EHV charges'!$A:$O,11,FALSE)),"")</f>
        <v/>
      </c>
    </row>
    <row r="207" spans="1:8" ht="30.75" customHeight="1" x14ac:dyDescent="0.2">
      <c r="A207" s="137" t="str">
        <f t="array" ref="A207">IFERROR(INDEX('Annex 2 EHV charges'!#REF!, MATCH(0, IF(ISBLANK('Annex 2 EHV charges'!#REF!),1, COUNTIF(A$4:$A206, 'Annex 2 EHV charges'!#REF!)), 0)),"")</f>
        <v/>
      </c>
      <c r="B207" s="139" t="str">
        <f>IF($A207="","",VLOOKUP($A207,'Annex 2 EHV charges'!$A:$O,2,0))</f>
        <v/>
      </c>
      <c r="C207" s="140" t="str">
        <f>IF($A207="","",VLOOKUP($A207,'Annex 2 EHV charges'!$A:$O,3,0))</f>
        <v/>
      </c>
      <c r="D207" s="137" t="str">
        <f>IF($A207="","",VLOOKUP($A207,'Annex 2 EHV charges'!$A:$O,7,0))</f>
        <v/>
      </c>
      <c r="E207" s="135" t="str">
        <f>IFERROR(IF(VLOOKUP($A207,'Annex 2 EHV charges'!$A:$O,8,FALSE)=0,"",VLOOKUP($A207,'Annex 2 EHV charges'!$A:$O,8,FALSE)),"")</f>
        <v/>
      </c>
      <c r="F207" s="136" t="str">
        <f>IFERROR(IF(VLOOKUP($A207,'Annex 2 EHV charges'!$A:$O,9,FALSE)=0,"",VLOOKUP($A207,'Annex 2 EHV charges'!$A:$O,9,FALSE)),"")</f>
        <v/>
      </c>
      <c r="G207" s="135" t="str">
        <f>IFERROR(IF(VLOOKUP($A207,'Annex 2 EHV charges'!$A:$O,10,FALSE)=0,"",VLOOKUP($A207,'Annex 2 EHV charges'!$A:$O,10,FALSE)),"")</f>
        <v/>
      </c>
      <c r="H207" s="135" t="str">
        <f>IFERROR(IF(VLOOKUP($A207,'Annex 2 EHV charges'!$A:$O,11,FALSE)=0,"",VLOOKUP($A207,'Annex 2 EHV charges'!$A:$O,11,FALSE)),"")</f>
        <v/>
      </c>
    </row>
    <row r="208" spans="1:8" ht="30.75" customHeight="1" x14ac:dyDescent="0.2">
      <c r="A208" s="137" t="str">
        <f t="array" ref="A208">IFERROR(INDEX('Annex 2 EHV charges'!#REF!, MATCH(0, IF(ISBLANK('Annex 2 EHV charges'!#REF!),1, COUNTIF(A$4:$A207, 'Annex 2 EHV charges'!#REF!)), 0)),"")</f>
        <v/>
      </c>
      <c r="B208" s="139" t="str">
        <f>IF($A208="","",VLOOKUP($A208,'Annex 2 EHV charges'!$A:$O,2,0))</f>
        <v/>
      </c>
      <c r="C208" s="140" t="str">
        <f>IF($A208="","",VLOOKUP($A208,'Annex 2 EHV charges'!$A:$O,3,0))</f>
        <v/>
      </c>
      <c r="D208" s="137" t="str">
        <f>IF($A208="","",VLOOKUP($A208,'Annex 2 EHV charges'!$A:$O,7,0))</f>
        <v/>
      </c>
      <c r="E208" s="135" t="str">
        <f>IFERROR(IF(VLOOKUP($A208,'Annex 2 EHV charges'!$A:$O,8,FALSE)=0,"",VLOOKUP($A208,'Annex 2 EHV charges'!$A:$O,8,FALSE)),"")</f>
        <v/>
      </c>
      <c r="F208" s="136" t="str">
        <f>IFERROR(IF(VLOOKUP($A208,'Annex 2 EHV charges'!$A:$O,9,FALSE)=0,"",VLOOKUP($A208,'Annex 2 EHV charges'!$A:$O,9,FALSE)),"")</f>
        <v/>
      </c>
      <c r="G208" s="135" t="str">
        <f>IFERROR(IF(VLOOKUP($A208,'Annex 2 EHV charges'!$A:$O,10,FALSE)=0,"",VLOOKUP($A208,'Annex 2 EHV charges'!$A:$O,10,FALSE)),"")</f>
        <v/>
      </c>
      <c r="H208" s="135" t="str">
        <f>IFERROR(IF(VLOOKUP($A208,'Annex 2 EHV charges'!$A:$O,11,FALSE)=0,"",VLOOKUP($A208,'Annex 2 EHV charges'!$A:$O,11,FALSE)),"")</f>
        <v/>
      </c>
    </row>
    <row r="209" spans="1:8" ht="30.75" customHeight="1" x14ac:dyDescent="0.2">
      <c r="A209" s="137" t="str">
        <f t="array" ref="A209">IFERROR(INDEX('Annex 2 EHV charges'!#REF!, MATCH(0, IF(ISBLANK('Annex 2 EHV charges'!#REF!),1, COUNTIF(A$4:$A208, 'Annex 2 EHV charges'!#REF!)), 0)),"")</f>
        <v/>
      </c>
      <c r="B209" s="139" t="str">
        <f>IF($A209="","",VLOOKUP($A209,'Annex 2 EHV charges'!$A:$O,2,0))</f>
        <v/>
      </c>
      <c r="C209" s="140" t="str">
        <f>IF($A209="","",VLOOKUP($A209,'Annex 2 EHV charges'!$A:$O,3,0))</f>
        <v/>
      </c>
      <c r="D209" s="137" t="str">
        <f>IF($A209="","",VLOOKUP($A209,'Annex 2 EHV charges'!$A:$O,7,0))</f>
        <v/>
      </c>
      <c r="E209" s="135" t="str">
        <f>IFERROR(IF(VLOOKUP($A209,'Annex 2 EHV charges'!$A:$O,8,FALSE)=0,"",VLOOKUP($A209,'Annex 2 EHV charges'!$A:$O,8,FALSE)),"")</f>
        <v/>
      </c>
      <c r="F209" s="136" t="str">
        <f>IFERROR(IF(VLOOKUP($A209,'Annex 2 EHV charges'!$A:$O,9,FALSE)=0,"",VLOOKUP($A209,'Annex 2 EHV charges'!$A:$O,9,FALSE)),"")</f>
        <v/>
      </c>
      <c r="G209" s="135" t="str">
        <f>IFERROR(IF(VLOOKUP($A209,'Annex 2 EHV charges'!$A:$O,10,FALSE)=0,"",VLOOKUP($A209,'Annex 2 EHV charges'!$A:$O,10,FALSE)),"")</f>
        <v/>
      </c>
      <c r="H209" s="135" t="str">
        <f>IFERROR(IF(VLOOKUP($A209,'Annex 2 EHV charges'!$A:$O,11,FALSE)=0,"",VLOOKUP($A209,'Annex 2 EHV charges'!$A:$O,11,FALSE)),"")</f>
        <v/>
      </c>
    </row>
    <row r="210" spans="1:8" ht="30.75" customHeight="1" x14ac:dyDescent="0.2">
      <c r="A210" s="137" t="str">
        <f t="array" ref="A210">IFERROR(INDEX('Annex 2 EHV charges'!#REF!, MATCH(0, IF(ISBLANK('Annex 2 EHV charges'!#REF!),1, COUNTIF(A$4:$A209, 'Annex 2 EHV charges'!#REF!)), 0)),"")</f>
        <v/>
      </c>
      <c r="B210" s="139" t="str">
        <f>IF($A210="","",VLOOKUP($A210,'Annex 2 EHV charges'!$A:$O,2,0))</f>
        <v/>
      </c>
      <c r="C210" s="140" t="str">
        <f>IF($A210="","",VLOOKUP($A210,'Annex 2 EHV charges'!$A:$O,3,0))</f>
        <v/>
      </c>
      <c r="D210" s="137" t="str">
        <f>IF($A210="","",VLOOKUP($A210,'Annex 2 EHV charges'!$A:$O,7,0))</f>
        <v/>
      </c>
      <c r="E210" s="135" t="str">
        <f>IFERROR(IF(VLOOKUP($A210,'Annex 2 EHV charges'!$A:$O,8,FALSE)=0,"",VLOOKUP($A210,'Annex 2 EHV charges'!$A:$O,8,FALSE)),"")</f>
        <v/>
      </c>
      <c r="F210" s="136" t="str">
        <f>IFERROR(IF(VLOOKUP($A210,'Annex 2 EHV charges'!$A:$O,9,FALSE)=0,"",VLOOKUP($A210,'Annex 2 EHV charges'!$A:$O,9,FALSE)),"")</f>
        <v/>
      </c>
      <c r="G210" s="135" t="str">
        <f>IFERROR(IF(VLOOKUP($A210,'Annex 2 EHV charges'!$A:$O,10,FALSE)=0,"",VLOOKUP($A210,'Annex 2 EHV charges'!$A:$O,10,FALSE)),"")</f>
        <v/>
      </c>
      <c r="H210" s="135" t="str">
        <f>IFERROR(IF(VLOOKUP($A210,'Annex 2 EHV charges'!$A:$O,11,FALSE)=0,"",VLOOKUP($A210,'Annex 2 EHV charges'!$A:$O,11,FALSE)),"")</f>
        <v/>
      </c>
    </row>
    <row r="211" spans="1:8" ht="30.75" customHeight="1" x14ac:dyDescent="0.2">
      <c r="A211" s="137" t="str">
        <f t="array" ref="A211">IFERROR(INDEX('Annex 2 EHV charges'!#REF!, MATCH(0, IF(ISBLANK('Annex 2 EHV charges'!#REF!),1, COUNTIF(A$4:$A210, 'Annex 2 EHV charges'!#REF!)), 0)),"")</f>
        <v/>
      </c>
      <c r="B211" s="139" t="str">
        <f>IF($A211="","",VLOOKUP($A211,'Annex 2 EHV charges'!$A:$O,2,0))</f>
        <v/>
      </c>
      <c r="C211" s="140" t="str">
        <f>IF($A211="","",VLOOKUP($A211,'Annex 2 EHV charges'!$A:$O,3,0))</f>
        <v/>
      </c>
      <c r="D211" s="137" t="str">
        <f>IF($A211="","",VLOOKUP($A211,'Annex 2 EHV charges'!$A:$O,7,0))</f>
        <v/>
      </c>
      <c r="E211" s="135" t="str">
        <f>IFERROR(IF(VLOOKUP($A211,'Annex 2 EHV charges'!$A:$O,8,FALSE)=0,"",VLOOKUP($A211,'Annex 2 EHV charges'!$A:$O,8,FALSE)),"")</f>
        <v/>
      </c>
      <c r="F211" s="136" t="str">
        <f>IFERROR(IF(VLOOKUP($A211,'Annex 2 EHV charges'!$A:$O,9,FALSE)=0,"",VLOOKUP($A211,'Annex 2 EHV charges'!$A:$O,9,FALSE)),"")</f>
        <v/>
      </c>
      <c r="G211" s="135" t="str">
        <f>IFERROR(IF(VLOOKUP($A211,'Annex 2 EHV charges'!$A:$O,10,FALSE)=0,"",VLOOKUP($A211,'Annex 2 EHV charges'!$A:$O,10,FALSE)),"")</f>
        <v/>
      </c>
      <c r="H211" s="135" t="str">
        <f>IFERROR(IF(VLOOKUP($A211,'Annex 2 EHV charges'!$A:$O,11,FALSE)=0,"",VLOOKUP($A211,'Annex 2 EHV charges'!$A:$O,11,FALSE)),"")</f>
        <v/>
      </c>
    </row>
    <row r="212" spans="1:8" ht="30.75" customHeight="1" x14ac:dyDescent="0.2">
      <c r="A212" s="137" t="str">
        <f t="array" ref="A212">IFERROR(INDEX('Annex 2 EHV charges'!#REF!, MATCH(0, IF(ISBLANK('Annex 2 EHV charges'!#REF!),1, COUNTIF(A$4:$A211, 'Annex 2 EHV charges'!#REF!)), 0)),"")</f>
        <v/>
      </c>
      <c r="B212" s="139" t="str">
        <f>IF($A212="","",VLOOKUP($A212,'Annex 2 EHV charges'!$A:$O,2,0))</f>
        <v/>
      </c>
      <c r="C212" s="140" t="str">
        <f>IF($A212="","",VLOOKUP($A212,'Annex 2 EHV charges'!$A:$O,3,0))</f>
        <v/>
      </c>
      <c r="D212" s="137" t="str">
        <f>IF($A212="","",VLOOKUP($A212,'Annex 2 EHV charges'!$A:$O,7,0))</f>
        <v/>
      </c>
      <c r="E212" s="135" t="str">
        <f>IFERROR(IF(VLOOKUP($A212,'Annex 2 EHV charges'!$A:$O,8,FALSE)=0,"",VLOOKUP($A212,'Annex 2 EHV charges'!$A:$O,8,FALSE)),"")</f>
        <v/>
      </c>
      <c r="F212" s="136" t="str">
        <f>IFERROR(IF(VLOOKUP($A212,'Annex 2 EHV charges'!$A:$O,9,FALSE)=0,"",VLOOKUP($A212,'Annex 2 EHV charges'!$A:$O,9,FALSE)),"")</f>
        <v/>
      </c>
      <c r="G212" s="135" t="str">
        <f>IFERROR(IF(VLOOKUP($A212,'Annex 2 EHV charges'!$A:$O,10,FALSE)=0,"",VLOOKUP($A212,'Annex 2 EHV charges'!$A:$O,10,FALSE)),"")</f>
        <v/>
      </c>
      <c r="H212" s="135"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5" sqref="D5"/>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9" t="s">
        <v>506</v>
      </c>
      <c r="B1" s="229"/>
      <c r="C1" s="229"/>
      <c r="D1" s="229"/>
      <c r="E1" s="229"/>
      <c r="F1" s="229"/>
      <c r="G1" s="229"/>
      <c r="H1" s="229"/>
    </row>
    <row r="2" spans="1:15" s="35" customFormat="1" ht="25.5" customHeight="1" x14ac:dyDescent="0.2">
      <c r="A2" s="235" t="str">
        <f>Overview!B4&amp; " - Effective from "&amp;Overview!D4&amp;" - "&amp;Overview!E4&amp;" EDCM export charges"</f>
        <v>Vattenfall Networks Limited - GSP J - Effective from 1 April 2020 - Submitted EDCM export charges</v>
      </c>
      <c r="B2" s="236"/>
      <c r="C2" s="236"/>
      <c r="D2" s="236"/>
      <c r="E2" s="236"/>
      <c r="F2" s="236"/>
      <c r="G2" s="236"/>
      <c r="H2" s="237"/>
    </row>
    <row r="3" spans="1:15" s="64" customFormat="1" ht="18" x14ac:dyDescent="0.2">
      <c r="A3" s="69"/>
      <c r="B3" s="138"/>
      <c r="C3" s="138"/>
      <c r="D3" s="70"/>
      <c r="E3" s="71"/>
      <c r="F3" s="71"/>
      <c r="G3" s="72"/>
      <c r="H3" s="72"/>
      <c r="I3" s="61"/>
      <c r="J3" s="61"/>
      <c r="K3" s="61"/>
      <c r="L3" s="61"/>
      <c r="M3" s="61"/>
      <c r="N3" s="61"/>
      <c r="O3" s="61"/>
    </row>
    <row r="4" spans="1:15" ht="60.75" customHeight="1" x14ac:dyDescent="0.2">
      <c r="A4" s="36" t="s">
        <v>479</v>
      </c>
      <c r="B4" s="37" t="s">
        <v>458</v>
      </c>
      <c r="C4" s="36" t="s">
        <v>460</v>
      </c>
      <c r="D4" s="38" t="s">
        <v>169</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41" t="str">
        <f t="array" ref="A5">IFERROR(INDEX('Annex 2 EHV charges'!#REF!, MATCH(0, IF(ISBLANK('Annex 2 EHV charges'!#REF!),1, COUNTIF(A$4:$A4, 'Annex 2 EHV charges'!#REF!)), 0)),"")</f>
        <v/>
      </c>
      <c r="B5" s="139" t="str">
        <f>IF($A5="","",VLOOKUP($A5,'Annex 2 EHV charges'!$D:$O,2,0))</f>
        <v/>
      </c>
      <c r="C5" s="140" t="str">
        <f>IF($A5="","",VLOOKUP($A5,'Annex 2 EHV charges'!$D:$O,3,0))</f>
        <v/>
      </c>
      <c r="D5" s="139" t="s">
        <v>738</v>
      </c>
      <c r="E5" s="142" t="str">
        <f>IFERROR(IF(VLOOKUP($A5,'Annex 2 EHV charges'!$D:$O,9,FALSE)=0,"",VLOOKUP($A5,'Annex 2 EHV charges'!$D:$O,9,FALSE)),"")</f>
        <v/>
      </c>
      <c r="F5" s="143" t="str">
        <f>IFERROR(IF(VLOOKUP($A5,'Annex 2 EHV charges'!$D:$O,10,FALSE)=0,"",VLOOKUP($A5,'Annex 2 EHV charges'!$D:$O,10,FALSE)),"")</f>
        <v/>
      </c>
      <c r="G5" s="144" t="str">
        <f>IFERROR(IF(VLOOKUP($A5,'Annex 2 EHV charges'!$D:$O,11,FALSE)=0,"",VLOOKUP($A5,'Annex 2 EHV charges'!$D:$O,11,FALSE)),"")</f>
        <v/>
      </c>
      <c r="H5" s="144" t="str">
        <f>IFERROR(IF(VLOOKUP($A5,'Annex 2 EHV charges'!$D:$O,12,FALSE)=0,"",VLOOKUP($A5,'Annex 2 EHV charges'!$D:$O,12,FALSE)),"")</f>
        <v/>
      </c>
    </row>
    <row r="6" spans="1:15" ht="33.75" customHeight="1" x14ac:dyDescent="0.2">
      <c r="A6" s="141" t="str">
        <f t="array" ref="A6">IFERROR(INDEX('Annex 2 EHV charges'!#REF!, MATCH(0, IF(ISBLANK('Annex 2 EHV charges'!#REF!),1, COUNTIF(A$4:$A5, 'Annex 2 EHV charges'!#REF!)), 0)),"")</f>
        <v/>
      </c>
      <c r="B6" s="139" t="str">
        <f>IF($A6="","",VLOOKUP($A6,'Annex 2 EHV charges'!$D:$O,2,0))</f>
        <v/>
      </c>
      <c r="C6" s="140" t="str">
        <f>IF($A6="","",VLOOKUP($A6,'Annex 2 EHV charges'!$D:$O,3,0))</f>
        <v/>
      </c>
      <c r="D6" s="137" t="str">
        <f>IF($A6="","",VLOOKUP($A6,'Annex 2 EHV charges'!$D:$O,4,0))</f>
        <v/>
      </c>
      <c r="E6" s="142" t="str">
        <f>IFERROR(IF(VLOOKUP($A6,'Annex 2 EHV charges'!$D:$O,9,FALSE)=0,"",VLOOKUP($A6,'Annex 2 EHV charges'!$D:$O,9,FALSE)),"")</f>
        <v/>
      </c>
      <c r="F6" s="143" t="str">
        <f>IFERROR(IF(VLOOKUP($A6,'Annex 2 EHV charges'!$D:$O,10,FALSE)=0,"",VLOOKUP($A6,'Annex 2 EHV charges'!$D:$O,10,FALSE)),"")</f>
        <v/>
      </c>
      <c r="G6" s="144" t="str">
        <f>IFERROR(IF(VLOOKUP($A6,'Annex 2 EHV charges'!$D:$O,11,FALSE)=0,"",VLOOKUP($A6,'Annex 2 EHV charges'!$D:$O,11,FALSE)),"")</f>
        <v/>
      </c>
      <c r="H6" s="144" t="str">
        <f>IFERROR(IF(VLOOKUP($A6,'Annex 2 EHV charges'!$D:$O,12,FALSE)=0,"",VLOOKUP($A6,'Annex 2 EHV charges'!$D:$O,12,FALSE)),"")</f>
        <v/>
      </c>
    </row>
    <row r="7" spans="1:15" ht="33.75" customHeight="1" x14ac:dyDescent="0.2">
      <c r="A7" s="141" t="str">
        <f t="array" ref="A7">IFERROR(INDEX('Annex 2 EHV charges'!#REF!, MATCH(0, IF(ISBLANK('Annex 2 EHV charges'!#REF!),1, COUNTIF(A$4:$A6, 'Annex 2 EHV charges'!#REF!)), 0)),"")</f>
        <v/>
      </c>
      <c r="B7" s="139" t="str">
        <f>IF($A7="","",VLOOKUP($A7,'Annex 2 EHV charges'!$D:$O,2,0))</f>
        <v/>
      </c>
      <c r="C7" s="140" t="str">
        <f>IF($A7="","",VLOOKUP($A7,'Annex 2 EHV charges'!$D:$O,3,0))</f>
        <v/>
      </c>
      <c r="D7" s="137" t="str">
        <f>IF($A7="","",VLOOKUP($A7,'Annex 2 EHV charges'!$D:$O,4,0))</f>
        <v/>
      </c>
      <c r="E7" s="142" t="str">
        <f>IFERROR(IF(VLOOKUP($A7,'Annex 2 EHV charges'!$D:$O,9,FALSE)=0,"",VLOOKUP($A7,'Annex 2 EHV charges'!$D:$O,9,FALSE)),"")</f>
        <v/>
      </c>
      <c r="F7" s="143" t="str">
        <f>IFERROR(IF(VLOOKUP($A7,'Annex 2 EHV charges'!$D:$O,10,FALSE)=0,"",VLOOKUP($A7,'Annex 2 EHV charges'!$D:$O,10,FALSE)),"")</f>
        <v/>
      </c>
      <c r="G7" s="144" t="str">
        <f>IFERROR(IF(VLOOKUP($A7,'Annex 2 EHV charges'!$D:$O,11,FALSE)=0,"",VLOOKUP($A7,'Annex 2 EHV charges'!$D:$O,11,FALSE)),"")</f>
        <v/>
      </c>
      <c r="H7" s="144" t="str">
        <f>IFERROR(IF(VLOOKUP($A7,'Annex 2 EHV charges'!$D:$O,12,FALSE)=0,"",VLOOKUP($A7,'Annex 2 EHV charges'!$D:$O,12,FALSE)),"")</f>
        <v/>
      </c>
    </row>
    <row r="8" spans="1:15" ht="33.75" customHeight="1" x14ac:dyDescent="0.2">
      <c r="A8" s="141" t="str">
        <f t="array" ref="A8">IFERROR(INDEX('Annex 2 EHV charges'!#REF!, MATCH(0, IF(ISBLANK('Annex 2 EHV charges'!#REF!),1, COUNTIF(A$4:$A7, 'Annex 2 EHV charges'!#REF!)), 0)),"")</f>
        <v/>
      </c>
      <c r="B8" s="139" t="str">
        <f>IF($A8="","",VLOOKUP($A8,'Annex 2 EHV charges'!$D:$O,2,0))</f>
        <v/>
      </c>
      <c r="C8" s="140" t="str">
        <f>IF($A8="","",VLOOKUP($A8,'Annex 2 EHV charges'!$D:$O,3,0))</f>
        <v/>
      </c>
      <c r="D8" s="137" t="str">
        <f>IF($A8="","",VLOOKUP($A8,'Annex 2 EHV charges'!$D:$O,4,0))</f>
        <v/>
      </c>
      <c r="E8" s="142" t="str">
        <f>IFERROR(IF(VLOOKUP($A8,'Annex 2 EHV charges'!$D:$O,9,FALSE)=0,"",VLOOKUP($A8,'Annex 2 EHV charges'!$D:$O,9,FALSE)),"")</f>
        <v/>
      </c>
      <c r="F8" s="143" t="str">
        <f>IFERROR(IF(VLOOKUP($A8,'Annex 2 EHV charges'!$D:$O,10,FALSE)=0,"",VLOOKUP($A8,'Annex 2 EHV charges'!$D:$O,10,FALSE)),"")</f>
        <v/>
      </c>
      <c r="G8" s="144" t="str">
        <f>IFERROR(IF(VLOOKUP($A8,'Annex 2 EHV charges'!$D:$O,11,FALSE)=0,"",VLOOKUP($A8,'Annex 2 EHV charges'!$D:$O,11,FALSE)),"")</f>
        <v/>
      </c>
      <c r="H8" s="144" t="str">
        <f>IFERROR(IF(VLOOKUP($A8,'Annex 2 EHV charges'!$D:$O,12,FALSE)=0,"",VLOOKUP($A8,'Annex 2 EHV charges'!$D:$O,12,FALSE)),"")</f>
        <v/>
      </c>
    </row>
    <row r="9" spans="1:15" ht="33.75" customHeight="1" x14ac:dyDescent="0.2">
      <c r="A9" s="141" t="str">
        <f t="array" ref="A9">IFERROR(INDEX('Annex 2 EHV charges'!#REF!, MATCH(0, IF(ISBLANK('Annex 2 EHV charges'!#REF!),1, COUNTIF(A$4:$A8, 'Annex 2 EHV charges'!#REF!)), 0)),"")</f>
        <v/>
      </c>
      <c r="B9" s="139" t="str">
        <f>IF($A9="","",VLOOKUP($A9,'Annex 2 EHV charges'!$D:$O,2,0))</f>
        <v/>
      </c>
      <c r="C9" s="140" t="str">
        <f>IF($A9="","",VLOOKUP($A9,'Annex 2 EHV charges'!$D:$O,3,0))</f>
        <v/>
      </c>
      <c r="D9" s="137" t="str">
        <f>IF($A9="","",VLOOKUP($A9,'Annex 2 EHV charges'!$D:$O,4,0))</f>
        <v/>
      </c>
      <c r="E9" s="142" t="str">
        <f>IFERROR(IF(VLOOKUP($A9,'Annex 2 EHV charges'!$D:$O,9,FALSE)=0,"",VLOOKUP($A9,'Annex 2 EHV charges'!$D:$O,9,FALSE)),"")</f>
        <v/>
      </c>
      <c r="F9" s="143" t="str">
        <f>IFERROR(IF(VLOOKUP($A9,'Annex 2 EHV charges'!$D:$O,10,FALSE)=0,"",VLOOKUP($A9,'Annex 2 EHV charges'!$D:$O,10,FALSE)),"")</f>
        <v/>
      </c>
      <c r="G9" s="144" t="str">
        <f>IFERROR(IF(VLOOKUP($A9,'Annex 2 EHV charges'!$D:$O,11,FALSE)=0,"",VLOOKUP($A9,'Annex 2 EHV charges'!$D:$O,11,FALSE)),"")</f>
        <v/>
      </c>
      <c r="H9" s="144" t="str">
        <f>IFERROR(IF(VLOOKUP($A9,'Annex 2 EHV charges'!$D:$O,12,FALSE)=0,"",VLOOKUP($A9,'Annex 2 EHV charges'!$D:$O,12,FALSE)),"")</f>
        <v/>
      </c>
    </row>
    <row r="10" spans="1:15" ht="33.75" customHeight="1" x14ac:dyDescent="0.2">
      <c r="A10" s="141" t="str">
        <f t="array" ref="A10">IFERROR(INDEX('Annex 2 EHV charges'!#REF!, MATCH(0, IF(ISBLANK('Annex 2 EHV charges'!#REF!),1, COUNTIF(A$4:$A9, 'Annex 2 EHV charges'!#REF!)), 0)),"")</f>
        <v/>
      </c>
      <c r="B10" s="139" t="str">
        <f>IF($A10="","",VLOOKUP($A10,'Annex 2 EHV charges'!$D:$O,2,0))</f>
        <v/>
      </c>
      <c r="C10" s="140" t="str">
        <f>IF($A10="","",VLOOKUP($A10,'Annex 2 EHV charges'!$D:$O,3,0))</f>
        <v/>
      </c>
      <c r="D10" s="137" t="str">
        <f>IF($A10="","",VLOOKUP($A10,'Annex 2 EHV charges'!$D:$O,4,0))</f>
        <v/>
      </c>
      <c r="E10" s="142" t="str">
        <f>IFERROR(IF(VLOOKUP($A10,'Annex 2 EHV charges'!$D:$O,9,FALSE)=0,"",VLOOKUP($A10,'Annex 2 EHV charges'!$D:$O,9,FALSE)),"")</f>
        <v/>
      </c>
      <c r="F10" s="143" t="str">
        <f>IFERROR(IF(VLOOKUP($A10,'Annex 2 EHV charges'!$D:$O,10,FALSE)=0,"",VLOOKUP($A10,'Annex 2 EHV charges'!$D:$O,10,FALSE)),"")</f>
        <v/>
      </c>
      <c r="G10" s="144" t="str">
        <f>IFERROR(IF(VLOOKUP($A10,'Annex 2 EHV charges'!$D:$O,11,FALSE)=0,"",VLOOKUP($A10,'Annex 2 EHV charges'!$D:$O,11,FALSE)),"")</f>
        <v/>
      </c>
      <c r="H10" s="144" t="str">
        <f>IFERROR(IF(VLOOKUP($A10,'Annex 2 EHV charges'!$D:$O,12,FALSE)=0,"",VLOOKUP($A10,'Annex 2 EHV charges'!$D:$O,12,FALSE)),"")</f>
        <v/>
      </c>
    </row>
    <row r="11" spans="1:15" ht="33.75" customHeight="1" x14ac:dyDescent="0.2">
      <c r="A11" s="141" t="str">
        <f t="array" ref="A11">IFERROR(INDEX('Annex 2 EHV charges'!#REF!, MATCH(0, IF(ISBLANK('Annex 2 EHV charges'!#REF!),1, COUNTIF(A$4:$A10, 'Annex 2 EHV charges'!#REF!)), 0)),"")</f>
        <v/>
      </c>
      <c r="B11" s="139" t="str">
        <f>IF($A11="","",VLOOKUP($A11,'Annex 2 EHV charges'!$D:$O,2,0))</f>
        <v/>
      </c>
      <c r="C11" s="140" t="str">
        <f>IF($A11="","",VLOOKUP($A11,'Annex 2 EHV charges'!$D:$O,3,0))</f>
        <v/>
      </c>
      <c r="D11" s="137" t="str">
        <f>IF($A11="","",VLOOKUP($A11,'Annex 2 EHV charges'!$D:$O,4,0))</f>
        <v/>
      </c>
      <c r="E11" s="142" t="str">
        <f>IFERROR(IF(VLOOKUP($A11,'Annex 2 EHV charges'!$D:$O,9,FALSE)=0,"",VLOOKUP($A11,'Annex 2 EHV charges'!$D:$O,9,FALSE)),"")</f>
        <v/>
      </c>
      <c r="F11" s="143" t="str">
        <f>IFERROR(IF(VLOOKUP($A11,'Annex 2 EHV charges'!$D:$O,10,FALSE)=0,"",VLOOKUP($A11,'Annex 2 EHV charges'!$D:$O,10,FALSE)),"")</f>
        <v/>
      </c>
      <c r="G11" s="144" t="str">
        <f>IFERROR(IF(VLOOKUP($A11,'Annex 2 EHV charges'!$D:$O,11,FALSE)=0,"",VLOOKUP($A11,'Annex 2 EHV charges'!$D:$O,11,FALSE)),"")</f>
        <v/>
      </c>
      <c r="H11" s="144" t="str">
        <f>IFERROR(IF(VLOOKUP($A11,'Annex 2 EHV charges'!$D:$O,12,FALSE)=0,"",VLOOKUP($A11,'Annex 2 EHV charges'!$D:$O,12,FALSE)),"")</f>
        <v/>
      </c>
    </row>
    <row r="12" spans="1:15" ht="33.75" customHeight="1" x14ac:dyDescent="0.2">
      <c r="A12" s="141" t="str">
        <f t="array" ref="A12">IFERROR(INDEX('Annex 2 EHV charges'!#REF!, MATCH(0, IF(ISBLANK('Annex 2 EHV charges'!#REF!),1, COUNTIF(A$4:$A11, 'Annex 2 EHV charges'!#REF!)), 0)),"")</f>
        <v/>
      </c>
      <c r="B12" s="139" t="str">
        <f>IF($A12="","",VLOOKUP($A12,'Annex 2 EHV charges'!$D:$O,2,0))</f>
        <v/>
      </c>
      <c r="C12" s="140" t="str">
        <f>IF($A12="","",VLOOKUP($A12,'Annex 2 EHV charges'!$D:$O,3,0))</f>
        <v/>
      </c>
      <c r="D12" s="137" t="str">
        <f>IF($A12="","",VLOOKUP($A12,'Annex 2 EHV charges'!$D:$O,4,0))</f>
        <v/>
      </c>
      <c r="E12" s="142" t="str">
        <f>IFERROR(IF(VLOOKUP($A12,'Annex 2 EHV charges'!$D:$O,9,FALSE)=0,"",VLOOKUP($A12,'Annex 2 EHV charges'!$D:$O,9,FALSE)),"")</f>
        <v/>
      </c>
      <c r="F12" s="143" t="str">
        <f>IFERROR(IF(VLOOKUP($A12,'Annex 2 EHV charges'!$D:$O,10,FALSE)=0,"",VLOOKUP($A12,'Annex 2 EHV charges'!$D:$O,10,FALSE)),"")</f>
        <v/>
      </c>
      <c r="G12" s="144" t="str">
        <f>IFERROR(IF(VLOOKUP($A12,'Annex 2 EHV charges'!$D:$O,11,FALSE)=0,"",VLOOKUP($A12,'Annex 2 EHV charges'!$D:$O,11,FALSE)),"")</f>
        <v/>
      </c>
      <c r="H12" s="144" t="str">
        <f>IFERROR(IF(VLOOKUP($A12,'Annex 2 EHV charges'!$D:$O,12,FALSE)=0,"",VLOOKUP($A12,'Annex 2 EHV charges'!$D:$O,12,FALSE)),"")</f>
        <v/>
      </c>
    </row>
    <row r="13" spans="1:15" ht="33.75" customHeight="1" x14ac:dyDescent="0.2">
      <c r="A13" s="141" t="str">
        <f t="array" ref="A13">IFERROR(INDEX('Annex 2 EHV charges'!#REF!, MATCH(0, IF(ISBLANK('Annex 2 EHV charges'!#REF!),1, COUNTIF(A$4:$A12, 'Annex 2 EHV charges'!#REF!)), 0)),"")</f>
        <v/>
      </c>
      <c r="B13" s="139" t="str">
        <f>IF($A13="","",VLOOKUP($A13,'Annex 2 EHV charges'!$D:$O,2,0))</f>
        <v/>
      </c>
      <c r="C13" s="140" t="str">
        <f>IF($A13="","",VLOOKUP($A13,'Annex 2 EHV charges'!$D:$O,3,0))</f>
        <v/>
      </c>
      <c r="D13" s="137" t="str">
        <f>IF($A13="","",VLOOKUP($A13,'Annex 2 EHV charges'!$D:$O,4,0))</f>
        <v/>
      </c>
      <c r="E13" s="142" t="str">
        <f>IFERROR(IF(VLOOKUP($A13,'Annex 2 EHV charges'!$D:$O,9,FALSE)=0,"",VLOOKUP($A13,'Annex 2 EHV charges'!$D:$O,9,FALSE)),"")</f>
        <v/>
      </c>
      <c r="F13" s="143" t="str">
        <f>IFERROR(IF(VLOOKUP($A13,'Annex 2 EHV charges'!$D:$O,10,FALSE)=0,"",VLOOKUP($A13,'Annex 2 EHV charges'!$D:$O,10,FALSE)),"")</f>
        <v/>
      </c>
      <c r="G13" s="144" t="str">
        <f>IFERROR(IF(VLOOKUP($A13,'Annex 2 EHV charges'!$D:$O,11,FALSE)=0,"",VLOOKUP($A13,'Annex 2 EHV charges'!$D:$O,11,FALSE)),"")</f>
        <v/>
      </c>
      <c r="H13" s="144" t="str">
        <f>IFERROR(IF(VLOOKUP($A13,'Annex 2 EHV charges'!$D:$O,12,FALSE)=0,"",VLOOKUP($A13,'Annex 2 EHV charges'!$D:$O,12,FALSE)),"")</f>
        <v/>
      </c>
    </row>
    <row r="14" spans="1:15" ht="33.75" customHeight="1" x14ac:dyDescent="0.2">
      <c r="A14" s="141" t="str">
        <f t="array" ref="A14">IFERROR(INDEX('Annex 2 EHV charges'!#REF!, MATCH(0, IF(ISBLANK('Annex 2 EHV charges'!#REF!),1, COUNTIF(A$4:$A13, 'Annex 2 EHV charges'!#REF!)), 0)),"")</f>
        <v/>
      </c>
      <c r="B14" s="139" t="str">
        <f>IF($A14="","",VLOOKUP($A14,'Annex 2 EHV charges'!$D:$O,2,0))</f>
        <v/>
      </c>
      <c r="C14" s="140" t="str">
        <f>IF($A14="","",VLOOKUP($A14,'Annex 2 EHV charges'!$D:$O,3,0))</f>
        <v/>
      </c>
      <c r="D14" s="137" t="str">
        <f>IF($A14="","",VLOOKUP($A14,'Annex 2 EHV charges'!$D:$O,4,0))</f>
        <v/>
      </c>
      <c r="E14" s="142" t="str">
        <f>IFERROR(IF(VLOOKUP($A14,'Annex 2 EHV charges'!$D:$O,9,FALSE)=0,"",VLOOKUP($A14,'Annex 2 EHV charges'!$D:$O,9,FALSE)),"")</f>
        <v/>
      </c>
      <c r="F14" s="143" t="str">
        <f>IFERROR(IF(VLOOKUP($A14,'Annex 2 EHV charges'!$D:$O,10,FALSE)=0,"",VLOOKUP($A14,'Annex 2 EHV charges'!$D:$O,10,FALSE)),"")</f>
        <v/>
      </c>
      <c r="G14" s="144" t="str">
        <f>IFERROR(IF(VLOOKUP($A14,'Annex 2 EHV charges'!$D:$O,11,FALSE)=0,"",VLOOKUP($A14,'Annex 2 EHV charges'!$D:$O,11,FALSE)),"")</f>
        <v/>
      </c>
      <c r="H14" s="144" t="str">
        <f>IFERROR(IF(VLOOKUP($A14,'Annex 2 EHV charges'!$D:$O,12,FALSE)=0,"",VLOOKUP($A14,'Annex 2 EHV charges'!$D:$O,12,FALSE)),"")</f>
        <v/>
      </c>
    </row>
    <row r="15" spans="1:15" ht="33.75" customHeight="1" x14ac:dyDescent="0.2">
      <c r="A15" s="141" t="str">
        <f t="array" ref="A15">IFERROR(INDEX('Annex 2 EHV charges'!#REF!, MATCH(0, IF(ISBLANK('Annex 2 EHV charges'!#REF!),1, COUNTIF(A$4:$A14, 'Annex 2 EHV charges'!#REF!)), 0)),"")</f>
        <v/>
      </c>
      <c r="B15" s="139" t="str">
        <f>IF($A15="","",VLOOKUP($A15,'Annex 2 EHV charges'!$D:$O,2,0))</f>
        <v/>
      </c>
      <c r="C15" s="140" t="str">
        <f>IF($A15="","",VLOOKUP($A15,'Annex 2 EHV charges'!$D:$O,3,0))</f>
        <v/>
      </c>
      <c r="D15" s="137" t="str">
        <f>IF($A15="","",VLOOKUP($A15,'Annex 2 EHV charges'!$D:$O,4,0))</f>
        <v/>
      </c>
      <c r="E15" s="142" t="str">
        <f>IFERROR(IF(VLOOKUP($A15,'Annex 2 EHV charges'!$D:$O,9,FALSE)=0,"",VLOOKUP($A15,'Annex 2 EHV charges'!$D:$O,9,FALSE)),"")</f>
        <v/>
      </c>
      <c r="F15" s="143" t="str">
        <f>IFERROR(IF(VLOOKUP($A15,'Annex 2 EHV charges'!$D:$O,10,FALSE)=0,"",VLOOKUP($A15,'Annex 2 EHV charges'!$D:$O,10,FALSE)),"")</f>
        <v/>
      </c>
      <c r="G15" s="144" t="str">
        <f>IFERROR(IF(VLOOKUP($A15,'Annex 2 EHV charges'!$D:$O,11,FALSE)=0,"",VLOOKUP($A15,'Annex 2 EHV charges'!$D:$O,11,FALSE)),"")</f>
        <v/>
      </c>
      <c r="H15" s="144" t="str">
        <f>IFERROR(IF(VLOOKUP($A15,'Annex 2 EHV charges'!$D:$O,12,FALSE)=0,"",VLOOKUP($A15,'Annex 2 EHV charges'!$D:$O,12,FALSE)),"")</f>
        <v/>
      </c>
    </row>
    <row r="16" spans="1:15" ht="33.75" customHeight="1" x14ac:dyDescent="0.2">
      <c r="A16" s="141" t="str">
        <f t="array" ref="A16">IFERROR(INDEX('Annex 2 EHV charges'!#REF!, MATCH(0, IF(ISBLANK('Annex 2 EHV charges'!#REF!),1, COUNTIF(A$4:$A15, 'Annex 2 EHV charges'!#REF!)), 0)),"")</f>
        <v/>
      </c>
      <c r="B16" s="139" t="str">
        <f>IF($A16="","",VLOOKUP($A16,'Annex 2 EHV charges'!$D:$O,2,0))</f>
        <v/>
      </c>
      <c r="C16" s="140" t="str">
        <f>IF($A16="","",VLOOKUP($A16,'Annex 2 EHV charges'!$D:$O,3,0))</f>
        <v/>
      </c>
      <c r="D16" s="137" t="str">
        <f>IF($A16="","",VLOOKUP($A16,'Annex 2 EHV charges'!$D:$O,4,0))</f>
        <v/>
      </c>
      <c r="E16" s="142" t="str">
        <f>IFERROR(IF(VLOOKUP($A16,'Annex 2 EHV charges'!$D:$O,9,FALSE)=0,"",VLOOKUP($A16,'Annex 2 EHV charges'!$D:$O,9,FALSE)),"")</f>
        <v/>
      </c>
      <c r="F16" s="143" t="str">
        <f>IFERROR(IF(VLOOKUP($A16,'Annex 2 EHV charges'!$D:$O,10,FALSE)=0,"",VLOOKUP($A16,'Annex 2 EHV charges'!$D:$O,10,FALSE)),"")</f>
        <v/>
      </c>
      <c r="G16" s="144" t="str">
        <f>IFERROR(IF(VLOOKUP($A16,'Annex 2 EHV charges'!$D:$O,11,FALSE)=0,"",VLOOKUP($A16,'Annex 2 EHV charges'!$D:$O,11,FALSE)),"")</f>
        <v/>
      </c>
      <c r="H16" s="144" t="str">
        <f>IFERROR(IF(VLOOKUP($A16,'Annex 2 EHV charges'!$D:$O,12,FALSE)=0,"",VLOOKUP($A16,'Annex 2 EHV charges'!$D:$O,12,FALSE)),"")</f>
        <v/>
      </c>
    </row>
    <row r="17" spans="1:8" ht="33.75" customHeight="1" x14ac:dyDescent="0.2">
      <c r="A17" s="141" t="str">
        <f t="array" ref="A17">IFERROR(INDEX('Annex 2 EHV charges'!#REF!, MATCH(0, IF(ISBLANK('Annex 2 EHV charges'!#REF!),1, COUNTIF(A$4:$A16, 'Annex 2 EHV charges'!#REF!)), 0)),"")</f>
        <v/>
      </c>
      <c r="B17" s="139" t="str">
        <f>IF($A17="","",VLOOKUP($A17,'Annex 2 EHV charges'!$D:$O,2,0))</f>
        <v/>
      </c>
      <c r="C17" s="140" t="str">
        <f>IF($A17="","",VLOOKUP($A17,'Annex 2 EHV charges'!$D:$O,3,0))</f>
        <v/>
      </c>
      <c r="D17" s="137" t="str">
        <f>IF($A17="","",VLOOKUP($A17,'Annex 2 EHV charges'!$D:$O,4,0))</f>
        <v/>
      </c>
      <c r="E17" s="142" t="str">
        <f>IFERROR(IF(VLOOKUP($A17,'Annex 2 EHV charges'!$D:$O,9,FALSE)=0,"",VLOOKUP($A17,'Annex 2 EHV charges'!$D:$O,9,FALSE)),"")</f>
        <v/>
      </c>
      <c r="F17" s="143" t="str">
        <f>IFERROR(IF(VLOOKUP($A17,'Annex 2 EHV charges'!$D:$O,10,FALSE)=0,"",VLOOKUP($A17,'Annex 2 EHV charges'!$D:$O,10,FALSE)),"")</f>
        <v/>
      </c>
      <c r="G17" s="144" t="str">
        <f>IFERROR(IF(VLOOKUP($A17,'Annex 2 EHV charges'!$D:$O,11,FALSE)=0,"",VLOOKUP($A17,'Annex 2 EHV charges'!$D:$O,11,FALSE)),"")</f>
        <v/>
      </c>
      <c r="H17" s="144" t="str">
        <f>IFERROR(IF(VLOOKUP($A17,'Annex 2 EHV charges'!$D:$O,12,FALSE)=0,"",VLOOKUP($A17,'Annex 2 EHV charges'!$D:$O,12,FALSE)),"")</f>
        <v/>
      </c>
    </row>
    <row r="18" spans="1:8" ht="33.75" customHeight="1" x14ac:dyDescent="0.2">
      <c r="A18" s="141" t="str">
        <f t="array" ref="A18">IFERROR(INDEX('Annex 2 EHV charges'!#REF!, MATCH(0, IF(ISBLANK('Annex 2 EHV charges'!#REF!),1, COUNTIF(A$4:$A17, 'Annex 2 EHV charges'!#REF!)), 0)),"")</f>
        <v/>
      </c>
      <c r="B18" s="139" t="str">
        <f>IF($A18="","",VLOOKUP($A18,'Annex 2 EHV charges'!$D:$O,2,0))</f>
        <v/>
      </c>
      <c r="C18" s="140" t="str">
        <f>IF($A18="","",VLOOKUP($A18,'Annex 2 EHV charges'!$D:$O,3,0))</f>
        <v/>
      </c>
      <c r="D18" s="137" t="str">
        <f>IF($A18="","",VLOOKUP($A18,'Annex 2 EHV charges'!$D:$O,4,0))</f>
        <v/>
      </c>
      <c r="E18" s="142" t="str">
        <f>IFERROR(IF(VLOOKUP($A18,'Annex 2 EHV charges'!$D:$O,9,FALSE)=0,"",VLOOKUP($A18,'Annex 2 EHV charges'!$D:$O,9,FALSE)),"")</f>
        <v/>
      </c>
      <c r="F18" s="143" t="str">
        <f>IFERROR(IF(VLOOKUP($A18,'Annex 2 EHV charges'!$D:$O,10,FALSE)=0,"",VLOOKUP($A18,'Annex 2 EHV charges'!$D:$O,10,FALSE)),"")</f>
        <v/>
      </c>
      <c r="G18" s="144" t="str">
        <f>IFERROR(IF(VLOOKUP($A18,'Annex 2 EHV charges'!$D:$O,11,FALSE)=0,"",VLOOKUP($A18,'Annex 2 EHV charges'!$D:$O,11,FALSE)),"")</f>
        <v/>
      </c>
      <c r="H18" s="144" t="str">
        <f>IFERROR(IF(VLOOKUP($A18,'Annex 2 EHV charges'!$D:$O,12,FALSE)=0,"",VLOOKUP($A18,'Annex 2 EHV charges'!$D:$O,12,FALSE)),"")</f>
        <v/>
      </c>
    </row>
    <row r="19" spans="1:8" ht="33.75" customHeight="1" x14ac:dyDescent="0.2">
      <c r="A19" s="141" t="str">
        <f t="array" ref="A19">IFERROR(INDEX('Annex 2 EHV charges'!#REF!, MATCH(0, IF(ISBLANK('Annex 2 EHV charges'!#REF!),1, COUNTIF(A$4:$A18, 'Annex 2 EHV charges'!#REF!)), 0)),"")</f>
        <v/>
      </c>
      <c r="B19" s="139" t="str">
        <f>IF($A19="","",VLOOKUP($A19,'Annex 2 EHV charges'!$D:$O,2,0))</f>
        <v/>
      </c>
      <c r="C19" s="140" t="str">
        <f>IF($A19="","",VLOOKUP($A19,'Annex 2 EHV charges'!$D:$O,3,0))</f>
        <v/>
      </c>
      <c r="D19" s="137" t="str">
        <f>IF($A19="","",VLOOKUP($A19,'Annex 2 EHV charges'!$D:$O,4,0))</f>
        <v/>
      </c>
      <c r="E19" s="142" t="str">
        <f>IFERROR(IF(VLOOKUP($A19,'Annex 2 EHV charges'!$D:$O,9,FALSE)=0,"",VLOOKUP($A19,'Annex 2 EHV charges'!$D:$O,9,FALSE)),"")</f>
        <v/>
      </c>
      <c r="F19" s="143" t="str">
        <f>IFERROR(IF(VLOOKUP($A19,'Annex 2 EHV charges'!$D:$O,10,FALSE)=0,"",VLOOKUP($A19,'Annex 2 EHV charges'!$D:$O,10,FALSE)),"")</f>
        <v/>
      </c>
      <c r="G19" s="144" t="str">
        <f>IFERROR(IF(VLOOKUP($A19,'Annex 2 EHV charges'!$D:$O,11,FALSE)=0,"",VLOOKUP($A19,'Annex 2 EHV charges'!$D:$O,11,FALSE)),"")</f>
        <v/>
      </c>
      <c r="H19" s="144" t="str">
        <f>IFERROR(IF(VLOOKUP($A19,'Annex 2 EHV charges'!$D:$O,12,FALSE)=0,"",VLOOKUP($A19,'Annex 2 EHV charges'!$D:$O,12,FALSE)),"")</f>
        <v/>
      </c>
    </row>
    <row r="20" spans="1:8" ht="33.75" customHeight="1" x14ac:dyDescent="0.2">
      <c r="A20" s="141" t="str">
        <f t="array" ref="A20">IFERROR(INDEX('Annex 2 EHV charges'!#REF!, MATCH(0, IF(ISBLANK('Annex 2 EHV charges'!#REF!),1, COUNTIF(A$4:$A19, 'Annex 2 EHV charges'!#REF!)), 0)),"")</f>
        <v/>
      </c>
      <c r="B20" s="139" t="str">
        <f>IF($A20="","",VLOOKUP($A20,'Annex 2 EHV charges'!$D:$O,2,0))</f>
        <v/>
      </c>
      <c r="C20" s="140" t="str">
        <f>IF($A20="","",VLOOKUP($A20,'Annex 2 EHV charges'!$D:$O,3,0))</f>
        <v/>
      </c>
      <c r="D20" s="137" t="str">
        <f>IF($A20="","",VLOOKUP($A20,'Annex 2 EHV charges'!$D:$O,4,0))</f>
        <v/>
      </c>
      <c r="E20" s="142" t="str">
        <f>IFERROR(IF(VLOOKUP($A20,'Annex 2 EHV charges'!$D:$O,9,FALSE)=0,"",VLOOKUP($A20,'Annex 2 EHV charges'!$D:$O,9,FALSE)),"")</f>
        <v/>
      </c>
      <c r="F20" s="143" t="str">
        <f>IFERROR(IF(VLOOKUP($A20,'Annex 2 EHV charges'!$D:$O,10,FALSE)=0,"",VLOOKUP($A20,'Annex 2 EHV charges'!$D:$O,10,FALSE)),"")</f>
        <v/>
      </c>
      <c r="G20" s="144" t="str">
        <f>IFERROR(IF(VLOOKUP($A20,'Annex 2 EHV charges'!$D:$O,11,FALSE)=0,"",VLOOKUP($A20,'Annex 2 EHV charges'!$D:$O,11,FALSE)),"")</f>
        <v/>
      </c>
      <c r="H20" s="144" t="str">
        <f>IFERROR(IF(VLOOKUP($A20,'Annex 2 EHV charges'!$D:$O,12,FALSE)=0,"",VLOOKUP($A20,'Annex 2 EHV charges'!$D:$O,12,FALSE)),"")</f>
        <v/>
      </c>
    </row>
    <row r="21" spans="1:8" ht="33.75" customHeight="1" x14ac:dyDescent="0.2">
      <c r="A21" s="141" t="str">
        <f t="array" ref="A21">IFERROR(INDEX('Annex 2 EHV charges'!#REF!, MATCH(0, IF(ISBLANK('Annex 2 EHV charges'!#REF!),1, COUNTIF(A$4:$A20, 'Annex 2 EHV charges'!#REF!)), 0)),"")</f>
        <v/>
      </c>
      <c r="B21" s="139" t="str">
        <f>IF($A21="","",VLOOKUP($A21,'Annex 2 EHV charges'!$D:$O,2,0))</f>
        <v/>
      </c>
      <c r="C21" s="140" t="str">
        <f>IF($A21="","",VLOOKUP($A21,'Annex 2 EHV charges'!$D:$O,3,0))</f>
        <v/>
      </c>
      <c r="D21" s="137" t="str">
        <f>IF($A21="","",VLOOKUP($A21,'Annex 2 EHV charges'!$D:$O,4,0))</f>
        <v/>
      </c>
      <c r="E21" s="142" t="str">
        <f>IFERROR(IF(VLOOKUP($A21,'Annex 2 EHV charges'!$D:$O,9,FALSE)=0,"",VLOOKUP($A21,'Annex 2 EHV charges'!$D:$O,9,FALSE)),"")</f>
        <v/>
      </c>
      <c r="F21" s="143" t="str">
        <f>IFERROR(IF(VLOOKUP($A21,'Annex 2 EHV charges'!$D:$O,10,FALSE)=0,"",VLOOKUP($A21,'Annex 2 EHV charges'!$D:$O,10,FALSE)),"")</f>
        <v/>
      </c>
      <c r="G21" s="144" t="str">
        <f>IFERROR(IF(VLOOKUP($A21,'Annex 2 EHV charges'!$D:$O,11,FALSE)=0,"",VLOOKUP($A21,'Annex 2 EHV charges'!$D:$O,11,FALSE)),"")</f>
        <v/>
      </c>
      <c r="H21" s="144" t="str">
        <f>IFERROR(IF(VLOOKUP($A21,'Annex 2 EHV charges'!$D:$O,12,FALSE)=0,"",VLOOKUP($A21,'Annex 2 EHV charges'!$D:$O,12,FALSE)),"")</f>
        <v/>
      </c>
    </row>
    <row r="22" spans="1:8" ht="33.75" customHeight="1" x14ac:dyDescent="0.2">
      <c r="A22" s="141" t="str">
        <f t="array" ref="A22">IFERROR(INDEX('Annex 2 EHV charges'!#REF!, MATCH(0, IF(ISBLANK('Annex 2 EHV charges'!#REF!),1, COUNTIF(A$4:$A21, 'Annex 2 EHV charges'!#REF!)), 0)),"")</f>
        <v/>
      </c>
      <c r="B22" s="139" t="str">
        <f>IF($A22="","",VLOOKUP($A22,'Annex 2 EHV charges'!$D:$O,2,0))</f>
        <v/>
      </c>
      <c r="C22" s="140" t="str">
        <f>IF($A22="","",VLOOKUP($A22,'Annex 2 EHV charges'!$D:$O,3,0))</f>
        <v/>
      </c>
      <c r="D22" s="137" t="str">
        <f>IF($A22="","",VLOOKUP($A22,'Annex 2 EHV charges'!$D:$O,4,0))</f>
        <v/>
      </c>
      <c r="E22" s="142" t="str">
        <f>IFERROR(IF(VLOOKUP($A22,'Annex 2 EHV charges'!$D:$O,9,FALSE)=0,"",VLOOKUP($A22,'Annex 2 EHV charges'!$D:$O,9,FALSE)),"")</f>
        <v/>
      </c>
      <c r="F22" s="143" t="str">
        <f>IFERROR(IF(VLOOKUP($A22,'Annex 2 EHV charges'!$D:$O,10,FALSE)=0,"",VLOOKUP($A22,'Annex 2 EHV charges'!$D:$O,10,FALSE)),"")</f>
        <v/>
      </c>
      <c r="G22" s="144" t="str">
        <f>IFERROR(IF(VLOOKUP($A22,'Annex 2 EHV charges'!$D:$O,11,FALSE)=0,"",VLOOKUP($A22,'Annex 2 EHV charges'!$D:$O,11,FALSE)),"")</f>
        <v/>
      </c>
      <c r="H22" s="144" t="str">
        <f>IFERROR(IF(VLOOKUP($A22,'Annex 2 EHV charges'!$D:$O,12,FALSE)=0,"",VLOOKUP($A22,'Annex 2 EHV charges'!$D:$O,12,FALSE)),"")</f>
        <v/>
      </c>
    </row>
    <row r="23" spans="1:8" ht="33.75" customHeight="1" x14ac:dyDescent="0.2">
      <c r="A23" s="141" t="str">
        <f t="array" ref="A23">IFERROR(INDEX('Annex 2 EHV charges'!#REF!, MATCH(0, IF(ISBLANK('Annex 2 EHV charges'!#REF!),1, COUNTIF(A$4:$A22, 'Annex 2 EHV charges'!#REF!)), 0)),"")</f>
        <v/>
      </c>
      <c r="B23" s="139" t="str">
        <f>IF($A23="","",VLOOKUP($A23,'Annex 2 EHV charges'!$D:$O,2,0))</f>
        <v/>
      </c>
      <c r="C23" s="140" t="str">
        <f>IF($A23="","",VLOOKUP($A23,'Annex 2 EHV charges'!$D:$O,3,0))</f>
        <v/>
      </c>
      <c r="D23" s="137" t="str">
        <f>IF($A23="","",VLOOKUP($A23,'Annex 2 EHV charges'!$D:$O,4,0))</f>
        <v/>
      </c>
      <c r="E23" s="142" t="str">
        <f>IFERROR(IF(VLOOKUP($A23,'Annex 2 EHV charges'!$D:$O,9,FALSE)=0,"",VLOOKUP($A23,'Annex 2 EHV charges'!$D:$O,9,FALSE)),"")</f>
        <v/>
      </c>
      <c r="F23" s="143" t="str">
        <f>IFERROR(IF(VLOOKUP($A23,'Annex 2 EHV charges'!$D:$O,10,FALSE)=0,"",VLOOKUP($A23,'Annex 2 EHV charges'!$D:$O,10,FALSE)),"")</f>
        <v/>
      </c>
      <c r="G23" s="144" t="str">
        <f>IFERROR(IF(VLOOKUP($A23,'Annex 2 EHV charges'!$D:$O,11,FALSE)=0,"",VLOOKUP($A23,'Annex 2 EHV charges'!$D:$O,11,FALSE)),"")</f>
        <v/>
      </c>
      <c r="H23" s="144" t="str">
        <f>IFERROR(IF(VLOOKUP($A23,'Annex 2 EHV charges'!$D:$O,12,FALSE)=0,"",VLOOKUP($A23,'Annex 2 EHV charges'!$D:$O,12,FALSE)),"")</f>
        <v/>
      </c>
    </row>
    <row r="24" spans="1:8" ht="33.75" customHeight="1" x14ac:dyDescent="0.2">
      <c r="A24" s="141" t="str">
        <f t="array" ref="A24">IFERROR(INDEX('Annex 2 EHV charges'!#REF!, MATCH(0, IF(ISBLANK('Annex 2 EHV charges'!#REF!),1, COUNTIF(A$4:$A23, 'Annex 2 EHV charges'!#REF!)), 0)),"")</f>
        <v/>
      </c>
      <c r="B24" s="139" t="str">
        <f>IF($A24="","",VLOOKUP($A24,'Annex 2 EHV charges'!$D:$O,2,0))</f>
        <v/>
      </c>
      <c r="C24" s="140" t="str">
        <f>IF($A24="","",VLOOKUP($A24,'Annex 2 EHV charges'!$D:$O,3,0))</f>
        <v/>
      </c>
      <c r="D24" s="137" t="str">
        <f>IF($A24="","",VLOOKUP($A24,'Annex 2 EHV charges'!$D:$O,4,0))</f>
        <v/>
      </c>
      <c r="E24" s="142" t="str">
        <f>IFERROR(IF(VLOOKUP($A24,'Annex 2 EHV charges'!$D:$O,9,FALSE)=0,"",VLOOKUP($A24,'Annex 2 EHV charges'!$D:$O,9,FALSE)),"")</f>
        <v/>
      </c>
      <c r="F24" s="143" t="str">
        <f>IFERROR(IF(VLOOKUP($A24,'Annex 2 EHV charges'!$D:$O,10,FALSE)=0,"",VLOOKUP($A24,'Annex 2 EHV charges'!$D:$O,10,FALSE)),"")</f>
        <v/>
      </c>
      <c r="G24" s="144" t="str">
        <f>IFERROR(IF(VLOOKUP($A24,'Annex 2 EHV charges'!$D:$O,11,FALSE)=0,"",VLOOKUP($A24,'Annex 2 EHV charges'!$D:$O,11,FALSE)),"")</f>
        <v/>
      </c>
      <c r="H24" s="144" t="str">
        <f>IFERROR(IF(VLOOKUP($A24,'Annex 2 EHV charges'!$D:$O,12,FALSE)=0,"",VLOOKUP($A24,'Annex 2 EHV charges'!$D:$O,12,FALSE)),"")</f>
        <v/>
      </c>
    </row>
    <row r="25" spans="1:8" ht="33.75" customHeight="1" x14ac:dyDescent="0.2">
      <c r="A25" s="141" t="str">
        <f t="array" ref="A25">IFERROR(INDEX('Annex 2 EHV charges'!#REF!, MATCH(0, IF(ISBLANK('Annex 2 EHV charges'!#REF!),1, COUNTIF(A$4:$A24, 'Annex 2 EHV charges'!#REF!)), 0)),"")</f>
        <v/>
      </c>
      <c r="B25" s="139" t="str">
        <f>IF($A25="","",VLOOKUP($A25,'Annex 2 EHV charges'!$D:$O,2,0))</f>
        <v/>
      </c>
      <c r="C25" s="140" t="str">
        <f>IF($A25="","",VLOOKUP($A25,'Annex 2 EHV charges'!$D:$O,3,0))</f>
        <v/>
      </c>
      <c r="D25" s="137" t="str">
        <f>IF($A25="","",VLOOKUP($A25,'Annex 2 EHV charges'!$D:$O,4,0))</f>
        <v/>
      </c>
      <c r="E25" s="142" t="str">
        <f>IFERROR(IF(VLOOKUP($A25,'Annex 2 EHV charges'!$D:$O,9,FALSE)=0,"",VLOOKUP($A25,'Annex 2 EHV charges'!$D:$O,9,FALSE)),"")</f>
        <v/>
      </c>
      <c r="F25" s="143" t="str">
        <f>IFERROR(IF(VLOOKUP($A25,'Annex 2 EHV charges'!$D:$O,10,FALSE)=0,"",VLOOKUP($A25,'Annex 2 EHV charges'!$D:$O,10,FALSE)),"")</f>
        <v/>
      </c>
      <c r="G25" s="144" t="str">
        <f>IFERROR(IF(VLOOKUP($A25,'Annex 2 EHV charges'!$D:$O,11,FALSE)=0,"",VLOOKUP($A25,'Annex 2 EHV charges'!$D:$O,11,FALSE)),"")</f>
        <v/>
      </c>
      <c r="H25" s="144" t="str">
        <f>IFERROR(IF(VLOOKUP($A25,'Annex 2 EHV charges'!$D:$O,12,FALSE)=0,"",VLOOKUP($A25,'Annex 2 EHV charges'!$D:$O,12,FALSE)),"")</f>
        <v/>
      </c>
    </row>
    <row r="26" spans="1:8" ht="33.75" customHeight="1" x14ac:dyDescent="0.2">
      <c r="A26" s="141" t="str">
        <f t="array" ref="A26">IFERROR(INDEX('Annex 2 EHV charges'!#REF!, MATCH(0, IF(ISBLANK('Annex 2 EHV charges'!#REF!),1, COUNTIF(A$4:$A25, 'Annex 2 EHV charges'!#REF!)), 0)),"")</f>
        <v/>
      </c>
      <c r="B26" s="139" t="str">
        <f>IF($A26="","",VLOOKUP($A26,'Annex 2 EHV charges'!$D:$O,2,0))</f>
        <v/>
      </c>
      <c r="C26" s="140" t="str">
        <f>IF($A26="","",VLOOKUP($A26,'Annex 2 EHV charges'!$D:$O,3,0))</f>
        <v/>
      </c>
      <c r="D26" s="137" t="str">
        <f>IF($A26="","",VLOOKUP($A26,'Annex 2 EHV charges'!$D:$O,4,0))</f>
        <v/>
      </c>
      <c r="E26" s="142" t="str">
        <f>IFERROR(IF(VLOOKUP($A26,'Annex 2 EHV charges'!$D:$O,9,FALSE)=0,"",VLOOKUP($A26,'Annex 2 EHV charges'!$D:$O,9,FALSE)),"")</f>
        <v/>
      </c>
      <c r="F26" s="143" t="str">
        <f>IFERROR(IF(VLOOKUP($A26,'Annex 2 EHV charges'!$D:$O,10,FALSE)=0,"",VLOOKUP($A26,'Annex 2 EHV charges'!$D:$O,10,FALSE)),"")</f>
        <v/>
      </c>
      <c r="G26" s="144" t="str">
        <f>IFERROR(IF(VLOOKUP($A26,'Annex 2 EHV charges'!$D:$O,11,FALSE)=0,"",VLOOKUP($A26,'Annex 2 EHV charges'!$D:$O,11,FALSE)),"")</f>
        <v/>
      </c>
      <c r="H26" s="144" t="str">
        <f>IFERROR(IF(VLOOKUP($A26,'Annex 2 EHV charges'!$D:$O,12,FALSE)=0,"",VLOOKUP($A26,'Annex 2 EHV charges'!$D:$O,12,FALSE)),"")</f>
        <v/>
      </c>
    </row>
    <row r="27" spans="1:8" ht="33.75" customHeight="1" x14ac:dyDescent="0.2">
      <c r="A27" s="141" t="str">
        <f t="array" ref="A27">IFERROR(INDEX('Annex 2 EHV charges'!#REF!, MATCH(0, IF(ISBLANK('Annex 2 EHV charges'!#REF!),1, COUNTIF(A$4:$A26, 'Annex 2 EHV charges'!#REF!)), 0)),"")</f>
        <v/>
      </c>
      <c r="B27" s="139" t="str">
        <f>IF($A27="","",VLOOKUP($A27,'Annex 2 EHV charges'!$D:$O,2,0))</f>
        <v/>
      </c>
      <c r="C27" s="140" t="str">
        <f>IF($A27="","",VLOOKUP($A27,'Annex 2 EHV charges'!$D:$O,3,0))</f>
        <v/>
      </c>
      <c r="D27" s="137" t="str">
        <f>IF($A27="","",VLOOKUP($A27,'Annex 2 EHV charges'!$D:$O,4,0))</f>
        <v/>
      </c>
      <c r="E27" s="142" t="str">
        <f>IFERROR(IF(VLOOKUP($A27,'Annex 2 EHV charges'!$D:$O,9,FALSE)=0,"",VLOOKUP($A27,'Annex 2 EHV charges'!$D:$O,9,FALSE)),"")</f>
        <v/>
      </c>
      <c r="F27" s="143" t="str">
        <f>IFERROR(IF(VLOOKUP($A27,'Annex 2 EHV charges'!$D:$O,10,FALSE)=0,"",VLOOKUP($A27,'Annex 2 EHV charges'!$D:$O,10,FALSE)),"")</f>
        <v/>
      </c>
      <c r="G27" s="144" t="str">
        <f>IFERROR(IF(VLOOKUP($A27,'Annex 2 EHV charges'!$D:$O,11,FALSE)=0,"",VLOOKUP($A27,'Annex 2 EHV charges'!$D:$O,11,FALSE)),"")</f>
        <v/>
      </c>
      <c r="H27" s="144" t="str">
        <f>IFERROR(IF(VLOOKUP($A27,'Annex 2 EHV charges'!$D:$O,12,FALSE)=0,"",VLOOKUP($A27,'Annex 2 EHV charges'!$D:$O,12,FALSE)),"")</f>
        <v/>
      </c>
    </row>
    <row r="28" spans="1:8" ht="33.75" customHeight="1" x14ac:dyDescent="0.2">
      <c r="A28" s="141" t="str">
        <f t="array" ref="A28">IFERROR(INDEX('Annex 2 EHV charges'!#REF!, MATCH(0, IF(ISBLANK('Annex 2 EHV charges'!#REF!),1, COUNTIF(A$4:$A27, 'Annex 2 EHV charges'!#REF!)), 0)),"")</f>
        <v/>
      </c>
      <c r="B28" s="139" t="str">
        <f>IF($A28="","",VLOOKUP($A28,'Annex 2 EHV charges'!$D:$O,2,0))</f>
        <v/>
      </c>
      <c r="C28" s="140" t="str">
        <f>IF($A28="","",VLOOKUP($A28,'Annex 2 EHV charges'!$D:$O,3,0))</f>
        <v/>
      </c>
      <c r="D28" s="137" t="str">
        <f>IF($A28="","",VLOOKUP($A28,'Annex 2 EHV charges'!$D:$O,4,0))</f>
        <v/>
      </c>
      <c r="E28" s="142" t="str">
        <f>IFERROR(IF(VLOOKUP($A28,'Annex 2 EHV charges'!$D:$O,9,FALSE)=0,"",VLOOKUP($A28,'Annex 2 EHV charges'!$D:$O,9,FALSE)),"")</f>
        <v/>
      </c>
      <c r="F28" s="143" t="str">
        <f>IFERROR(IF(VLOOKUP($A28,'Annex 2 EHV charges'!$D:$O,10,FALSE)=0,"",VLOOKUP($A28,'Annex 2 EHV charges'!$D:$O,10,FALSE)),"")</f>
        <v/>
      </c>
      <c r="G28" s="144" t="str">
        <f>IFERROR(IF(VLOOKUP($A28,'Annex 2 EHV charges'!$D:$O,11,FALSE)=0,"",VLOOKUP($A28,'Annex 2 EHV charges'!$D:$O,11,FALSE)),"")</f>
        <v/>
      </c>
      <c r="H28" s="144" t="str">
        <f>IFERROR(IF(VLOOKUP($A28,'Annex 2 EHV charges'!$D:$O,12,FALSE)=0,"",VLOOKUP($A28,'Annex 2 EHV charges'!$D:$O,12,FALSE)),"")</f>
        <v/>
      </c>
    </row>
    <row r="29" spans="1:8" ht="33.75" customHeight="1" x14ac:dyDescent="0.2">
      <c r="A29" s="141" t="str">
        <f t="array" ref="A29">IFERROR(INDEX('Annex 2 EHV charges'!#REF!, MATCH(0, IF(ISBLANK('Annex 2 EHV charges'!#REF!),1, COUNTIF(A$4:$A28, 'Annex 2 EHV charges'!#REF!)), 0)),"")</f>
        <v/>
      </c>
      <c r="B29" s="139" t="str">
        <f>IF($A29="","",VLOOKUP($A29,'Annex 2 EHV charges'!$D:$O,2,0))</f>
        <v/>
      </c>
      <c r="C29" s="140" t="str">
        <f>IF($A29="","",VLOOKUP($A29,'Annex 2 EHV charges'!$D:$O,3,0))</f>
        <v/>
      </c>
      <c r="D29" s="137" t="str">
        <f>IF($A29="","",VLOOKUP($A29,'Annex 2 EHV charges'!$D:$O,4,0))</f>
        <v/>
      </c>
      <c r="E29" s="142" t="str">
        <f>IFERROR(IF(VLOOKUP($A29,'Annex 2 EHV charges'!$D:$O,9,FALSE)=0,"",VLOOKUP($A29,'Annex 2 EHV charges'!$D:$O,9,FALSE)),"")</f>
        <v/>
      </c>
      <c r="F29" s="143" t="str">
        <f>IFERROR(IF(VLOOKUP($A29,'Annex 2 EHV charges'!$D:$O,10,FALSE)=0,"",VLOOKUP($A29,'Annex 2 EHV charges'!$D:$O,10,FALSE)),"")</f>
        <v/>
      </c>
      <c r="G29" s="144" t="str">
        <f>IFERROR(IF(VLOOKUP($A29,'Annex 2 EHV charges'!$D:$O,11,FALSE)=0,"",VLOOKUP($A29,'Annex 2 EHV charges'!$D:$O,11,FALSE)),"")</f>
        <v/>
      </c>
      <c r="H29" s="144" t="str">
        <f>IFERROR(IF(VLOOKUP($A29,'Annex 2 EHV charges'!$D:$O,12,FALSE)=0,"",VLOOKUP($A29,'Annex 2 EHV charges'!$D:$O,12,FALSE)),"")</f>
        <v/>
      </c>
    </row>
    <row r="30" spans="1:8" ht="33.75" customHeight="1" x14ac:dyDescent="0.2">
      <c r="A30" s="141" t="str">
        <f t="array" ref="A30">IFERROR(INDEX('Annex 2 EHV charges'!#REF!, MATCH(0, IF(ISBLANK('Annex 2 EHV charges'!#REF!),1, COUNTIF(A$4:$A29, 'Annex 2 EHV charges'!#REF!)), 0)),"")</f>
        <v/>
      </c>
      <c r="B30" s="139" t="str">
        <f>IF($A30="","",VLOOKUP($A30,'Annex 2 EHV charges'!$D:$O,2,0))</f>
        <v/>
      </c>
      <c r="C30" s="140" t="str">
        <f>IF($A30="","",VLOOKUP($A30,'Annex 2 EHV charges'!$D:$O,3,0))</f>
        <v/>
      </c>
      <c r="D30" s="137" t="str">
        <f>IF($A30="","",VLOOKUP($A30,'Annex 2 EHV charges'!$D:$O,4,0))</f>
        <v/>
      </c>
      <c r="E30" s="142" t="str">
        <f>IFERROR(IF(VLOOKUP($A30,'Annex 2 EHV charges'!$D:$O,9,FALSE)=0,"",VLOOKUP($A30,'Annex 2 EHV charges'!$D:$O,9,FALSE)),"")</f>
        <v/>
      </c>
      <c r="F30" s="143" t="str">
        <f>IFERROR(IF(VLOOKUP($A30,'Annex 2 EHV charges'!$D:$O,10,FALSE)=0,"",VLOOKUP($A30,'Annex 2 EHV charges'!$D:$O,10,FALSE)),"")</f>
        <v/>
      </c>
      <c r="G30" s="144" t="str">
        <f>IFERROR(IF(VLOOKUP($A30,'Annex 2 EHV charges'!$D:$O,11,FALSE)=0,"",VLOOKUP($A30,'Annex 2 EHV charges'!$D:$O,11,FALSE)),"")</f>
        <v/>
      </c>
      <c r="H30" s="144" t="str">
        <f>IFERROR(IF(VLOOKUP($A30,'Annex 2 EHV charges'!$D:$O,12,FALSE)=0,"",VLOOKUP($A30,'Annex 2 EHV charges'!$D:$O,12,FALSE)),"")</f>
        <v/>
      </c>
    </row>
    <row r="31" spans="1:8" ht="33.75" customHeight="1" x14ac:dyDescent="0.2">
      <c r="A31" s="141" t="str">
        <f t="array" ref="A31">IFERROR(INDEX('Annex 2 EHV charges'!#REF!, MATCH(0, IF(ISBLANK('Annex 2 EHV charges'!#REF!),1, COUNTIF(A$4:$A30, 'Annex 2 EHV charges'!#REF!)), 0)),"")</f>
        <v/>
      </c>
      <c r="B31" s="139" t="str">
        <f>IF($A31="","",VLOOKUP($A31,'Annex 2 EHV charges'!$D:$O,2,0))</f>
        <v/>
      </c>
      <c r="C31" s="140" t="str">
        <f>IF($A31="","",VLOOKUP($A31,'Annex 2 EHV charges'!$D:$O,3,0))</f>
        <v/>
      </c>
      <c r="D31" s="137" t="str">
        <f>IF($A31="","",VLOOKUP($A31,'Annex 2 EHV charges'!$D:$O,4,0))</f>
        <v/>
      </c>
      <c r="E31" s="142" t="str">
        <f>IFERROR(IF(VLOOKUP($A31,'Annex 2 EHV charges'!$D:$O,9,FALSE)=0,"",VLOOKUP($A31,'Annex 2 EHV charges'!$D:$O,9,FALSE)),"")</f>
        <v/>
      </c>
      <c r="F31" s="143" t="str">
        <f>IFERROR(IF(VLOOKUP($A31,'Annex 2 EHV charges'!$D:$O,10,FALSE)=0,"",VLOOKUP($A31,'Annex 2 EHV charges'!$D:$O,10,FALSE)),"")</f>
        <v/>
      </c>
      <c r="G31" s="144" t="str">
        <f>IFERROR(IF(VLOOKUP($A31,'Annex 2 EHV charges'!$D:$O,11,FALSE)=0,"",VLOOKUP($A31,'Annex 2 EHV charges'!$D:$O,11,FALSE)),"")</f>
        <v/>
      </c>
      <c r="H31" s="144" t="str">
        <f>IFERROR(IF(VLOOKUP($A31,'Annex 2 EHV charges'!$D:$O,12,FALSE)=0,"",VLOOKUP($A31,'Annex 2 EHV charges'!$D:$O,12,FALSE)),"")</f>
        <v/>
      </c>
    </row>
    <row r="32" spans="1:8" ht="33.75" customHeight="1" x14ac:dyDescent="0.2">
      <c r="A32" s="141" t="str">
        <f t="array" ref="A32">IFERROR(INDEX('Annex 2 EHV charges'!#REF!, MATCH(0, IF(ISBLANK('Annex 2 EHV charges'!#REF!),1, COUNTIF(A$4:$A31, 'Annex 2 EHV charges'!#REF!)), 0)),"")</f>
        <v/>
      </c>
      <c r="B32" s="139" t="str">
        <f>IF($A32="","",VLOOKUP($A32,'Annex 2 EHV charges'!$D:$O,2,0))</f>
        <v/>
      </c>
      <c r="C32" s="140" t="str">
        <f>IF($A32="","",VLOOKUP($A32,'Annex 2 EHV charges'!$D:$O,3,0))</f>
        <v/>
      </c>
      <c r="D32" s="137" t="str">
        <f>IF($A32="","",VLOOKUP($A32,'Annex 2 EHV charges'!$D:$O,4,0))</f>
        <v/>
      </c>
      <c r="E32" s="142" t="str">
        <f>IFERROR(IF(VLOOKUP($A32,'Annex 2 EHV charges'!$D:$O,9,FALSE)=0,"",VLOOKUP($A32,'Annex 2 EHV charges'!$D:$O,9,FALSE)),"")</f>
        <v/>
      </c>
      <c r="F32" s="143" t="str">
        <f>IFERROR(IF(VLOOKUP($A32,'Annex 2 EHV charges'!$D:$O,10,FALSE)=0,"",VLOOKUP($A32,'Annex 2 EHV charges'!$D:$O,10,FALSE)),"")</f>
        <v/>
      </c>
      <c r="G32" s="144" t="str">
        <f>IFERROR(IF(VLOOKUP($A32,'Annex 2 EHV charges'!$D:$O,11,FALSE)=0,"",VLOOKUP($A32,'Annex 2 EHV charges'!$D:$O,11,FALSE)),"")</f>
        <v/>
      </c>
      <c r="H32" s="144" t="str">
        <f>IFERROR(IF(VLOOKUP($A32,'Annex 2 EHV charges'!$D:$O,12,FALSE)=0,"",VLOOKUP($A32,'Annex 2 EHV charges'!$D:$O,12,FALSE)),"")</f>
        <v/>
      </c>
    </row>
    <row r="33" spans="1:8" ht="33.75" customHeight="1" x14ac:dyDescent="0.2">
      <c r="A33" s="141" t="str">
        <f t="array" ref="A33">IFERROR(INDEX('Annex 2 EHV charges'!#REF!, MATCH(0, IF(ISBLANK('Annex 2 EHV charges'!#REF!),1, COUNTIF(A$4:$A32, 'Annex 2 EHV charges'!#REF!)), 0)),"")</f>
        <v/>
      </c>
      <c r="B33" s="139" t="str">
        <f>IF($A33="","",VLOOKUP($A33,'Annex 2 EHV charges'!$D:$O,2,0))</f>
        <v/>
      </c>
      <c r="C33" s="140" t="str">
        <f>IF($A33="","",VLOOKUP($A33,'Annex 2 EHV charges'!$D:$O,3,0))</f>
        <v/>
      </c>
      <c r="D33" s="137" t="str">
        <f>IF($A33="","",VLOOKUP($A33,'Annex 2 EHV charges'!$D:$O,4,0))</f>
        <v/>
      </c>
      <c r="E33" s="142" t="str">
        <f>IFERROR(IF(VLOOKUP($A33,'Annex 2 EHV charges'!$D:$O,9,FALSE)=0,"",VLOOKUP($A33,'Annex 2 EHV charges'!$D:$O,9,FALSE)),"")</f>
        <v/>
      </c>
      <c r="F33" s="143" t="str">
        <f>IFERROR(IF(VLOOKUP($A33,'Annex 2 EHV charges'!$D:$O,10,FALSE)=0,"",VLOOKUP($A33,'Annex 2 EHV charges'!$D:$O,10,FALSE)),"")</f>
        <v/>
      </c>
      <c r="G33" s="144" t="str">
        <f>IFERROR(IF(VLOOKUP($A33,'Annex 2 EHV charges'!$D:$O,11,FALSE)=0,"",VLOOKUP($A33,'Annex 2 EHV charges'!$D:$O,11,FALSE)),"")</f>
        <v/>
      </c>
      <c r="H33" s="144" t="str">
        <f>IFERROR(IF(VLOOKUP($A33,'Annex 2 EHV charges'!$D:$O,12,FALSE)=0,"",VLOOKUP($A33,'Annex 2 EHV charges'!$D:$O,12,FALSE)),"")</f>
        <v/>
      </c>
    </row>
    <row r="34" spans="1:8" ht="33.75" customHeight="1" x14ac:dyDescent="0.2">
      <c r="A34" s="141" t="str">
        <f t="array" ref="A34">IFERROR(INDEX('Annex 2 EHV charges'!#REF!, MATCH(0, IF(ISBLANK('Annex 2 EHV charges'!#REF!),1, COUNTIF(A$4:$A33, 'Annex 2 EHV charges'!#REF!)), 0)),"")</f>
        <v/>
      </c>
      <c r="B34" s="139" t="str">
        <f>IF($A34="","",VLOOKUP($A34,'Annex 2 EHV charges'!$D:$O,2,0))</f>
        <v/>
      </c>
      <c r="C34" s="140" t="str">
        <f>IF($A34="","",VLOOKUP($A34,'Annex 2 EHV charges'!$D:$O,3,0))</f>
        <v/>
      </c>
      <c r="D34" s="137" t="str">
        <f>IF($A34="","",VLOOKUP($A34,'Annex 2 EHV charges'!$D:$O,4,0))</f>
        <v/>
      </c>
      <c r="E34" s="142" t="str">
        <f>IFERROR(IF(VLOOKUP($A34,'Annex 2 EHV charges'!$D:$O,9,FALSE)=0,"",VLOOKUP($A34,'Annex 2 EHV charges'!$D:$O,9,FALSE)),"")</f>
        <v/>
      </c>
      <c r="F34" s="143" t="str">
        <f>IFERROR(IF(VLOOKUP($A34,'Annex 2 EHV charges'!$D:$O,10,FALSE)=0,"",VLOOKUP($A34,'Annex 2 EHV charges'!$D:$O,10,FALSE)),"")</f>
        <v/>
      </c>
      <c r="G34" s="144" t="str">
        <f>IFERROR(IF(VLOOKUP($A34,'Annex 2 EHV charges'!$D:$O,11,FALSE)=0,"",VLOOKUP($A34,'Annex 2 EHV charges'!$D:$O,11,FALSE)),"")</f>
        <v/>
      </c>
      <c r="H34" s="144" t="str">
        <f>IFERROR(IF(VLOOKUP($A34,'Annex 2 EHV charges'!$D:$O,12,FALSE)=0,"",VLOOKUP($A34,'Annex 2 EHV charges'!$D:$O,12,FALSE)),"")</f>
        <v/>
      </c>
    </row>
    <row r="35" spans="1:8" ht="33.75" customHeight="1" x14ac:dyDescent="0.2">
      <c r="A35" s="141" t="str">
        <f t="array" ref="A35">IFERROR(INDEX('Annex 2 EHV charges'!#REF!, MATCH(0, IF(ISBLANK('Annex 2 EHV charges'!#REF!),1, COUNTIF(A$4:$A34, 'Annex 2 EHV charges'!#REF!)), 0)),"")</f>
        <v/>
      </c>
      <c r="B35" s="139" t="str">
        <f>IF($A35="","",VLOOKUP($A35,'Annex 2 EHV charges'!$D:$O,2,0))</f>
        <v/>
      </c>
      <c r="C35" s="140" t="str">
        <f>IF($A35="","",VLOOKUP($A35,'Annex 2 EHV charges'!$D:$O,3,0))</f>
        <v/>
      </c>
      <c r="D35" s="137" t="str">
        <f>IF($A35="","",VLOOKUP($A35,'Annex 2 EHV charges'!$D:$O,4,0))</f>
        <v/>
      </c>
      <c r="E35" s="142" t="str">
        <f>IFERROR(IF(VLOOKUP($A35,'Annex 2 EHV charges'!$D:$O,9,FALSE)=0,"",VLOOKUP($A35,'Annex 2 EHV charges'!$D:$O,9,FALSE)),"")</f>
        <v/>
      </c>
      <c r="F35" s="143" t="str">
        <f>IFERROR(IF(VLOOKUP($A35,'Annex 2 EHV charges'!$D:$O,10,FALSE)=0,"",VLOOKUP($A35,'Annex 2 EHV charges'!$D:$O,10,FALSE)),"")</f>
        <v/>
      </c>
      <c r="G35" s="144" t="str">
        <f>IFERROR(IF(VLOOKUP($A35,'Annex 2 EHV charges'!$D:$O,11,FALSE)=0,"",VLOOKUP($A35,'Annex 2 EHV charges'!$D:$O,11,FALSE)),"")</f>
        <v/>
      </c>
      <c r="H35" s="144" t="str">
        <f>IFERROR(IF(VLOOKUP($A35,'Annex 2 EHV charges'!$D:$O,12,FALSE)=0,"",VLOOKUP($A35,'Annex 2 EHV charges'!$D:$O,12,FALSE)),"")</f>
        <v/>
      </c>
    </row>
    <row r="36" spans="1:8" ht="33.75" customHeight="1" x14ac:dyDescent="0.2">
      <c r="A36" s="141" t="str">
        <f t="array" ref="A36">IFERROR(INDEX('Annex 2 EHV charges'!#REF!, MATCH(0, IF(ISBLANK('Annex 2 EHV charges'!#REF!),1, COUNTIF(A$4:$A35, 'Annex 2 EHV charges'!#REF!)), 0)),"")</f>
        <v/>
      </c>
      <c r="B36" s="139" t="str">
        <f>IF($A36="","",VLOOKUP($A36,'Annex 2 EHV charges'!$D:$O,2,0))</f>
        <v/>
      </c>
      <c r="C36" s="140" t="str">
        <f>IF($A36="","",VLOOKUP($A36,'Annex 2 EHV charges'!$D:$O,3,0))</f>
        <v/>
      </c>
      <c r="D36" s="137" t="str">
        <f>IF($A36="","",VLOOKUP($A36,'Annex 2 EHV charges'!$D:$O,4,0))</f>
        <v/>
      </c>
      <c r="E36" s="142" t="str">
        <f>IFERROR(IF(VLOOKUP($A36,'Annex 2 EHV charges'!$D:$O,9,FALSE)=0,"",VLOOKUP($A36,'Annex 2 EHV charges'!$D:$O,9,FALSE)),"")</f>
        <v/>
      </c>
      <c r="F36" s="143" t="str">
        <f>IFERROR(IF(VLOOKUP($A36,'Annex 2 EHV charges'!$D:$O,10,FALSE)=0,"",VLOOKUP($A36,'Annex 2 EHV charges'!$D:$O,10,FALSE)),"")</f>
        <v/>
      </c>
      <c r="G36" s="144" t="str">
        <f>IFERROR(IF(VLOOKUP($A36,'Annex 2 EHV charges'!$D:$O,11,FALSE)=0,"",VLOOKUP($A36,'Annex 2 EHV charges'!$D:$O,11,FALSE)),"")</f>
        <v/>
      </c>
      <c r="H36" s="144" t="str">
        <f>IFERROR(IF(VLOOKUP($A36,'Annex 2 EHV charges'!$D:$O,12,FALSE)=0,"",VLOOKUP($A36,'Annex 2 EHV charges'!$D:$O,12,FALSE)),"")</f>
        <v/>
      </c>
    </row>
    <row r="37" spans="1:8" ht="33.75" customHeight="1" x14ac:dyDescent="0.2">
      <c r="A37" s="141" t="str">
        <f t="array" ref="A37">IFERROR(INDEX('Annex 2 EHV charges'!#REF!, MATCH(0, IF(ISBLANK('Annex 2 EHV charges'!#REF!),1, COUNTIF(A$4:$A36, 'Annex 2 EHV charges'!#REF!)), 0)),"")</f>
        <v/>
      </c>
      <c r="B37" s="139" t="str">
        <f>IF($A37="","",VLOOKUP($A37,'Annex 2 EHV charges'!$D:$O,2,0))</f>
        <v/>
      </c>
      <c r="C37" s="140" t="str">
        <f>IF($A37="","",VLOOKUP($A37,'Annex 2 EHV charges'!$D:$O,3,0))</f>
        <v/>
      </c>
      <c r="D37" s="137" t="str">
        <f>IF($A37="","",VLOOKUP($A37,'Annex 2 EHV charges'!$D:$O,4,0))</f>
        <v/>
      </c>
      <c r="E37" s="142" t="str">
        <f>IFERROR(IF(VLOOKUP($A37,'Annex 2 EHV charges'!$D:$O,9,FALSE)=0,"",VLOOKUP($A37,'Annex 2 EHV charges'!$D:$O,9,FALSE)),"")</f>
        <v/>
      </c>
      <c r="F37" s="143" t="str">
        <f>IFERROR(IF(VLOOKUP($A37,'Annex 2 EHV charges'!$D:$O,10,FALSE)=0,"",VLOOKUP($A37,'Annex 2 EHV charges'!$D:$O,10,FALSE)),"")</f>
        <v/>
      </c>
      <c r="G37" s="144" t="str">
        <f>IFERROR(IF(VLOOKUP($A37,'Annex 2 EHV charges'!$D:$O,11,FALSE)=0,"",VLOOKUP($A37,'Annex 2 EHV charges'!$D:$O,11,FALSE)),"")</f>
        <v/>
      </c>
      <c r="H37" s="144" t="str">
        <f>IFERROR(IF(VLOOKUP($A37,'Annex 2 EHV charges'!$D:$O,12,FALSE)=0,"",VLOOKUP($A37,'Annex 2 EHV charges'!$D:$O,12,FALSE)),"")</f>
        <v/>
      </c>
    </row>
    <row r="38" spans="1:8" ht="33.75" customHeight="1" x14ac:dyDescent="0.2">
      <c r="A38" s="141" t="str">
        <f t="array" ref="A38">IFERROR(INDEX('Annex 2 EHV charges'!#REF!, MATCH(0, IF(ISBLANK('Annex 2 EHV charges'!#REF!),1, COUNTIF(A$4:$A37, 'Annex 2 EHV charges'!#REF!)), 0)),"")</f>
        <v/>
      </c>
      <c r="B38" s="139" t="str">
        <f>IF($A38="","",VLOOKUP($A38,'Annex 2 EHV charges'!$D:$O,2,0))</f>
        <v/>
      </c>
      <c r="C38" s="140" t="str">
        <f>IF($A38="","",VLOOKUP($A38,'Annex 2 EHV charges'!$D:$O,3,0))</f>
        <v/>
      </c>
      <c r="D38" s="137" t="str">
        <f>IF($A38="","",VLOOKUP($A38,'Annex 2 EHV charges'!$D:$O,4,0))</f>
        <v/>
      </c>
      <c r="E38" s="142" t="str">
        <f>IFERROR(IF(VLOOKUP($A38,'Annex 2 EHV charges'!$D:$O,9,FALSE)=0,"",VLOOKUP($A38,'Annex 2 EHV charges'!$D:$O,9,FALSE)),"")</f>
        <v/>
      </c>
      <c r="F38" s="143" t="str">
        <f>IFERROR(IF(VLOOKUP($A38,'Annex 2 EHV charges'!$D:$O,10,FALSE)=0,"",VLOOKUP($A38,'Annex 2 EHV charges'!$D:$O,10,FALSE)),"")</f>
        <v/>
      </c>
      <c r="G38" s="144" t="str">
        <f>IFERROR(IF(VLOOKUP($A38,'Annex 2 EHV charges'!$D:$O,11,FALSE)=0,"",VLOOKUP($A38,'Annex 2 EHV charges'!$D:$O,11,FALSE)),"")</f>
        <v/>
      </c>
      <c r="H38" s="144" t="str">
        <f>IFERROR(IF(VLOOKUP($A38,'Annex 2 EHV charges'!$D:$O,12,FALSE)=0,"",VLOOKUP($A38,'Annex 2 EHV charges'!$D:$O,12,FALSE)),"")</f>
        <v/>
      </c>
    </row>
    <row r="39" spans="1:8" ht="33.75" customHeight="1" x14ac:dyDescent="0.2">
      <c r="A39" s="141" t="str">
        <f t="array" ref="A39">IFERROR(INDEX('Annex 2 EHV charges'!#REF!, MATCH(0, IF(ISBLANK('Annex 2 EHV charges'!#REF!),1, COUNTIF(A$4:$A38, 'Annex 2 EHV charges'!#REF!)), 0)),"")</f>
        <v/>
      </c>
      <c r="B39" s="139" t="str">
        <f>IF($A39="","",VLOOKUP($A39,'Annex 2 EHV charges'!$D:$O,2,0))</f>
        <v/>
      </c>
      <c r="C39" s="140" t="str">
        <f>IF($A39="","",VLOOKUP($A39,'Annex 2 EHV charges'!$D:$O,3,0))</f>
        <v/>
      </c>
      <c r="D39" s="137" t="str">
        <f>IF($A39="","",VLOOKUP($A39,'Annex 2 EHV charges'!$D:$O,4,0))</f>
        <v/>
      </c>
      <c r="E39" s="142" t="str">
        <f>IFERROR(IF(VLOOKUP($A39,'Annex 2 EHV charges'!$D:$O,9,FALSE)=0,"",VLOOKUP($A39,'Annex 2 EHV charges'!$D:$O,9,FALSE)),"")</f>
        <v/>
      </c>
      <c r="F39" s="143" t="str">
        <f>IFERROR(IF(VLOOKUP($A39,'Annex 2 EHV charges'!$D:$O,10,FALSE)=0,"",VLOOKUP($A39,'Annex 2 EHV charges'!$D:$O,10,FALSE)),"")</f>
        <v/>
      </c>
      <c r="G39" s="144" t="str">
        <f>IFERROR(IF(VLOOKUP($A39,'Annex 2 EHV charges'!$D:$O,11,FALSE)=0,"",VLOOKUP($A39,'Annex 2 EHV charges'!$D:$O,11,FALSE)),"")</f>
        <v/>
      </c>
      <c r="H39" s="144" t="str">
        <f>IFERROR(IF(VLOOKUP($A39,'Annex 2 EHV charges'!$D:$O,12,FALSE)=0,"",VLOOKUP($A39,'Annex 2 EHV charges'!$D:$O,12,FALSE)),"")</f>
        <v/>
      </c>
    </row>
    <row r="40" spans="1:8" ht="33.75" customHeight="1" x14ac:dyDescent="0.2">
      <c r="A40" s="141" t="str">
        <f t="array" ref="A40">IFERROR(INDEX('Annex 2 EHV charges'!#REF!, MATCH(0, IF(ISBLANK('Annex 2 EHV charges'!#REF!),1, COUNTIF(A$4:$A39, 'Annex 2 EHV charges'!#REF!)), 0)),"")</f>
        <v/>
      </c>
      <c r="B40" s="139" t="str">
        <f>IF($A40="","",VLOOKUP($A40,'Annex 2 EHV charges'!$D:$O,2,0))</f>
        <v/>
      </c>
      <c r="C40" s="140" t="str">
        <f>IF($A40="","",VLOOKUP($A40,'Annex 2 EHV charges'!$D:$O,3,0))</f>
        <v/>
      </c>
      <c r="D40" s="137" t="str">
        <f>IF($A40="","",VLOOKUP($A40,'Annex 2 EHV charges'!$D:$O,4,0))</f>
        <v/>
      </c>
      <c r="E40" s="142" t="str">
        <f>IFERROR(IF(VLOOKUP($A40,'Annex 2 EHV charges'!$D:$O,9,FALSE)=0,"",VLOOKUP($A40,'Annex 2 EHV charges'!$D:$O,9,FALSE)),"")</f>
        <v/>
      </c>
      <c r="F40" s="143" t="str">
        <f>IFERROR(IF(VLOOKUP($A40,'Annex 2 EHV charges'!$D:$O,10,FALSE)=0,"",VLOOKUP($A40,'Annex 2 EHV charges'!$D:$O,10,FALSE)),"")</f>
        <v/>
      </c>
      <c r="G40" s="144" t="str">
        <f>IFERROR(IF(VLOOKUP($A40,'Annex 2 EHV charges'!$D:$O,11,FALSE)=0,"",VLOOKUP($A40,'Annex 2 EHV charges'!$D:$O,11,FALSE)),"")</f>
        <v/>
      </c>
      <c r="H40" s="144" t="str">
        <f>IFERROR(IF(VLOOKUP($A40,'Annex 2 EHV charges'!$D:$O,12,FALSE)=0,"",VLOOKUP($A40,'Annex 2 EHV charges'!$D:$O,12,FALSE)),"")</f>
        <v/>
      </c>
    </row>
    <row r="41" spans="1:8" ht="33.75" customHeight="1" x14ac:dyDescent="0.2">
      <c r="A41" s="141" t="str">
        <f t="array" ref="A41">IFERROR(INDEX('Annex 2 EHV charges'!#REF!, MATCH(0, IF(ISBLANK('Annex 2 EHV charges'!#REF!),1, COUNTIF(A$4:$A40, 'Annex 2 EHV charges'!#REF!)), 0)),"")</f>
        <v/>
      </c>
      <c r="B41" s="139" t="str">
        <f>IF($A41="","",VLOOKUP($A41,'Annex 2 EHV charges'!$D:$O,2,0))</f>
        <v/>
      </c>
      <c r="C41" s="140" t="str">
        <f>IF($A41="","",VLOOKUP($A41,'Annex 2 EHV charges'!$D:$O,3,0))</f>
        <v/>
      </c>
      <c r="D41" s="137" t="str">
        <f>IF($A41="","",VLOOKUP($A41,'Annex 2 EHV charges'!$D:$O,4,0))</f>
        <v/>
      </c>
      <c r="E41" s="142" t="str">
        <f>IFERROR(IF(VLOOKUP($A41,'Annex 2 EHV charges'!$D:$O,9,FALSE)=0,"",VLOOKUP($A41,'Annex 2 EHV charges'!$D:$O,9,FALSE)),"")</f>
        <v/>
      </c>
      <c r="F41" s="143" t="str">
        <f>IFERROR(IF(VLOOKUP($A41,'Annex 2 EHV charges'!$D:$O,10,FALSE)=0,"",VLOOKUP($A41,'Annex 2 EHV charges'!$D:$O,10,FALSE)),"")</f>
        <v/>
      </c>
      <c r="G41" s="144" t="str">
        <f>IFERROR(IF(VLOOKUP($A41,'Annex 2 EHV charges'!$D:$O,11,FALSE)=0,"",VLOOKUP($A41,'Annex 2 EHV charges'!$D:$O,11,FALSE)),"")</f>
        <v/>
      </c>
      <c r="H41" s="144" t="str">
        <f>IFERROR(IF(VLOOKUP($A41,'Annex 2 EHV charges'!$D:$O,12,FALSE)=0,"",VLOOKUP($A41,'Annex 2 EHV charges'!$D:$O,12,FALSE)),"")</f>
        <v/>
      </c>
    </row>
    <row r="42" spans="1:8" ht="33.75" customHeight="1" x14ac:dyDescent="0.2">
      <c r="A42" s="141" t="str">
        <f t="array" ref="A42">IFERROR(INDEX('Annex 2 EHV charges'!#REF!, MATCH(0, IF(ISBLANK('Annex 2 EHV charges'!#REF!),1, COUNTIF(A$4:$A41, 'Annex 2 EHV charges'!#REF!)), 0)),"")</f>
        <v/>
      </c>
      <c r="B42" s="139" t="str">
        <f>IF($A42="","",VLOOKUP($A42,'Annex 2 EHV charges'!$D:$O,2,0))</f>
        <v/>
      </c>
      <c r="C42" s="140" t="str">
        <f>IF($A42="","",VLOOKUP($A42,'Annex 2 EHV charges'!$D:$O,3,0))</f>
        <v/>
      </c>
      <c r="D42" s="137" t="str">
        <f>IF($A42="","",VLOOKUP($A42,'Annex 2 EHV charges'!$D:$O,4,0))</f>
        <v/>
      </c>
      <c r="E42" s="142" t="str">
        <f>IFERROR(IF(VLOOKUP($A42,'Annex 2 EHV charges'!$D:$O,9,FALSE)=0,"",VLOOKUP($A42,'Annex 2 EHV charges'!$D:$O,9,FALSE)),"")</f>
        <v/>
      </c>
      <c r="F42" s="143" t="str">
        <f>IFERROR(IF(VLOOKUP($A42,'Annex 2 EHV charges'!$D:$O,10,FALSE)=0,"",VLOOKUP($A42,'Annex 2 EHV charges'!$D:$O,10,FALSE)),"")</f>
        <v/>
      </c>
      <c r="G42" s="144" t="str">
        <f>IFERROR(IF(VLOOKUP($A42,'Annex 2 EHV charges'!$D:$O,11,FALSE)=0,"",VLOOKUP($A42,'Annex 2 EHV charges'!$D:$O,11,FALSE)),"")</f>
        <v/>
      </c>
      <c r="H42" s="144" t="str">
        <f>IFERROR(IF(VLOOKUP($A42,'Annex 2 EHV charges'!$D:$O,12,FALSE)=0,"",VLOOKUP($A42,'Annex 2 EHV charges'!$D:$O,12,FALSE)),"")</f>
        <v/>
      </c>
    </row>
    <row r="43" spans="1:8" ht="33.75" customHeight="1" x14ac:dyDescent="0.2">
      <c r="A43" s="141" t="str">
        <f t="array" ref="A43">IFERROR(INDEX('Annex 2 EHV charges'!#REF!, MATCH(0, IF(ISBLANK('Annex 2 EHV charges'!#REF!),1, COUNTIF(A$4:$A42, 'Annex 2 EHV charges'!#REF!)), 0)),"")</f>
        <v/>
      </c>
      <c r="B43" s="139" t="str">
        <f>IF($A43="","",VLOOKUP($A43,'Annex 2 EHV charges'!$D:$O,2,0))</f>
        <v/>
      </c>
      <c r="C43" s="140" t="str">
        <f>IF($A43="","",VLOOKUP($A43,'Annex 2 EHV charges'!$D:$O,3,0))</f>
        <v/>
      </c>
      <c r="D43" s="137" t="str">
        <f>IF($A43="","",VLOOKUP($A43,'Annex 2 EHV charges'!$D:$O,4,0))</f>
        <v/>
      </c>
      <c r="E43" s="142" t="str">
        <f>IFERROR(IF(VLOOKUP($A43,'Annex 2 EHV charges'!$D:$O,9,FALSE)=0,"",VLOOKUP($A43,'Annex 2 EHV charges'!$D:$O,9,FALSE)),"")</f>
        <v/>
      </c>
      <c r="F43" s="143" t="str">
        <f>IFERROR(IF(VLOOKUP($A43,'Annex 2 EHV charges'!$D:$O,10,FALSE)=0,"",VLOOKUP($A43,'Annex 2 EHV charges'!$D:$O,10,FALSE)),"")</f>
        <v/>
      </c>
      <c r="G43" s="144" t="str">
        <f>IFERROR(IF(VLOOKUP($A43,'Annex 2 EHV charges'!$D:$O,11,FALSE)=0,"",VLOOKUP($A43,'Annex 2 EHV charges'!$D:$O,11,FALSE)),"")</f>
        <v/>
      </c>
      <c r="H43" s="144" t="str">
        <f>IFERROR(IF(VLOOKUP($A43,'Annex 2 EHV charges'!$D:$O,12,FALSE)=0,"",VLOOKUP($A43,'Annex 2 EHV charges'!$D:$O,12,FALSE)),"")</f>
        <v/>
      </c>
    </row>
    <row r="44" spans="1:8" ht="33.75" customHeight="1" x14ac:dyDescent="0.2">
      <c r="A44" s="141" t="str">
        <f t="array" ref="A44">IFERROR(INDEX('Annex 2 EHV charges'!#REF!, MATCH(0, IF(ISBLANK('Annex 2 EHV charges'!#REF!),1, COUNTIF(A$4:$A43, 'Annex 2 EHV charges'!#REF!)), 0)),"")</f>
        <v/>
      </c>
      <c r="B44" s="139" t="str">
        <f>IF($A44="","",VLOOKUP($A44,'Annex 2 EHV charges'!$D:$O,2,0))</f>
        <v/>
      </c>
      <c r="C44" s="140" t="str">
        <f>IF($A44="","",VLOOKUP($A44,'Annex 2 EHV charges'!$D:$O,3,0))</f>
        <v/>
      </c>
      <c r="D44" s="137" t="str">
        <f>IF($A44="","",VLOOKUP($A44,'Annex 2 EHV charges'!$D:$O,4,0))</f>
        <v/>
      </c>
      <c r="E44" s="142" t="str">
        <f>IFERROR(IF(VLOOKUP($A44,'Annex 2 EHV charges'!$D:$O,9,FALSE)=0,"",VLOOKUP($A44,'Annex 2 EHV charges'!$D:$O,9,FALSE)),"")</f>
        <v/>
      </c>
      <c r="F44" s="143" t="str">
        <f>IFERROR(IF(VLOOKUP($A44,'Annex 2 EHV charges'!$D:$O,10,FALSE)=0,"",VLOOKUP($A44,'Annex 2 EHV charges'!$D:$O,10,FALSE)),"")</f>
        <v/>
      </c>
      <c r="G44" s="144" t="str">
        <f>IFERROR(IF(VLOOKUP($A44,'Annex 2 EHV charges'!$D:$O,11,FALSE)=0,"",VLOOKUP($A44,'Annex 2 EHV charges'!$D:$O,11,FALSE)),"")</f>
        <v/>
      </c>
      <c r="H44" s="144" t="str">
        <f>IFERROR(IF(VLOOKUP($A44,'Annex 2 EHV charges'!$D:$O,12,FALSE)=0,"",VLOOKUP($A44,'Annex 2 EHV charges'!$D:$O,12,FALSE)),"")</f>
        <v/>
      </c>
    </row>
    <row r="45" spans="1:8" ht="33.75" customHeight="1" x14ac:dyDescent="0.2">
      <c r="A45" s="141" t="str">
        <f t="array" ref="A45">IFERROR(INDEX('Annex 2 EHV charges'!#REF!, MATCH(0, IF(ISBLANK('Annex 2 EHV charges'!#REF!),1, COUNTIF(A$4:$A44, 'Annex 2 EHV charges'!#REF!)), 0)),"")</f>
        <v/>
      </c>
      <c r="B45" s="139" t="str">
        <f>IF($A45="","",VLOOKUP($A45,'Annex 2 EHV charges'!$D:$O,2,0))</f>
        <v/>
      </c>
      <c r="C45" s="140" t="str">
        <f>IF($A45="","",VLOOKUP($A45,'Annex 2 EHV charges'!$D:$O,3,0))</f>
        <v/>
      </c>
      <c r="D45" s="137" t="str">
        <f>IF($A45="","",VLOOKUP($A45,'Annex 2 EHV charges'!$D:$O,4,0))</f>
        <v/>
      </c>
      <c r="E45" s="142" t="str">
        <f>IFERROR(IF(VLOOKUP($A45,'Annex 2 EHV charges'!$D:$O,9,FALSE)=0,"",VLOOKUP($A45,'Annex 2 EHV charges'!$D:$O,9,FALSE)),"")</f>
        <v/>
      </c>
      <c r="F45" s="143" t="str">
        <f>IFERROR(IF(VLOOKUP($A45,'Annex 2 EHV charges'!$D:$O,10,FALSE)=0,"",VLOOKUP($A45,'Annex 2 EHV charges'!$D:$O,10,FALSE)),"")</f>
        <v/>
      </c>
      <c r="G45" s="144" t="str">
        <f>IFERROR(IF(VLOOKUP($A45,'Annex 2 EHV charges'!$D:$O,11,FALSE)=0,"",VLOOKUP($A45,'Annex 2 EHV charges'!$D:$O,11,FALSE)),"")</f>
        <v/>
      </c>
      <c r="H45" s="144" t="str">
        <f>IFERROR(IF(VLOOKUP($A45,'Annex 2 EHV charges'!$D:$O,12,FALSE)=0,"",VLOOKUP($A45,'Annex 2 EHV charges'!$D:$O,12,FALSE)),"")</f>
        <v/>
      </c>
    </row>
    <row r="46" spans="1:8" ht="33.75" customHeight="1" x14ac:dyDescent="0.2">
      <c r="A46" s="141" t="str">
        <f t="array" ref="A46">IFERROR(INDEX('Annex 2 EHV charges'!#REF!, MATCH(0, IF(ISBLANK('Annex 2 EHV charges'!#REF!),1, COUNTIF(A$4:$A45, 'Annex 2 EHV charges'!#REF!)), 0)),"")</f>
        <v/>
      </c>
      <c r="B46" s="139" t="str">
        <f>IF($A46="","",VLOOKUP($A46,'Annex 2 EHV charges'!$D:$O,2,0))</f>
        <v/>
      </c>
      <c r="C46" s="140" t="str">
        <f>IF($A46="","",VLOOKUP($A46,'Annex 2 EHV charges'!$D:$O,3,0))</f>
        <v/>
      </c>
      <c r="D46" s="137" t="str">
        <f>IF($A46="","",VLOOKUP($A46,'Annex 2 EHV charges'!$D:$O,4,0))</f>
        <v/>
      </c>
      <c r="E46" s="142" t="str">
        <f>IFERROR(IF(VLOOKUP($A46,'Annex 2 EHV charges'!$D:$O,9,FALSE)=0,"",VLOOKUP($A46,'Annex 2 EHV charges'!$D:$O,9,FALSE)),"")</f>
        <v/>
      </c>
      <c r="F46" s="143" t="str">
        <f>IFERROR(IF(VLOOKUP($A46,'Annex 2 EHV charges'!$D:$O,10,FALSE)=0,"",VLOOKUP($A46,'Annex 2 EHV charges'!$D:$O,10,FALSE)),"")</f>
        <v/>
      </c>
      <c r="G46" s="144" t="str">
        <f>IFERROR(IF(VLOOKUP($A46,'Annex 2 EHV charges'!$D:$O,11,FALSE)=0,"",VLOOKUP($A46,'Annex 2 EHV charges'!$D:$O,11,FALSE)),"")</f>
        <v/>
      </c>
      <c r="H46" s="144" t="str">
        <f>IFERROR(IF(VLOOKUP($A46,'Annex 2 EHV charges'!$D:$O,12,FALSE)=0,"",VLOOKUP($A46,'Annex 2 EHV charges'!$D:$O,12,FALSE)),"")</f>
        <v/>
      </c>
    </row>
    <row r="47" spans="1:8" ht="33.75" customHeight="1" x14ac:dyDescent="0.2">
      <c r="A47" s="141" t="str">
        <f t="array" ref="A47">IFERROR(INDEX('Annex 2 EHV charges'!#REF!, MATCH(0, IF(ISBLANK('Annex 2 EHV charges'!#REF!),1, COUNTIF(A$4:$A46, 'Annex 2 EHV charges'!#REF!)), 0)),"")</f>
        <v/>
      </c>
      <c r="B47" s="139" t="str">
        <f>IF($A47="","",VLOOKUP($A47,'Annex 2 EHV charges'!$D:$O,2,0))</f>
        <v/>
      </c>
      <c r="C47" s="140" t="str">
        <f>IF($A47="","",VLOOKUP($A47,'Annex 2 EHV charges'!$D:$O,3,0))</f>
        <v/>
      </c>
      <c r="D47" s="137" t="str">
        <f>IF($A47="","",VLOOKUP($A47,'Annex 2 EHV charges'!$D:$O,4,0))</f>
        <v/>
      </c>
      <c r="E47" s="142" t="str">
        <f>IFERROR(IF(VLOOKUP($A47,'Annex 2 EHV charges'!$D:$O,9,FALSE)=0,"",VLOOKUP($A47,'Annex 2 EHV charges'!$D:$O,9,FALSE)),"")</f>
        <v/>
      </c>
      <c r="F47" s="143" t="str">
        <f>IFERROR(IF(VLOOKUP($A47,'Annex 2 EHV charges'!$D:$O,10,FALSE)=0,"",VLOOKUP($A47,'Annex 2 EHV charges'!$D:$O,10,FALSE)),"")</f>
        <v/>
      </c>
      <c r="G47" s="144" t="str">
        <f>IFERROR(IF(VLOOKUP($A47,'Annex 2 EHV charges'!$D:$O,11,FALSE)=0,"",VLOOKUP($A47,'Annex 2 EHV charges'!$D:$O,11,FALSE)),"")</f>
        <v/>
      </c>
      <c r="H47" s="144" t="str">
        <f>IFERROR(IF(VLOOKUP($A47,'Annex 2 EHV charges'!$D:$O,12,FALSE)=0,"",VLOOKUP($A47,'Annex 2 EHV charges'!$D:$O,12,FALSE)),"")</f>
        <v/>
      </c>
    </row>
    <row r="48" spans="1:8" ht="33.75" customHeight="1" x14ac:dyDescent="0.2">
      <c r="A48" s="141" t="str">
        <f t="array" ref="A48">IFERROR(INDEX('Annex 2 EHV charges'!#REF!, MATCH(0, IF(ISBLANK('Annex 2 EHV charges'!#REF!),1, COUNTIF(A$4:$A47, 'Annex 2 EHV charges'!#REF!)), 0)),"")</f>
        <v/>
      </c>
      <c r="B48" s="139" t="str">
        <f>IF($A48="","",VLOOKUP($A48,'Annex 2 EHV charges'!$D:$O,2,0))</f>
        <v/>
      </c>
      <c r="C48" s="140" t="str">
        <f>IF($A48="","",VLOOKUP($A48,'Annex 2 EHV charges'!$D:$O,3,0))</f>
        <v/>
      </c>
      <c r="D48" s="137" t="str">
        <f>IF($A48="","",VLOOKUP($A48,'Annex 2 EHV charges'!$D:$O,4,0))</f>
        <v/>
      </c>
      <c r="E48" s="142" t="str">
        <f>IFERROR(IF(VLOOKUP($A48,'Annex 2 EHV charges'!$D:$O,9,FALSE)=0,"",VLOOKUP($A48,'Annex 2 EHV charges'!$D:$O,9,FALSE)),"")</f>
        <v/>
      </c>
      <c r="F48" s="143" t="str">
        <f>IFERROR(IF(VLOOKUP($A48,'Annex 2 EHV charges'!$D:$O,10,FALSE)=0,"",VLOOKUP($A48,'Annex 2 EHV charges'!$D:$O,10,FALSE)),"")</f>
        <v/>
      </c>
      <c r="G48" s="144" t="str">
        <f>IFERROR(IF(VLOOKUP($A48,'Annex 2 EHV charges'!$D:$O,11,FALSE)=0,"",VLOOKUP($A48,'Annex 2 EHV charges'!$D:$O,11,FALSE)),"")</f>
        <v/>
      </c>
      <c r="H48" s="144" t="str">
        <f>IFERROR(IF(VLOOKUP($A48,'Annex 2 EHV charges'!$D:$O,12,FALSE)=0,"",VLOOKUP($A48,'Annex 2 EHV charges'!$D:$O,12,FALSE)),"")</f>
        <v/>
      </c>
    </row>
    <row r="49" spans="1:8" ht="33.75" customHeight="1" x14ac:dyDescent="0.2">
      <c r="A49" s="141" t="str">
        <f t="array" ref="A49">IFERROR(INDEX('Annex 2 EHV charges'!#REF!, MATCH(0, IF(ISBLANK('Annex 2 EHV charges'!#REF!),1, COUNTIF(A$4:$A48, 'Annex 2 EHV charges'!#REF!)), 0)),"")</f>
        <v/>
      </c>
      <c r="B49" s="139" t="str">
        <f>IF($A49="","",VLOOKUP($A49,'Annex 2 EHV charges'!$D:$O,2,0))</f>
        <v/>
      </c>
      <c r="C49" s="140" t="str">
        <f>IF($A49="","",VLOOKUP($A49,'Annex 2 EHV charges'!$D:$O,3,0))</f>
        <v/>
      </c>
      <c r="D49" s="137" t="str">
        <f>IF($A49="","",VLOOKUP($A49,'Annex 2 EHV charges'!$D:$O,4,0))</f>
        <v/>
      </c>
      <c r="E49" s="142" t="str">
        <f>IFERROR(IF(VLOOKUP($A49,'Annex 2 EHV charges'!$D:$O,9,FALSE)=0,"",VLOOKUP($A49,'Annex 2 EHV charges'!$D:$O,9,FALSE)),"")</f>
        <v/>
      </c>
      <c r="F49" s="143" t="str">
        <f>IFERROR(IF(VLOOKUP($A49,'Annex 2 EHV charges'!$D:$O,10,FALSE)=0,"",VLOOKUP($A49,'Annex 2 EHV charges'!$D:$O,10,FALSE)),"")</f>
        <v/>
      </c>
      <c r="G49" s="144" t="str">
        <f>IFERROR(IF(VLOOKUP($A49,'Annex 2 EHV charges'!$D:$O,11,FALSE)=0,"",VLOOKUP($A49,'Annex 2 EHV charges'!$D:$O,11,FALSE)),"")</f>
        <v/>
      </c>
      <c r="H49" s="144" t="str">
        <f>IFERROR(IF(VLOOKUP($A49,'Annex 2 EHV charges'!$D:$O,12,FALSE)=0,"",VLOOKUP($A49,'Annex 2 EHV charges'!$D:$O,12,FALSE)),"")</f>
        <v/>
      </c>
    </row>
    <row r="50" spans="1:8" ht="33.75" customHeight="1" x14ac:dyDescent="0.2">
      <c r="A50" s="141" t="str">
        <f t="array" ref="A50">IFERROR(INDEX('Annex 2 EHV charges'!#REF!, MATCH(0, IF(ISBLANK('Annex 2 EHV charges'!#REF!),1, COUNTIF(A$4:$A49, 'Annex 2 EHV charges'!#REF!)), 0)),"")</f>
        <v/>
      </c>
      <c r="B50" s="139" t="str">
        <f>IF($A50="","",VLOOKUP($A50,'Annex 2 EHV charges'!$D:$O,2,0))</f>
        <v/>
      </c>
      <c r="C50" s="140" t="str">
        <f>IF($A50="","",VLOOKUP($A50,'Annex 2 EHV charges'!$D:$O,3,0))</f>
        <v/>
      </c>
      <c r="D50" s="137" t="str">
        <f>IF($A50="","",VLOOKUP($A50,'Annex 2 EHV charges'!$D:$O,4,0))</f>
        <v/>
      </c>
      <c r="E50" s="142" t="str">
        <f>IFERROR(IF(VLOOKUP($A50,'Annex 2 EHV charges'!$D:$O,9,FALSE)=0,"",VLOOKUP($A50,'Annex 2 EHV charges'!$D:$O,9,FALSE)),"")</f>
        <v/>
      </c>
      <c r="F50" s="143" t="str">
        <f>IFERROR(IF(VLOOKUP($A50,'Annex 2 EHV charges'!$D:$O,10,FALSE)=0,"",VLOOKUP($A50,'Annex 2 EHV charges'!$D:$O,10,FALSE)),"")</f>
        <v/>
      </c>
      <c r="G50" s="144" t="str">
        <f>IFERROR(IF(VLOOKUP($A50,'Annex 2 EHV charges'!$D:$O,11,FALSE)=0,"",VLOOKUP($A50,'Annex 2 EHV charges'!$D:$O,11,FALSE)),"")</f>
        <v/>
      </c>
      <c r="H50" s="144" t="str">
        <f>IFERROR(IF(VLOOKUP($A50,'Annex 2 EHV charges'!$D:$O,12,FALSE)=0,"",VLOOKUP($A50,'Annex 2 EHV charges'!$D:$O,12,FALSE)),"")</f>
        <v/>
      </c>
    </row>
    <row r="51" spans="1:8" ht="33.75" customHeight="1" x14ac:dyDescent="0.2">
      <c r="A51" s="141" t="str">
        <f t="array" ref="A51">IFERROR(INDEX('Annex 2 EHV charges'!#REF!, MATCH(0, IF(ISBLANK('Annex 2 EHV charges'!#REF!),1, COUNTIF(A$4:$A50, 'Annex 2 EHV charges'!#REF!)), 0)),"")</f>
        <v/>
      </c>
      <c r="B51" s="139" t="str">
        <f>IF($A51="","",VLOOKUP($A51,'Annex 2 EHV charges'!$D:$O,2,0))</f>
        <v/>
      </c>
      <c r="C51" s="140" t="str">
        <f>IF($A51="","",VLOOKUP($A51,'Annex 2 EHV charges'!$D:$O,3,0))</f>
        <v/>
      </c>
      <c r="D51" s="137" t="str">
        <f>IF($A51="","",VLOOKUP($A51,'Annex 2 EHV charges'!$D:$O,4,0))</f>
        <v/>
      </c>
      <c r="E51" s="142" t="str">
        <f>IFERROR(IF(VLOOKUP($A51,'Annex 2 EHV charges'!$D:$O,9,FALSE)=0,"",VLOOKUP($A51,'Annex 2 EHV charges'!$D:$O,9,FALSE)),"")</f>
        <v/>
      </c>
      <c r="F51" s="143" t="str">
        <f>IFERROR(IF(VLOOKUP($A51,'Annex 2 EHV charges'!$D:$O,10,FALSE)=0,"",VLOOKUP($A51,'Annex 2 EHV charges'!$D:$O,10,FALSE)),"")</f>
        <v/>
      </c>
      <c r="G51" s="144" t="str">
        <f>IFERROR(IF(VLOOKUP($A51,'Annex 2 EHV charges'!$D:$O,11,FALSE)=0,"",VLOOKUP($A51,'Annex 2 EHV charges'!$D:$O,11,FALSE)),"")</f>
        <v/>
      </c>
      <c r="H51" s="144" t="str">
        <f>IFERROR(IF(VLOOKUP($A51,'Annex 2 EHV charges'!$D:$O,12,FALSE)=0,"",VLOOKUP($A51,'Annex 2 EHV charges'!$D:$O,12,FALSE)),"")</f>
        <v/>
      </c>
    </row>
    <row r="52" spans="1:8" ht="33.75" customHeight="1" x14ac:dyDescent="0.2">
      <c r="A52" s="141" t="str">
        <f t="array" ref="A52">IFERROR(INDEX('Annex 2 EHV charges'!#REF!, MATCH(0, IF(ISBLANK('Annex 2 EHV charges'!#REF!),1, COUNTIF(A$4:$A51, 'Annex 2 EHV charges'!#REF!)), 0)),"")</f>
        <v/>
      </c>
      <c r="B52" s="139" t="str">
        <f>IF($A52="","",VLOOKUP($A52,'Annex 2 EHV charges'!$D:$O,2,0))</f>
        <v/>
      </c>
      <c r="C52" s="140" t="str">
        <f>IF($A52="","",VLOOKUP($A52,'Annex 2 EHV charges'!$D:$O,3,0))</f>
        <v/>
      </c>
      <c r="D52" s="137" t="str">
        <f>IF($A52="","",VLOOKUP($A52,'Annex 2 EHV charges'!$D:$O,4,0))</f>
        <v/>
      </c>
      <c r="E52" s="142" t="str">
        <f>IFERROR(IF(VLOOKUP($A52,'Annex 2 EHV charges'!$D:$O,9,FALSE)=0,"",VLOOKUP($A52,'Annex 2 EHV charges'!$D:$O,9,FALSE)),"")</f>
        <v/>
      </c>
      <c r="F52" s="143" t="str">
        <f>IFERROR(IF(VLOOKUP($A52,'Annex 2 EHV charges'!$D:$O,10,FALSE)=0,"",VLOOKUP($A52,'Annex 2 EHV charges'!$D:$O,10,FALSE)),"")</f>
        <v/>
      </c>
      <c r="G52" s="144" t="str">
        <f>IFERROR(IF(VLOOKUP($A52,'Annex 2 EHV charges'!$D:$O,11,FALSE)=0,"",VLOOKUP($A52,'Annex 2 EHV charges'!$D:$O,11,FALSE)),"")</f>
        <v/>
      </c>
      <c r="H52" s="144" t="str">
        <f>IFERROR(IF(VLOOKUP($A52,'Annex 2 EHV charges'!$D:$O,12,FALSE)=0,"",VLOOKUP($A52,'Annex 2 EHV charges'!$D:$O,12,FALSE)),"")</f>
        <v/>
      </c>
    </row>
    <row r="53" spans="1:8" ht="33.75" customHeight="1" x14ac:dyDescent="0.2">
      <c r="A53" s="141" t="str">
        <f t="array" ref="A53">IFERROR(INDEX('Annex 2 EHV charges'!#REF!, MATCH(0, IF(ISBLANK('Annex 2 EHV charges'!#REF!),1, COUNTIF(A$4:$A52, 'Annex 2 EHV charges'!#REF!)), 0)),"")</f>
        <v/>
      </c>
      <c r="B53" s="139" t="str">
        <f>IF($A53="","",VLOOKUP($A53,'Annex 2 EHV charges'!$D:$O,2,0))</f>
        <v/>
      </c>
      <c r="C53" s="140" t="str">
        <f>IF($A53="","",VLOOKUP($A53,'Annex 2 EHV charges'!$D:$O,3,0))</f>
        <v/>
      </c>
      <c r="D53" s="137" t="str">
        <f>IF($A53="","",VLOOKUP($A53,'Annex 2 EHV charges'!$D:$O,4,0))</f>
        <v/>
      </c>
      <c r="E53" s="142" t="str">
        <f>IFERROR(IF(VLOOKUP($A53,'Annex 2 EHV charges'!$D:$O,9,FALSE)=0,"",VLOOKUP($A53,'Annex 2 EHV charges'!$D:$O,9,FALSE)),"")</f>
        <v/>
      </c>
      <c r="F53" s="143" t="str">
        <f>IFERROR(IF(VLOOKUP($A53,'Annex 2 EHV charges'!$D:$O,10,FALSE)=0,"",VLOOKUP($A53,'Annex 2 EHV charges'!$D:$O,10,FALSE)),"")</f>
        <v/>
      </c>
      <c r="G53" s="144" t="str">
        <f>IFERROR(IF(VLOOKUP($A53,'Annex 2 EHV charges'!$D:$O,11,FALSE)=0,"",VLOOKUP($A53,'Annex 2 EHV charges'!$D:$O,11,FALSE)),"")</f>
        <v/>
      </c>
      <c r="H53" s="144" t="str">
        <f>IFERROR(IF(VLOOKUP($A53,'Annex 2 EHV charges'!$D:$O,12,FALSE)=0,"",VLOOKUP($A53,'Annex 2 EHV charges'!$D:$O,12,FALSE)),"")</f>
        <v/>
      </c>
    </row>
    <row r="54" spans="1:8" ht="33.75" customHeight="1" x14ac:dyDescent="0.2">
      <c r="A54" s="141" t="str">
        <f t="array" ref="A54">IFERROR(INDEX('Annex 2 EHV charges'!#REF!, MATCH(0, IF(ISBLANK('Annex 2 EHV charges'!#REF!),1, COUNTIF(A$4:$A53, 'Annex 2 EHV charges'!#REF!)), 0)),"")</f>
        <v/>
      </c>
      <c r="B54" s="139" t="str">
        <f>IF($A54="","",VLOOKUP($A54,'Annex 2 EHV charges'!$D:$O,2,0))</f>
        <v/>
      </c>
      <c r="C54" s="140" t="str">
        <f>IF($A54="","",VLOOKUP($A54,'Annex 2 EHV charges'!$D:$O,3,0))</f>
        <v/>
      </c>
      <c r="D54" s="137" t="str">
        <f>IF($A54="","",VLOOKUP($A54,'Annex 2 EHV charges'!$D:$O,4,0))</f>
        <v/>
      </c>
      <c r="E54" s="142" t="str">
        <f>IFERROR(IF(VLOOKUP($A54,'Annex 2 EHV charges'!$D:$O,9,FALSE)=0,"",VLOOKUP($A54,'Annex 2 EHV charges'!$D:$O,9,FALSE)),"")</f>
        <v/>
      </c>
      <c r="F54" s="143" t="str">
        <f>IFERROR(IF(VLOOKUP($A54,'Annex 2 EHV charges'!$D:$O,10,FALSE)=0,"",VLOOKUP($A54,'Annex 2 EHV charges'!$D:$O,10,FALSE)),"")</f>
        <v/>
      </c>
      <c r="G54" s="144" t="str">
        <f>IFERROR(IF(VLOOKUP($A54,'Annex 2 EHV charges'!$D:$O,11,FALSE)=0,"",VLOOKUP($A54,'Annex 2 EHV charges'!$D:$O,11,FALSE)),"")</f>
        <v/>
      </c>
      <c r="H54" s="144" t="str">
        <f>IFERROR(IF(VLOOKUP($A54,'Annex 2 EHV charges'!$D:$O,12,FALSE)=0,"",VLOOKUP($A54,'Annex 2 EHV charges'!$D:$O,12,FALSE)),"")</f>
        <v/>
      </c>
    </row>
    <row r="55" spans="1:8" ht="33.75" customHeight="1" x14ac:dyDescent="0.2">
      <c r="A55" s="141" t="str">
        <f t="array" ref="A55">IFERROR(INDEX('Annex 2 EHV charges'!#REF!, MATCH(0, IF(ISBLANK('Annex 2 EHV charges'!#REF!),1, COUNTIF(A$4:$A54, 'Annex 2 EHV charges'!#REF!)), 0)),"")</f>
        <v/>
      </c>
      <c r="B55" s="139" t="str">
        <f>IF($A55="","",VLOOKUP($A55,'Annex 2 EHV charges'!$D:$O,2,0))</f>
        <v/>
      </c>
      <c r="C55" s="140" t="str">
        <f>IF($A55="","",VLOOKUP($A55,'Annex 2 EHV charges'!$D:$O,3,0))</f>
        <v/>
      </c>
      <c r="D55" s="137" t="str">
        <f>IF($A55="","",VLOOKUP($A55,'Annex 2 EHV charges'!$D:$O,4,0))</f>
        <v/>
      </c>
      <c r="E55" s="142" t="str">
        <f>IFERROR(IF(VLOOKUP($A55,'Annex 2 EHV charges'!$D:$O,9,FALSE)=0,"",VLOOKUP($A55,'Annex 2 EHV charges'!$D:$O,9,FALSE)),"")</f>
        <v/>
      </c>
      <c r="F55" s="143" t="str">
        <f>IFERROR(IF(VLOOKUP($A55,'Annex 2 EHV charges'!$D:$O,10,FALSE)=0,"",VLOOKUP($A55,'Annex 2 EHV charges'!$D:$O,10,FALSE)),"")</f>
        <v/>
      </c>
      <c r="G55" s="144" t="str">
        <f>IFERROR(IF(VLOOKUP($A55,'Annex 2 EHV charges'!$D:$O,11,FALSE)=0,"",VLOOKUP($A55,'Annex 2 EHV charges'!$D:$O,11,FALSE)),"")</f>
        <v/>
      </c>
      <c r="H55" s="144" t="str">
        <f>IFERROR(IF(VLOOKUP($A55,'Annex 2 EHV charges'!$D:$O,12,FALSE)=0,"",VLOOKUP($A55,'Annex 2 EHV charges'!$D:$O,12,FALSE)),"")</f>
        <v/>
      </c>
    </row>
    <row r="56" spans="1:8" ht="33.75" customHeight="1" x14ac:dyDescent="0.2">
      <c r="A56" s="141" t="str">
        <f t="array" ref="A56">IFERROR(INDEX('Annex 2 EHV charges'!#REF!, MATCH(0, IF(ISBLANK('Annex 2 EHV charges'!#REF!),1, COUNTIF(A$4:$A55, 'Annex 2 EHV charges'!#REF!)), 0)),"")</f>
        <v/>
      </c>
      <c r="B56" s="139" t="str">
        <f>IF($A56="","",VLOOKUP($A56,'Annex 2 EHV charges'!$D:$O,2,0))</f>
        <v/>
      </c>
      <c r="C56" s="140" t="str">
        <f>IF($A56="","",VLOOKUP($A56,'Annex 2 EHV charges'!$D:$O,3,0))</f>
        <v/>
      </c>
      <c r="D56" s="137" t="str">
        <f>IF($A56="","",VLOOKUP($A56,'Annex 2 EHV charges'!$D:$O,4,0))</f>
        <v/>
      </c>
      <c r="E56" s="142" t="str">
        <f>IFERROR(IF(VLOOKUP($A56,'Annex 2 EHV charges'!$D:$O,9,FALSE)=0,"",VLOOKUP($A56,'Annex 2 EHV charges'!$D:$O,9,FALSE)),"")</f>
        <v/>
      </c>
      <c r="F56" s="143" t="str">
        <f>IFERROR(IF(VLOOKUP($A56,'Annex 2 EHV charges'!$D:$O,10,FALSE)=0,"",VLOOKUP($A56,'Annex 2 EHV charges'!$D:$O,10,FALSE)),"")</f>
        <v/>
      </c>
      <c r="G56" s="144" t="str">
        <f>IFERROR(IF(VLOOKUP($A56,'Annex 2 EHV charges'!$D:$O,11,FALSE)=0,"",VLOOKUP($A56,'Annex 2 EHV charges'!$D:$O,11,FALSE)),"")</f>
        <v/>
      </c>
      <c r="H56" s="144" t="str">
        <f>IFERROR(IF(VLOOKUP($A56,'Annex 2 EHV charges'!$D:$O,12,FALSE)=0,"",VLOOKUP($A56,'Annex 2 EHV charges'!$D:$O,12,FALSE)),"")</f>
        <v/>
      </c>
    </row>
    <row r="57" spans="1:8" ht="33.75" customHeight="1" x14ac:dyDescent="0.2">
      <c r="A57" s="141" t="str">
        <f t="array" ref="A57">IFERROR(INDEX('Annex 2 EHV charges'!#REF!, MATCH(0, IF(ISBLANK('Annex 2 EHV charges'!#REF!),1, COUNTIF(A$4:$A56, 'Annex 2 EHV charges'!#REF!)), 0)),"")</f>
        <v/>
      </c>
      <c r="B57" s="139" t="str">
        <f>IF($A57="","",VLOOKUP($A57,'Annex 2 EHV charges'!$D:$O,2,0))</f>
        <v/>
      </c>
      <c r="C57" s="140" t="str">
        <f>IF($A57="","",VLOOKUP($A57,'Annex 2 EHV charges'!$D:$O,3,0))</f>
        <v/>
      </c>
      <c r="D57" s="137" t="str">
        <f>IF($A57="","",VLOOKUP($A57,'Annex 2 EHV charges'!$D:$O,4,0))</f>
        <v/>
      </c>
      <c r="E57" s="142" t="str">
        <f>IFERROR(IF(VLOOKUP($A57,'Annex 2 EHV charges'!$D:$O,9,FALSE)=0,"",VLOOKUP($A57,'Annex 2 EHV charges'!$D:$O,9,FALSE)),"")</f>
        <v/>
      </c>
      <c r="F57" s="143" t="str">
        <f>IFERROR(IF(VLOOKUP($A57,'Annex 2 EHV charges'!$D:$O,10,FALSE)=0,"",VLOOKUP($A57,'Annex 2 EHV charges'!$D:$O,10,FALSE)),"")</f>
        <v/>
      </c>
      <c r="G57" s="144" t="str">
        <f>IFERROR(IF(VLOOKUP($A57,'Annex 2 EHV charges'!$D:$O,11,FALSE)=0,"",VLOOKUP($A57,'Annex 2 EHV charges'!$D:$O,11,FALSE)),"")</f>
        <v/>
      </c>
      <c r="H57" s="144" t="str">
        <f>IFERROR(IF(VLOOKUP($A57,'Annex 2 EHV charges'!$D:$O,12,FALSE)=0,"",VLOOKUP($A57,'Annex 2 EHV charges'!$D:$O,12,FALSE)),"")</f>
        <v/>
      </c>
    </row>
    <row r="58" spans="1:8" ht="33.75" customHeight="1" x14ac:dyDescent="0.2">
      <c r="A58" s="141" t="str">
        <f t="array" ref="A58">IFERROR(INDEX('Annex 2 EHV charges'!#REF!, MATCH(0, IF(ISBLANK('Annex 2 EHV charges'!#REF!),1, COUNTIF(A$4:$A57, 'Annex 2 EHV charges'!#REF!)), 0)),"")</f>
        <v/>
      </c>
      <c r="B58" s="139" t="str">
        <f>IF($A58="","",VLOOKUP($A58,'Annex 2 EHV charges'!$D:$O,2,0))</f>
        <v/>
      </c>
      <c r="C58" s="140" t="str">
        <f>IF($A58="","",VLOOKUP($A58,'Annex 2 EHV charges'!$D:$O,3,0))</f>
        <v/>
      </c>
      <c r="D58" s="137" t="str">
        <f>IF($A58="","",VLOOKUP($A58,'Annex 2 EHV charges'!$D:$O,4,0))</f>
        <v/>
      </c>
      <c r="E58" s="142" t="str">
        <f>IFERROR(IF(VLOOKUP($A58,'Annex 2 EHV charges'!$D:$O,9,FALSE)=0,"",VLOOKUP($A58,'Annex 2 EHV charges'!$D:$O,9,FALSE)),"")</f>
        <v/>
      </c>
      <c r="F58" s="143" t="str">
        <f>IFERROR(IF(VLOOKUP($A58,'Annex 2 EHV charges'!$D:$O,10,FALSE)=0,"",VLOOKUP($A58,'Annex 2 EHV charges'!$D:$O,10,FALSE)),"")</f>
        <v/>
      </c>
      <c r="G58" s="144" t="str">
        <f>IFERROR(IF(VLOOKUP($A58,'Annex 2 EHV charges'!$D:$O,11,FALSE)=0,"",VLOOKUP($A58,'Annex 2 EHV charges'!$D:$O,11,FALSE)),"")</f>
        <v/>
      </c>
      <c r="H58" s="144" t="str">
        <f>IFERROR(IF(VLOOKUP($A58,'Annex 2 EHV charges'!$D:$O,12,FALSE)=0,"",VLOOKUP($A58,'Annex 2 EHV charges'!$D:$O,12,FALSE)),"")</f>
        <v/>
      </c>
    </row>
    <row r="59" spans="1:8" ht="33.75" customHeight="1" x14ac:dyDescent="0.2">
      <c r="A59" s="141" t="str">
        <f t="array" ref="A59">IFERROR(INDEX('Annex 2 EHV charges'!#REF!, MATCH(0, IF(ISBLANK('Annex 2 EHV charges'!#REF!),1, COUNTIF(A$4:$A58, 'Annex 2 EHV charges'!#REF!)), 0)),"")</f>
        <v/>
      </c>
      <c r="B59" s="139" t="str">
        <f>IF($A59="","",VLOOKUP($A59,'Annex 2 EHV charges'!$D:$O,2,0))</f>
        <v/>
      </c>
      <c r="C59" s="140" t="str">
        <f>IF($A59="","",VLOOKUP($A59,'Annex 2 EHV charges'!$D:$O,3,0))</f>
        <v/>
      </c>
      <c r="D59" s="137" t="str">
        <f>IF($A59="","",VLOOKUP($A59,'Annex 2 EHV charges'!$D:$O,4,0))</f>
        <v/>
      </c>
      <c r="E59" s="142" t="str">
        <f>IFERROR(IF(VLOOKUP($A59,'Annex 2 EHV charges'!$D:$O,9,FALSE)=0,"",VLOOKUP($A59,'Annex 2 EHV charges'!$D:$O,9,FALSE)),"")</f>
        <v/>
      </c>
      <c r="F59" s="143" t="str">
        <f>IFERROR(IF(VLOOKUP($A59,'Annex 2 EHV charges'!$D:$O,10,FALSE)=0,"",VLOOKUP($A59,'Annex 2 EHV charges'!$D:$O,10,FALSE)),"")</f>
        <v/>
      </c>
      <c r="G59" s="144" t="str">
        <f>IFERROR(IF(VLOOKUP($A59,'Annex 2 EHV charges'!$D:$O,11,FALSE)=0,"",VLOOKUP($A59,'Annex 2 EHV charges'!$D:$O,11,FALSE)),"")</f>
        <v/>
      </c>
      <c r="H59" s="144" t="str">
        <f>IFERROR(IF(VLOOKUP($A59,'Annex 2 EHV charges'!$D:$O,12,FALSE)=0,"",VLOOKUP($A59,'Annex 2 EHV charges'!$D:$O,12,FALSE)),"")</f>
        <v/>
      </c>
    </row>
    <row r="60" spans="1:8" ht="33.75" customHeight="1" x14ac:dyDescent="0.2">
      <c r="A60" s="141" t="str">
        <f t="array" ref="A60">IFERROR(INDEX('Annex 2 EHV charges'!#REF!, MATCH(0, IF(ISBLANK('Annex 2 EHV charges'!#REF!),1, COUNTIF(A$4:$A59, 'Annex 2 EHV charges'!#REF!)), 0)),"")</f>
        <v/>
      </c>
      <c r="B60" s="139" t="str">
        <f>IF($A60="","",VLOOKUP($A60,'Annex 2 EHV charges'!$D:$O,2,0))</f>
        <v/>
      </c>
      <c r="C60" s="140" t="str">
        <f>IF($A60="","",VLOOKUP($A60,'Annex 2 EHV charges'!$D:$O,3,0))</f>
        <v/>
      </c>
      <c r="D60" s="137" t="str">
        <f>IF($A60="","",VLOOKUP($A60,'Annex 2 EHV charges'!$D:$O,4,0))</f>
        <v/>
      </c>
      <c r="E60" s="142" t="str">
        <f>IFERROR(IF(VLOOKUP($A60,'Annex 2 EHV charges'!$D:$O,9,FALSE)=0,"",VLOOKUP($A60,'Annex 2 EHV charges'!$D:$O,9,FALSE)),"")</f>
        <v/>
      </c>
      <c r="F60" s="143" t="str">
        <f>IFERROR(IF(VLOOKUP($A60,'Annex 2 EHV charges'!$D:$O,10,FALSE)=0,"",VLOOKUP($A60,'Annex 2 EHV charges'!$D:$O,10,FALSE)),"")</f>
        <v/>
      </c>
      <c r="G60" s="144" t="str">
        <f>IFERROR(IF(VLOOKUP($A60,'Annex 2 EHV charges'!$D:$O,11,FALSE)=0,"",VLOOKUP($A60,'Annex 2 EHV charges'!$D:$O,11,FALSE)),"")</f>
        <v/>
      </c>
      <c r="H60" s="144" t="str">
        <f>IFERROR(IF(VLOOKUP($A60,'Annex 2 EHV charges'!$D:$O,12,FALSE)=0,"",VLOOKUP($A60,'Annex 2 EHV charges'!$D:$O,12,FALSE)),"")</f>
        <v/>
      </c>
    </row>
    <row r="61" spans="1:8" ht="33.75" customHeight="1" x14ac:dyDescent="0.2">
      <c r="A61" s="141" t="str">
        <f t="array" ref="A61">IFERROR(INDEX('Annex 2 EHV charges'!#REF!, MATCH(0, IF(ISBLANK('Annex 2 EHV charges'!#REF!),1, COUNTIF(A$4:$A60, 'Annex 2 EHV charges'!#REF!)), 0)),"")</f>
        <v/>
      </c>
      <c r="B61" s="139" t="str">
        <f>IF($A61="","",VLOOKUP($A61,'Annex 2 EHV charges'!$D:$O,2,0))</f>
        <v/>
      </c>
      <c r="C61" s="140" t="str">
        <f>IF($A61="","",VLOOKUP($A61,'Annex 2 EHV charges'!$D:$O,3,0))</f>
        <v/>
      </c>
      <c r="D61" s="137" t="str">
        <f>IF($A61="","",VLOOKUP($A61,'Annex 2 EHV charges'!$D:$O,4,0))</f>
        <v/>
      </c>
      <c r="E61" s="142" t="str">
        <f>IFERROR(IF(VLOOKUP($A61,'Annex 2 EHV charges'!$D:$O,9,FALSE)=0,"",VLOOKUP($A61,'Annex 2 EHV charges'!$D:$O,9,FALSE)),"")</f>
        <v/>
      </c>
      <c r="F61" s="143" t="str">
        <f>IFERROR(IF(VLOOKUP($A61,'Annex 2 EHV charges'!$D:$O,10,FALSE)=0,"",VLOOKUP($A61,'Annex 2 EHV charges'!$D:$O,10,FALSE)),"")</f>
        <v/>
      </c>
      <c r="G61" s="144" t="str">
        <f>IFERROR(IF(VLOOKUP($A61,'Annex 2 EHV charges'!$D:$O,11,FALSE)=0,"",VLOOKUP($A61,'Annex 2 EHV charges'!$D:$O,11,FALSE)),"")</f>
        <v/>
      </c>
      <c r="H61" s="144" t="str">
        <f>IFERROR(IF(VLOOKUP($A61,'Annex 2 EHV charges'!$D:$O,12,FALSE)=0,"",VLOOKUP($A61,'Annex 2 EHV charges'!$D:$O,12,FALSE)),"")</f>
        <v/>
      </c>
    </row>
    <row r="62" spans="1:8" ht="33.75" customHeight="1" x14ac:dyDescent="0.2">
      <c r="A62" s="141" t="str">
        <f t="array" ref="A62">IFERROR(INDEX('Annex 2 EHV charges'!#REF!, MATCH(0, IF(ISBLANK('Annex 2 EHV charges'!#REF!),1, COUNTIF(A$4:$A61, 'Annex 2 EHV charges'!#REF!)), 0)),"")</f>
        <v/>
      </c>
      <c r="B62" s="139" t="str">
        <f>IF($A62="","",VLOOKUP($A62,'Annex 2 EHV charges'!$D:$O,2,0))</f>
        <v/>
      </c>
      <c r="C62" s="140" t="str">
        <f>IF($A62="","",VLOOKUP($A62,'Annex 2 EHV charges'!$D:$O,3,0))</f>
        <v/>
      </c>
      <c r="D62" s="137" t="str">
        <f>IF($A62="","",VLOOKUP($A62,'Annex 2 EHV charges'!$D:$O,4,0))</f>
        <v/>
      </c>
      <c r="E62" s="142" t="str">
        <f>IFERROR(IF(VLOOKUP($A62,'Annex 2 EHV charges'!$D:$O,9,FALSE)=0,"",VLOOKUP($A62,'Annex 2 EHV charges'!$D:$O,9,FALSE)),"")</f>
        <v/>
      </c>
      <c r="F62" s="143" t="str">
        <f>IFERROR(IF(VLOOKUP($A62,'Annex 2 EHV charges'!$D:$O,10,FALSE)=0,"",VLOOKUP($A62,'Annex 2 EHV charges'!$D:$O,10,FALSE)),"")</f>
        <v/>
      </c>
      <c r="G62" s="144" t="str">
        <f>IFERROR(IF(VLOOKUP($A62,'Annex 2 EHV charges'!$D:$O,11,FALSE)=0,"",VLOOKUP($A62,'Annex 2 EHV charges'!$D:$O,11,FALSE)),"")</f>
        <v/>
      </c>
      <c r="H62" s="144" t="str">
        <f>IFERROR(IF(VLOOKUP($A62,'Annex 2 EHV charges'!$D:$O,12,FALSE)=0,"",VLOOKUP($A62,'Annex 2 EHV charges'!$D:$O,12,FALSE)),"")</f>
        <v/>
      </c>
    </row>
    <row r="63" spans="1:8" ht="33.75" customHeight="1" x14ac:dyDescent="0.2">
      <c r="A63" s="141" t="str">
        <f t="array" ref="A63">IFERROR(INDEX('Annex 2 EHV charges'!#REF!, MATCH(0, IF(ISBLANK('Annex 2 EHV charges'!#REF!),1, COUNTIF(A$4:$A62, 'Annex 2 EHV charges'!#REF!)), 0)),"")</f>
        <v/>
      </c>
      <c r="B63" s="139" t="str">
        <f>IF($A63="","",VLOOKUP($A63,'Annex 2 EHV charges'!$D:$O,2,0))</f>
        <v/>
      </c>
      <c r="C63" s="140" t="str">
        <f>IF($A63="","",VLOOKUP($A63,'Annex 2 EHV charges'!$D:$O,3,0))</f>
        <v/>
      </c>
      <c r="D63" s="137" t="str">
        <f>IF($A63="","",VLOOKUP($A63,'Annex 2 EHV charges'!$D:$O,4,0))</f>
        <v/>
      </c>
      <c r="E63" s="142" t="str">
        <f>IFERROR(IF(VLOOKUP($A63,'Annex 2 EHV charges'!$D:$O,9,FALSE)=0,"",VLOOKUP($A63,'Annex 2 EHV charges'!$D:$O,9,FALSE)),"")</f>
        <v/>
      </c>
      <c r="F63" s="143" t="str">
        <f>IFERROR(IF(VLOOKUP($A63,'Annex 2 EHV charges'!$D:$O,10,FALSE)=0,"",VLOOKUP($A63,'Annex 2 EHV charges'!$D:$O,10,FALSE)),"")</f>
        <v/>
      </c>
      <c r="G63" s="144" t="str">
        <f>IFERROR(IF(VLOOKUP($A63,'Annex 2 EHV charges'!$D:$O,11,FALSE)=0,"",VLOOKUP($A63,'Annex 2 EHV charges'!$D:$O,11,FALSE)),"")</f>
        <v/>
      </c>
      <c r="H63" s="144" t="str">
        <f>IFERROR(IF(VLOOKUP($A63,'Annex 2 EHV charges'!$D:$O,12,FALSE)=0,"",VLOOKUP($A63,'Annex 2 EHV charges'!$D:$O,12,FALSE)),"")</f>
        <v/>
      </c>
    </row>
    <row r="64" spans="1:8" ht="33.75" customHeight="1" x14ac:dyDescent="0.2">
      <c r="A64" s="141" t="str">
        <f t="array" ref="A64">IFERROR(INDEX('Annex 2 EHV charges'!#REF!, MATCH(0, IF(ISBLANK('Annex 2 EHV charges'!#REF!),1, COUNTIF(A$4:$A63, 'Annex 2 EHV charges'!#REF!)), 0)),"")</f>
        <v/>
      </c>
      <c r="B64" s="139" t="str">
        <f>IF($A64="","",VLOOKUP($A64,'Annex 2 EHV charges'!$D:$O,2,0))</f>
        <v/>
      </c>
      <c r="C64" s="140" t="str">
        <f>IF($A64="","",VLOOKUP($A64,'Annex 2 EHV charges'!$D:$O,3,0))</f>
        <v/>
      </c>
      <c r="D64" s="137" t="str">
        <f>IF($A64="","",VLOOKUP($A64,'Annex 2 EHV charges'!$D:$O,4,0))</f>
        <v/>
      </c>
      <c r="E64" s="142" t="str">
        <f>IFERROR(IF(VLOOKUP($A64,'Annex 2 EHV charges'!$D:$O,9,FALSE)=0,"",VLOOKUP($A64,'Annex 2 EHV charges'!$D:$O,9,FALSE)),"")</f>
        <v/>
      </c>
      <c r="F64" s="143" t="str">
        <f>IFERROR(IF(VLOOKUP($A64,'Annex 2 EHV charges'!$D:$O,10,FALSE)=0,"",VLOOKUP($A64,'Annex 2 EHV charges'!$D:$O,10,FALSE)),"")</f>
        <v/>
      </c>
      <c r="G64" s="144" t="str">
        <f>IFERROR(IF(VLOOKUP($A64,'Annex 2 EHV charges'!$D:$O,11,FALSE)=0,"",VLOOKUP($A64,'Annex 2 EHV charges'!$D:$O,11,FALSE)),"")</f>
        <v/>
      </c>
      <c r="H64" s="144" t="str">
        <f>IFERROR(IF(VLOOKUP($A64,'Annex 2 EHV charges'!$D:$O,12,FALSE)=0,"",VLOOKUP($A64,'Annex 2 EHV charges'!$D:$O,12,FALSE)),"")</f>
        <v/>
      </c>
    </row>
    <row r="65" spans="1:8" ht="33.75" customHeight="1" x14ac:dyDescent="0.2">
      <c r="A65" s="141" t="str">
        <f t="array" ref="A65">IFERROR(INDEX('Annex 2 EHV charges'!#REF!, MATCH(0, IF(ISBLANK('Annex 2 EHV charges'!#REF!),1, COUNTIF(A$4:$A64, 'Annex 2 EHV charges'!#REF!)), 0)),"")</f>
        <v/>
      </c>
      <c r="B65" s="139" t="str">
        <f>IF($A65="","",VLOOKUP($A65,'Annex 2 EHV charges'!$D:$O,2,0))</f>
        <v/>
      </c>
      <c r="C65" s="140" t="str">
        <f>IF($A65="","",VLOOKUP($A65,'Annex 2 EHV charges'!$D:$O,3,0))</f>
        <v/>
      </c>
      <c r="D65" s="137" t="str">
        <f>IF($A65="","",VLOOKUP($A65,'Annex 2 EHV charges'!$D:$O,4,0))</f>
        <v/>
      </c>
      <c r="E65" s="142" t="str">
        <f>IFERROR(IF(VLOOKUP($A65,'Annex 2 EHV charges'!$D:$O,9,FALSE)=0,"",VLOOKUP($A65,'Annex 2 EHV charges'!$D:$O,9,FALSE)),"")</f>
        <v/>
      </c>
      <c r="F65" s="143" t="str">
        <f>IFERROR(IF(VLOOKUP($A65,'Annex 2 EHV charges'!$D:$O,10,FALSE)=0,"",VLOOKUP($A65,'Annex 2 EHV charges'!$D:$O,10,FALSE)),"")</f>
        <v/>
      </c>
      <c r="G65" s="144" t="str">
        <f>IFERROR(IF(VLOOKUP($A65,'Annex 2 EHV charges'!$D:$O,11,FALSE)=0,"",VLOOKUP($A65,'Annex 2 EHV charges'!$D:$O,11,FALSE)),"")</f>
        <v/>
      </c>
      <c r="H65" s="144" t="str">
        <f>IFERROR(IF(VLOOKUP($A65,'Annex 2 EHV charges'!$D:$O,12,FALSE)=0,"",VLOOKUP($A65,'Annex 2 EHV charges'!$D:$O,12,FALSE)),"")</f>
        <v/>
      </c>
    </row>
    <row r="66" spans="1:8" ht="33.75" customHeight="1" x14ac:dyDescent="0.2">
      <c r="A66" s="141" t="str">
        <f t="array" ref="A66">IFERROR(INDEX('Annex 2 EHV charges'!#REF!, MATCH(0, IF(ISBLANK('Annex 2 EHV charges'!#REF!),1, COUNTIF(A$4:$A65, 'Annex 2 EHV charges'!#REF!)), 0)),"")</f>
        <v/>
      </c>
      <c r="B66" s="139" t="str">
        <f>IF($A66="","",VLOOKUP($A66,'Annex 2 EHV charges'!$D:$O,2,0))</f>
        <v/>
      </c>
      <c r="C66" s="140" t="str">
        <f>IF($A66="","",VLOOKUP($A66,'Annex 2 EHV charges'!$D:$O,3,0))</f>
        <v/>
      </c>
      <c r="D66" s="137" t="str">
        <f>IF($A66="","",VLOOKUP($A66,'Annex 2 EHV charges'!$D:$O,4,0))</f>
        <v/>
      </c>
      <c r="E66" s="142" t="str">
        <f>IFERROR(IF(VLOOKUP($A66,'Annex 2 EHV charges'!$D:$O,9,FALSE)=0,"",VLOOKUP($A66,'Annex 2 EHV charges'!$D:$O,9,FALSE)),"")</f>
        <v/>
      </c>
      <c r="F66" s="143" t="str">
        <f>IFERROR(IF(VLOOKUP($A66,'Annex 2 EHV charges'!$D:$O,10,FALSE)=0,"",VLOOKUP($A66,'Annex 2 EHV charges'!$D:$O,10,FALSE)),"")</f>
        <v/>
      </c>
      <c r="G66" s="144" t="str">
        <f>IFERROR(IF(VLOOKUP($A66,'Annex 2 EHV charges'!$D:$O,11,FALSE)=0,"",VLOOKUP($A66,'Annex 2 EHV charges'!$D:$O,11,FALSE)),"")</f>
        <v/>
      </c>
      <c r="H66" s="144" t="str">
        <f>IFERROR(IF(VLOOKUP($A66,'Annex 2 EHV charges'!$D:$O,12,FALSE)=0,"",VLOOKUP($A66,'Annex 2 EHV charges'!$D:$O,12,FALSE)),"")</f>
        <v/>
      </c>
    </row>
    <row r="67" spans="1:8" ht="33.75" customHeight="1" x14ac:dyDescent="0.2">
      <c r="A67" s="141" t="str">
        <f t="array" ref="A67">IFERROR(INDEX('Annex 2 EHV charges'!#REF!, MATCH(0, IF(ISBLANK('Annex 2 EHV charges'!#REF!),1, COUNTIF(A$4:$A66, 'Annex 2 EHV charges'!#REF!)), 0)),"")</f>
        <v/>
      </c>
      <c r="B67" s="139" t="str">
        <f>IF($A67="","",VLOOKUP($A67,'Annex 2 EHV charges'!$D:$O,2,0))</f>
        <v/>
      </c>
      <c r="C67" s="140" t="str">
        <f>IF($A67="","",VLOOKUP($A67,'Annex 2 EHV charges'!$D:$O,3,0))</f>
        <v/>
      </c>
      <c r="D67" s="137" t="str">
        <f>IF($A67="","",VLOOKUP($A67,'Annex 2 EHV charges'!$D:$O,4,0))</f>
        <v/>
      </c>
      <c r="E67" s="142" t="str">
        <f>IFERROR(IF(VLOOKUP($A67,'Annex 2 EHV charges'!$D:$O,9,FALSE)=0,"",VLOOKUP($A67,'Annex 2 EHV charges'!$D:$O,9,FALSE)),"")</f>
        <v/>
      </c>
      <c r="F67" s="143" t="str">
        <f>IFERROR(IF(VLOOKUP($A67,'Annex 2 EHV charges'!$D:$O,10,FALSE)=0,"",VLOOKUP($A67,'Annex 2 EHV charges'!$D:$O,10,FALSE)),"")</f>
        <v/>
      </c>
      <c r="G67" s="144" t="str">
        <f>IFERROR(IF(VLOOKUP($A67,'Annex 2 EHV charges'!$D:$O,11,FALSE)=0,"",VLOOKUP($A67,'Annex 2 EHV charges'!$D:$O,11,FALSE)),"")</f>
        <v/>
      </c>
      <c r="H67" s="144" t="str">
        <f>IFERROR(IF(VLOOKUP($A67,'Annex 2 EHV charges'!$D:$O,12,FALSE)=0,"",VLOOKUP($A67,'Annex 2 EHV charges'!$D:$O,12,FALSE)),"")</f>
        <v/>
      </c>
    </row>
    <row r="68" spans="1:8" ht="33.75" customHeight="1" x14ac:dyDescent="0.2">
      <c r="A68" s="141" t="str">
        <f t="array" ref="A68">IFERROR(INDEX('Annex 2 EHV charges'!#REF!, MATCH(0, IF(ISBLANK('Annex 2 EHV charges'!#REF!),1, COUNTIF(A$4:$A67, 'Annex 2 EHV charges'!#REF!)), 0)),"")</f>
        <v/>
      </c>
      <c r="B68" s="139" t="str">
        <f>IF($A68="","",VLOOKUP($A68,'Annex 2 EHV charges'!$D:$O,2,0))</f>
        <v/>
      </c>
      <c r="C68" s="140" t="str">
        <f>IF($A68="","",VLOOKUP($A68,'Annex 2 EHV charges'!$D:$O,3,0))</f>
        <v/>
      </c>
      <c r="D68" s="137" t="str">
        <f>IF($A68="","",VLOOKUP($A68,'Annex 2 EHV charges'!$D:$O,4,0))</f>
        <v/>
      </c>
      <c r="E68" s="142" t="str">
        <f>IFERROR(IF(VLOOKUP($A68,'Annex 2 EHV charges'!$D:$O,9,FALSE)=0,"",VLOOKUP($A68,'Annex 2 EHV charges'!$D:$O,9,FALSE)),"")</f>
        <v/>
      </c>
      <c r="F68" s="143" t="str">
        <f>IFERROR(IF(VLOOKUP($A68,'Annex 2 EHV charges'!$D:$O,10,FALSE)=0,"",VLOOKUP($A68,'Annex 2 EHV charges'!$D:$O,10,FALSE)),"")</f>
        <v/>
      </c>
      <c r="G68" s="144" t="str">
        <f>IFERROR(IF(VLOOKUP($A68,'Annex 2 EHV charges'!$D:$O,11,FALSE)=0,"",VLOOKUP($A68,'Annex 2 EHV charges'!$D:$O,11,FALSE)),"")</f>
        <v/>
      </c>
      <c r="H68" s="144" t="str">
        <f>IFERROR(IF(VLOOKUP($A68,'Annex 2 EHV charges'!$D:$O,12,FALSE)=0,"",VLOOKUP($A68,'Annex 2 EHV charges'!$D:$O,12,FALSE)),"")</f>
        <v/>
      </c>
    </row>
    <row r="69" spans="1:8" ht="33.75" customHeight="1" x14ac:dyDescent="0.2">
      <c r="A69" s="141" t="str">
        <f t="array" ref="A69">IFERROR(INDEX('Annex 2 EHV charges'!#REF!, MATCH(0, IF(ISBLANK('Annex 2 EHV charges'!#REF!),1, COUNTIF(A$4:$A68, 'Annex 2 EHV charges'!#REF!)), 0)),"")</f>
        <v/>
      </c>
      <c r="B69" s="139" t="str">
        <f>IF($A69="","",VLOOKUP($A69,'Annex 2 EHV charges'!$D:$O,2,0))</f>
        <v/>
      </c>
      <c r="C69" s="140" t="str">
        <f>IF($A69="","",VLOOKUP($A69,'Annex 2 EHV charges'!$D:$O,3,0))</f>
        <v/>
      </c>
      <c r="D69" s="137" t="str">
        <f>IF($A69="","",VLOOKUP($A69,'Annex 2 EHV charges'!$D:$O,4,0))</f>
        <v/>
      </c>
      <c r="E69" s="142" t="str">
        <f>IFERROR(IF(VLOOKUP($A69,'Annex 2 EHV charges'!$D:$O,9,FALSE)=0,"",VLOOKUP($A69,'Annex 2 EHV charges'!$D:$O,9,FALSE)),"")</f>
        <v/>
      </c>
      <c r="F69" s="143" t="str">
        <f>IFERROR(IF(VLOOKUP($A69,'Annex 2 EHV charges'!$D:$O,10,FALSE)=0,"",VLOOKUP($A69,'Annex 2 EHV charges'!$D:$O,10,FALSE)),"")</f>
        <v/>
      </c>
      <c r="G69" s="144" t="str">
        <f>IFERROR(IF(VLOOKUP($A69,'Annex 2 EHV charges'!$D:$O,11,FALSE)=0,"",VLOOKUP($A69,'Annex 2 EHV charges'!$D:$O,11,FALSE)),"")</f>
        <v/>
      </c>
      <c r="H69" s="144" t="str">
        <f>IFERROR(IF(VLOOKUP($A69,'Annex 2 EHV charges'!$D:$O,12,FALSE)=0,"",VLOOKUP($A69,'Annex 2 EHV charges'!$D:$O,12,FALSE)),"")</f>
        <v/>
      </c>
    </row>
    <row r="70" spans="1:8" ht="33.75" customHeight="1" x14ac:dyDescent="0.2">
      <c r="A70" s="141" t="str">
        <f t="array" ref="A70">IFERROR(INDEX('Annex 2 EHV charges'!#REF!, MATCH(0, IF(ISBLANK('Annex 2 EHV charges'!#REF!),1, COUNTIF(A$4:$A69, 'Annex 2 EHV charges'!#REF!)), 0)),"")</f>
        <v/>
      </c>
      <c r="B70" s="139" t="str">
        <f>IF($A70="","",VLOOKUP($A70,'Annex 2 EHV charges'!$D:$O,2,0))</f>
        <v/>
      </c>
      <c r="C70" s="140" t="str">
        <f>IF($A70="","",VLOOKUP($A70,'Annex 2 EHV charges'!$D:$O,3,0))</f>
        <v/>
      </c>
      <c r="D70" s="137" t="str">
        <f>IF($A70="","",VLOOKUP($A70,'Annex 2 EHV charges'!$D:$O,4,0))</f>
        <v/>
      </c>
      <c r="E70" s="142" t="str">
        <f>IFERROR(IF(VLOOKUP($A70,'Annex 2 EHV charges'!$D:$O,9,FALSE)=0,"",VLOOKUP($A70,'Annex 2 EHV charges'!$D:$O,9,FALSE)),"")</f>
        <v/>
      </c>
      <c r="F70" s="143" t="str">
        <f>IFERROR(IF(VLOOKUP($A70,'Annex 2 EHV charges'!$D:$O,10,FALSE)=0,"",VLOOKUP($A70,'Annex 2 EHV charges'!$D:$O,10,FALSE)),"")</f>
        <v/>
      </c>
      <c r="G70" s="144" t="str">
        <f>IFERROR(IF(VLOOKUP($A70,'Annex 2 EHV charges'!$D:$O,11,FALSE)=0,"",VLOOKUP($A70,'Annex 2 EHV charges'!$D:$O,11,FALSE)),"")</f>
        <v/>
      </c>
      <c r="H70" s="144" t="str">
        <f>IFERROR(IF(VLOOKUP($A70,'Annex 2 EHV charges'!$D:$O,12,FALSE)=0,"",VLOOKUP($A70,'Annex 2 EHV charges'!$D:$O,12,FALSE)),"")</f>
        <v/>
      </c>
    </row>
    <row r="71" spans="1:8" ht="33.75" customHeight="1" x14ac:dyDescent="0.2">
      <c r="A71" s="141" t="str">
        <f t="array" ref="A71">IFERROR(INDEX('Annex 2 EHV charges'!#REF!, MATCH(0, IF(ISBLANK('Annex 2 EHV charges'!#REF!),1, COUNTIF(A$4:$A70, 'Annex 2 EHV charges'!#REF!)), 0)),"")</f>
        <v/>
      </c>
      <c r="B71" s="139" t="str">
        <f>IF($A71="","",VLOOKUP($A71,'Annex 2 EHV charges'!$D:$O,2,0))</f>
        <v/>
      </c>
      <c r="C71" s="140" t="str">
        <f>IF($A71="","",VLOOKUP($A71,'Annex 2 EHV charges'!$D:$O,3,0))</f>
        <v/>
      </c>
      <c r="D71" s="137" t="str">
        <f>IF($A71="","",VLOOKUP($A71,'Annex 2 EHV charges'!$D:$O,4,0))</f>
        <v/>
      </c>
      <c r="E71" s="142" t="str">
        <f>IFERROR(IF(VLOOKUP($A71,'Annex 2 EHV charges'!$D:$O,9,FALSE)=0,"",VLOOKUP($A71,'Annex 2 EHV charges'!$D:$O,9,FALSE)),"")</f>
        <v/>
      </c>
      <c r="F71" s="143" t="str">
        <f>IFERROR(IF(VLOOKUP($A71,'Annex 2 EHV charges'!$D:$O,10,FALSE)=0,"",VLOOKUP($A71,'Annex 2 EHV charges'!$D:$O,10,FALSE)),"")</f>
        <v/>
      </c>
      <c r="G71" s="144" t="str">
        <f>IFERROR(IF(VLOOKUP($A71,'Annex 2 EHV charges'!$D:$O,11,FALSE)=0,"",VLOOKUP($A71,'Annex 2 EHV charges'!$D:$O,11,FALSE)),"")</f>
        <v/>
      </c>
      <c r="H71" s="144" t="str">
        <f>IFERROR(IF(VLOOKUP($A71,'Annex 2 EHV charges'!$D:$O,12,FALSE)=0,"",VLOOKUP($A71,'Annex 2 EHV charges'!$D:$O,12,FALSE)),"")</f>
        <v/>
      </c>
    </row>
    <row r="72" spans="1:8" ht="33.75" customHeight="1" x14ac:dyDescent="0.2">
      <c r="A72" s="141" t="str">
        <f t="array" ref="A72">IFERROR(INDEX('Annex 2 EHV charges'!#REF!, MATCH(0, IF(ISBLANK('Annex 2 EHV charges'!#REF!),1, COUNTIF(A$4:$A71, 'Annex 2 EHV charges'!#REF!)), 0)),"")</f>
        <v/>
      </c>
      <c r="B72" s="139" t="str">
        <f>IF($A72="","",VLOOKUP($A72,'Annex 2 EHV charges'!$D:$O,2,0))</f>
        <v/>
      </c>
      <c r="C72" s="140" t="str">
        <f>IF($A72="","",VLOOKUP($A72,'Annex 2 EHV charges'!$D:$O,3,0))</f>
        <v/>
      </c>
      <c r="D72" s="137" t="str">
        <f>IF($A72="","",VLOOKUP($A72,'Annex 2 EHV charges'!$D:$O,4,0))</f>
        <v/>
      </c>
      <c r="E72" s="142" t="str">
        <f>IFERROR(IF(VLOOKUP($A72,'Annex 2 EHV charges'!$D:$O,9,FALSE)=0,"",VLOOKUP($A72,'Annex 2 EHV charges'!$D:$O,9,FALSE)),"")</f>
        <v/>
      </c>
      <c r="F72" s="143" t="str">
        <f>IFERROR(IF(VLOOKUP($A72,'Annex 2 EHV charges'!$D:$O,10,FALSE)=0,"",VLOOKUP($A72,'Annex 2 EHV charges'!$D:$O,10,FALSE)),"")</f>
        <v/>
      </c>
      <c r="G72" s="144" t="str">
        <f>IFERROR(IF(VLOOKUP($A72,'Annex 2 EHV charges'!$D:$O,11,FALSE)=0,"",VLOOKUP($A72,'Annex 2 EHV charges'!$D:$O,11,FALSE)),"")</f>
        <v/>
      </c>
      <c r="H72" s="144" t="str">
        <f>IFERROR(IF(VLOOKUP($A72,'Annex 2 EHV charges'!$D:$O,12,FALSE)=0,"",VLOOKUP($A72,'Annex 2 EHV charges'!$D:$O,12,FALSE)),"")</f>
        <v/>
      </c>
    </row>
    <row r="73" spans="1:8" ht="33.75" customHeight="1" x14ac:dyDescent="0.2">
      <c r="A73" s="141" t="str">
        <f t="array" ref="A73">IFERROR(INDEX('Annex 2 EHV charges'!#REF!, MATCH(0, IF(ISBLANK('Annex 2 EHV charges'!#REF!),1, COUNTIF(A$4:$A72, 'Annex 2 EHV charges'!#REF!)), 0)),"")</f>
        <v/>
      </c>
      <c r="B73" s="139" t="str">
        <f>IF($A73="","",VLOOKUP($A73,'Annex 2 EHV charges'!$D:$O,2,0))</f>
        <v/>
      </c>
      <c r="C73" s="140" t="str">
        <f>IF($A73="","",VLOOKUP($A73,'Annex 2 EHV charges'!$D:$O,3,0))</f>
        <v/>
      </c>
      <c r="D73" s="137" t="str">
        <f>IF($A73="","",VLOOKUP($A73,'Annex 2 EHV charges'!$D:$O,4,0))</f>
        <v/>
      </c>
      <c r="E73" s="142" t="str">
        <f>IFERROR(IF(VLOOKUP($A73,'Annex 2 EHV charges'!$D:$O,9,FALSE)=0,"",VLOOKUP($A73,'Annex 2 EHV charges'!$D:$O,9,FALSE)),"")</f>
        <v/>
      </c>
      <c r="F73" s="143" t="str">
        <f>IFERROR(IF(VLOOKUP($A73,'Annex 2 EHV charges'!$D:$O,10,FALSE)=0,"",VLOOKUP($A73,'Annex 2 EHV charges'!$D:$O,10,FALSE)),"")</f>
        <v/>
      </c>
      <c r="G73" s="144" t="str">
        <f>IFERROR(IF(VLOOKUP($A73,'Annex 2 EHV charges'!$D:$O,11,FALSE)=0,"",VLOOKUP($A73,'Annex 2 EHV charges'!$D:$O,11,FALSE)),"")</f>
        <v/>
      </c>
      <c r="H73" s="144" t="str">
        <f>IFERROR(IF(VLOOKUP($A73,'Annex 2 EHV charges'!$D:$O,12,FALSE)=0,"",VLOOKUP($A73,'Annex 2 EHV charges'!$D:$O,12,FALSE)),"")</f>
        <v/>
      </c>
    </row>
    <row r="74" spans="1:8" ht="33.75" customHeight="1" x14ac:dyDescent="0.2">
      <c r="A74" s="141" t="str">
        <f t="array" ref="A74">IFERROR(INDEX('Annex 2 EHV charges'!#REF!, MATCH(0, IF(ISBLANK('Annex 2 EHV charges'!#REF!),1, COUNTIF(A$4:$A73, 'Annex 2 EHV charges'!#REF!)), 0)),"")</f>
        <v/>
      </c>
      <c r="B74" s="139" t="str">
        <f>IF($A74="","",VLOOKUP($A74,'Annex 2 EHV charges'!$D:$O,2,0))</f>
        <v/>
      </c>
      <c r="C74" s="140" t="str">
        <f>IF($A74="","",VLOOKUP($A74,'Annex 2 EHV charges'!$D:$O,3,0))</f>
        <v/>
      </c>
      <c r="D74" s="137" t="str">
        <f>IF($A74="","",VLOOKUP($A74,'Annex 2 EHV charges'!$D:$O,4,0))</f>
        <v/>
      </c>
      <c r="E74" s="142" t="str">
        <f>IFERROR(IF(VLOOKUP($A74,'Annex 2 EHV charges'!$D:$O,9,FALSE)=0,"",VLOOKUP($A74,'Annex 2 EHV charges'!$D:$O,9,FALSE)),"")</f>
        <v/>
      </c>
      <c r="F74" s="143" t="str">
        <f>IFERROR(IF(VLOOKUP($A74,'Annex 2 EHV charges'!$D:$O,10,FALSE)=0,"",VLOOKUP($A74,'Annex 2 EHV charges'!$D:$O,10,FALSE)),"")</f>
        <v/>
      </c>
      <c r="G74" s="144" t="str">
        <f>IFERROR(IF(VLOOKUP($A74,'Annex 2 EHV charges'!$D:$O,11,FALSE)=0,"",VLOOKUP($A74,'Annex 2 EHV charges'!$D:$O,11,FALSE)),"")</f>
        <v/>
      </c>
      <c r="H74" s="144" t="str">
        <f>IFERROR(IF(VLOOKUP($A74,'Annex 2 EHV charges'!$D:$O,12,FALSE)=0,"",VLOOKUP($A74,'Annex 2 EHV charges'!$D:$O,12,FALSE)),"")</f>
        <v/>
      </c>
    </row>
    <row r="75" spans="1:8" ht="33.75" customHeight="1" x14ac:dyDescent="0.2">
      <c r="A75" s="141" t="str">
        <f t="array" ref="A75">IFERROR(INDEX('Annex 2 EHV charges'!#REF!, MATCH(0, IF(ISBLANK('Annex 2 EHV charges'!#REF!),1, COUNTIF(A$4:$A74, 'Annex 2 EHV charges'!#REF!)), 0)),"")</f>
        <v/>
      </c>
      <c r="B75" s="139" t="str">
        <f>IF($A75="","",VLOOKUP($A75,'Annex 2 EHV charges'!$D:$O,2,0))</f>
        <v/>
      </c>
      <c r="C75" s="140" t="str">
        <f>IF($A75="","",VLOOKUP($A75,'Annex 2 EHV charges'!$D:$O,3,0))</f>
        <v/>
      </c>
      <c r="D75" s="137" t="str">
        <f>IF($A75="","",VLOOKUP($A75,'Annex 2 EHV charges'!$D:$O,4,0))</f>
        <v/>
      </c>
      <c r="E75" s="142" t="str">
        <f>IFERROR(IF(VLOOKUP($A75,'Annex 2 EHV charges'!$D:$O,9,FALSE)=0,"",VLOOKUP($A75,'Annex 2 EHV charges'!$D:$O,9,FALSE)),"")</f>
        <v/>
      </c>
      <c r="F75" s="143" t="str">
        <f>IFERROR(IF(VLOOKUP($A75,'Annex 2 EHV charges'!$D:$O,10,FALSE)=0,"",VLOOKUP($A75,'Annex 2 EHV charges'!$D:$O,10,FALSE)),"")</f>
        <v/>
      </c>
      <c r="G75" s="144" t="str">
        <f>IFERROR(IF(VLOOKUP($A75,'Annex 2 EHV charges'!$D:$O,11,FALSE)=0,"",VLOOKUP($A75,'Annex 2 EHV charges'!$D:$O,11,FALSE)),"")</f>
        <v/>
      </c>
      <c r="H75" s="144" t="str">
        <f>IFERROR(IF(VLOOKUP($A75,'Annex 2 EHV charges'!$D:$O,12,FALSE)=0,"",VLOOKUP($A75,'Annex 2 EHV charges'!$D:$O,12,FALSE)),"")</f>
        <v/>
      </c>
    </row>
    <row r="76" spans="1:8" ht="33.75" customHeight="1" x14ac:dyDescent="0.2">
      <c r="A76" s="141" t="str">
        <f t="array" ref="A76">IFERROR(INDEX('Annex 2 EHV charges'!#REF!, MATCH(0, IF(ISBLANK('Annex 2 EHV charges'!#REF!),1, COUNTIF(A$4:$A75, 'Annex 2 EHV charges'!#REF!)), 0)),"")</f>
        <v/>
      </c>
      <c r="B76" s="139" t="str">
        <f>IF($A76="","",VLOOKUP($A76,'Annex 2 EHV charges'!$D:$O,2,0))</f>
        <v/>
      </c>
      <c r="C76" s="140" t="str">
        <f>IF($A76="","",VLOOKUP($A76,'Annex 2 EHV charges'!$D:$O,3,0))</f>
        <v/>
      </c>
      <c r="D76" s="137" t="str">
        <f>IF($A76="","",VLOOKUP($A76,'Annex 2 EHV charges'!$D:$O,4,0))</f>
        <v/>
      </c>
      <c r="E76" s="142" t="str">
        <f>IFERROR(IF(VLOOKUP($A76,'Annex 2 EHV charges'!$D:$O,9,FALSE)=0,"",VLOOKUP($A76,'Annex 2 EHV charges'!$D:$O,9,FALSE)),"")</f>
        <v/>
      </c>
      <c r="F76" s="143" t="str">
        <f>IFERROR(IF(VLOOKUP($A76,'Annex 2 EHV charges'!$D:$O,10,FALSE)=0,"",VLOOKUP($A76,'Annex 2 EHV charges'!$D:$O,10,FALSE)),"")</f>
        <v/>
      </c>
      <c r="G76" s="144" t="str">
        <f>IFERROR(IF(VLOOKUP($A76,'Annex 2 EHV charges'!$D:$O,11,FALSE)=0,"",VLOOKUP($A76,'Annex 2 EHV charges'!$D:$O,11,FALSE)),"")</f>
        <v/>
      </c>
      <c r="H76" s="144" t="str">
        <f>IFERROR(IF(VLOOKUP($A76,'Annex 2 EHV charges'!$D:$O,12,FALSE)=0,"",VLOOKUP($A76,'Annex 2 EHV charges'!$D:$O,12,FALSE)),"")</f>
        <v/>
      </c>
    </row>
    <row r="77" spans="1:8" ht="33.75" customHeight="1" x14ac:dyDescent="0.2">
      <c r="A77" s="141" t="str">
        <f t="array" ref="A77">IFERROR(INDEX('Annex 2 EHV charges'!#REF!, MATCH(0, IF(ISBLANK('Annex 2 EHV charges'!#REF!),1, COUNTIF(A$4:$A76, 'Annex 2 EHV charges'!#REF!)), 0)),"")</f>
        <v/>
      </c>
      <c r="B77" s="139" t="str">
        <f>IF($A77="","",VLOOKUP($A77,'Annex 2 EHV charges'!$D:$O,2,0))</f>
        <v/>
      </c>
      <c r="C77" s="140" t="str">
        <f>IF($A77="","",VLOOKUP($A77,'Annex 2 EHV charges'!$D:$O,3,0))</f>
        <v/>
      </c>
      <c r="D77" s="137" t="str">
        <f>IF($A77="","",VLOOKUP($A77,'Annex 2 EHV charges'!$D:$O,4,0))</f>
        <v/>
      </c>
      <c r="E77" s="142" t="str">
        <f>IFERROR(IF(VLOOKUP($A77,'Annex 2 EHV charges'!$D:$O,9,FALSE)=0,"",VLOOKUP($A77,'Annex 2 EHV charges'!$D:$O,9,FALSE)),"")</f>
        <v/>
      </c>
      <c r="F77" s="143" t="str">
        <f>IFERROR(IF(VLOOKUP($A77,'Annex 2 EHV charges'!$D:$O,10,FALSE)=0,"",VLOOKUP($A77,'Annex 2 EHV charges'!$D:$O,10,FALSE)),"")</f>
        <v/>
      </c>
      <c r="G77" s="144" t="str">
        <f>IFERROR(IF(VLOOKUP($A77,'Annex 2 EHV charges'!$D:$O,11,FALSE)=0,"",VLOOKUP($A77,'Annex 2 EHV charges'!$D:$O,11,FALSE)),"")</f>
        <v/>
      </c>
      <c r="H77" s="144" t="str">
        <f>IFERROR(IF(VLOOKUP($A77,'Annex 2 EHV charges'!$D:$O,12,FALSE)=0,"",VLOOKUP($A77,'Annex 2 EHV charges'!$D:$O,12,FALSE)),"")</f>
        <v/>
      </c>
    </row>
    <row r="78" spans="1:8" ht="33.75" customHeight="1" x14ac:dyDescent="0.2">
      <c r="A78" s="141" t="str">
        <f t="array" ref="A78">IFERROR(INDEX('Annex 2 EHV charges'!#REF!, MATCH(0, IF(ISBLANK('Annex 2 EHV charges'!#REF!),1, COUNTIF(A$4:$A77, 'Annex 2 EHV charges'!#REF!)), 0)),"")</f>
        <v/>
      </c>
      <c r="B78" s="139" t="str">
        <f>IF($A78="","",VLOOKUP($A78,'Annex 2 EHV charges'!$D:$O,2,0))</f>
        <v/>
      </c>
      <c r="C78" s="140" t="str">
        <f>IF($A78="","",VLOOKUP($A78,'Annex 2 EHV charges'!$D:$O,3,0))</f>
        <v/>
      </c>
      <c r="D78" s="137" t="str">
        <f>IF($A78="","",VLOOKUP($A78,'Annex 2 EHV charges'!$D:$O,4,0))</f>
        <v/>
      </c>
      <c r="E78" s="142" t="str">
        <f>IFERROR(IF(VLOOKUP($A78,'Annex 2 EHV charges'!$D:$O,9,FALSE)=0,"",VLOOKUP($A78,'Annex 2 EHV charges'!$D:$O,9,FALSE)),"")</f>
        <v/>
      </c>
      <c r="F78" s="143" t="str">
        <f>IFERROR(IF(VLOOKUP($A78,'Annex 2 EHV charges'!$D:$O,10,FALSE)=0,"",VLOOKUP($A78,'Annex 2 EHV charges'!$D:$O,10,FALSE)),"")</f>
        <v/>
      </c>
      <c r="G78" s="144" t="str">
        <f>IFERROR(IF(VLOOKUP($A78,'Annex 2 EHV charges'!$D:$O,11,FALSE)=0,"",VLOOKUP($A78,'Annex 2 EHV charges'!$D:$O,11,FALSE)),"")</f>
        <v/>
      </c>
      <c r="H78" s="144" t="str">
        <f>IFERROR(IF(VLOOKUP($A78,'Annex 2 EHV charges'!$D:$O,12,FALSE)=0,"",VLOOKUP($A78,'Annex 2 EHV charges'!$D:$O,12,FALSE)),"")</f>
        <v/>
      </c>
    </row>
    <row r="79" spans="1:8" ht="33.75" customHeight="1" x14ac:dyDescent="0.2">
      <c r="A79" s="141" t="str">
        <f t="array" ref="A79">IFERROR(INDEX('Annex 2 EHV charges'!#REF!, MATCH(0, IF(ISBLANK('Annex 2 EHV charges'!#REF!),1, COUNTIF(A$4:$A78, 'Annex 2 EHV charges'!#REF!)), 0)),"")</f>
        <v/>
      </c>
      <c r="B79" s="139" t="str">
        <f>IF($A79="","",VLOOKUP($A79,'Annex 2 EHV charges'!$D:$O,2,0))</f>
        <v/>
      </c>
      <c r="C79" s="140" t="str">
        <f>IF($A79="","",VLOOKUP($A79,'Annex 2 EHV charges'!$D:$O,3,0))</f>
        <v/>
      </c>
      <c r="D79" s="137" t="str">
        <f>IF($A79="","",VLOOKUP($A79,'Annex 2 EHV charges'!$D:$O,4,0))</f>
        <v/>
      </c>
      <c r="E79" s="142" t="str">
        <f>IFERROR(IF(VLOOKUP($A79,'Annex 2 EHV charges'!$D:$O,9,FALSE)=0,"",VLOOKUP($A79,'Annex 2 EHV charges'!$D:$O,9,FALSE)),"")</f>
        <v/>
      </c>
      <c r="F79" s="143" t="str">
        <f>IFERROR(IF(VLOOKUP($A79,'Annex 2 EHV charges'!$D:$O,10,FALSE)=0,"",VLOOKUP($A79,'Annex 2 EHV charges'!$D:$O,10,FALSE)),"")</f>
        <v/>
      </c>
      <c r="G79" s="144" t="str">
        <f>IFERROR(IF(VLOOKUP($A79,'Annex 2 EHV charges'!$D:$O,11,FALSE)=0,"",VLOOKUP($A79,'Annex 2 EHV charges'!$D:$O,11,FALSE)),"")</f>
        <v/>
      </c>
      <c r="H79" s="144" t="str">
        <f>IFERROR(IF(VLOOKUP($A79,'Annex 2 EHV charges'!$D:$O,12,FALSE)=0,"",VLOOKUP($A79,'Annex 2 EHV charges'!$D:$O,12,FALSE)),"")</f>
        <v/>
      </c>
    </row>
    <row r="80" spans="1:8" ht="33.75" customHeight="1" x14ac:dyDescent="0.2">
      <c r="A80" s="141" t="str">
        <f t="array" ref="A80">IFERROR(INDEX('Annex 2 EHV charges'!#REF!, MATCH(0, IF(ISBLANK('Annex 2 EHV charges'!#REF!),1, COUNTIF(A$4:$A79, 'Annex 2 EHV charges'!#REF!)), 0)),"")</f>
        <v/>
      </c>
      <c r="B80" s="139" t="str">
        <f>IF($A80="","",VLOOKUP($A80,'Annex 2 EHV charges'!$D:$O,2,0))</f>
        <v/>
      </c>
      <c r="C80" s="140" t="str">
        <f>IF($A80="","",VLOOKUP($A80,'Annex 2 EHV charges'!$D:$O,3,0))</f>
        <v/>
      </c>
      <c r="D80" s="137" t="str">
        <f>IF($A80="","",VLOOKUP($A80,'Annex 2 EHV charges'!$D:$O,4,0))</f>
        <v/>
      </c>
      <c r="E80" s="142" t="str">
        <f>IFERROR(IF(VLOOKUP($A80,'Annex 2 EHV charges'!$D:$O,9,FALSE)=0,"",VLOOKUP($A80,'Annex 2 EHV charges'!$D:$O,9,FALSE)),"")</f>
        <v/>
      </c>
      <c r="F80" s="143" t="str">
        <f>IFERROR(IF(VLOOKUP($A80,'Annex 2 EHV charges'!$D:$O,10,FALSE)=0,"",VLOOKUP($A80,'Annex 2 EHV charges'!$D:$O,10,FALSE)),"")</f>
        <v/>
      </c>
      <c r="G80" s="144" t="str">
        <f>IFERROR(IF(VLOOKUP($A80,'Annex 2 EHV charges'!$D:$O,11,FALSE)=0,"",VLOOKUP($A80,'Annex 2 EHV charges'!$D:$O,11,FALSE)),"")</f>
        <v/>
      </c>
      <c r="H80" s="144" t="str">
        <f>IFERROR(IF(VLOOKUP($A80,'Annex 2 EHV charges'!$D:$O,12,FALSE)=0,"",VLOOKUP($A80,'Annex 2 EHV charges'!$D:$O,12,FALSE)),"")</f>
        <v/>
      </c>
    </row>
    <row r="81" spans="1:8" ht="33.75" customHeight="1" x14ac:dyDescent="0.2">
      <c r="A81" s="141" t="str">
        <f t="array" ref="A81">IFERROR(INDEX('Annex 2 EHV charges'!#REF!, MATCH(0, IF(ISBLANK('Annex 2 EHV charges'!#REF!),1, COUNTIF(A$4:$A80, 'Annex 2 EHV charges'!#REF!)), 0)),"")</f>
        <v/>
      </c>
      <c r="B81" s="139" t="str">
        <f>IF($A81="","",VLOOKUP($A81,'Annex 2 EHV charges'!$D:$O,2,0))</f>
        <v/>
      </c>
      <c r="C81" s="140" t="str">
        <f>IF($A81="","",VLOOKUP($A81,'Annex 2 EHV charges'!$D:$O,3,0))</f>
        <v/>
      </c>
      <c r="D81" s="137" t="str">
        <f>IF($A81="","",VLOOKUP($A81,'Annex 2 EHV charges'!$D:$O,4,0))</f>
        <v/>
      </c>
      <c r="E81" s="142" t="str">
        <f>IFERROR(IF(VLOOKUP($A81,'Annex 2 EHV charges'!$D:$O,9,FALSE)=0,"",VLOOKUP($A81,'Annex 2 EHV charges'!$D:$O,9,FALSE)),"")</f>
        <v/>
      </c>
      <c r="F81" s="143" t="str">
        <f>IFERROR(IF(VLOOKUP($A81,'Annex 2 EHV charges'!$D:$O,10,FALSE)=0,"",VLOOKUP($A81,'Annex 2 EHV charges'!$D:$O,10,FALSE)),"")</f>
        <v/>
      </c>
      <c r="G81" s="144" t="str">
        <f>IFERROR(IF(VLOOKUP($A81,'Annex 2 EHV charges'!$D:$O,11,FALSE)=0,"",VLOOKUP($A81,'Annex 2 EHV charges'!$D:$O,11,FALSE)),"")</f>
        <v/>
      </c>
      <c r="H81" s="144" t="str">
        <f>IFERROR(IF(VLOOKUP($A81,'Annex 2 EHV charges'!$D:$O,12,FALSE)=0,"",VLOOKUP($A81,'Annex 2 EHV charges'!$D:$O,12,FALSE)),"")</f>
        <v/>
      </c>
    </row>
    <row r="82" spans="1:8" ht="33.75" customHeight="1" x14ac:dyDescent="0.2">
      <c r="A82" s="141" t="str">
        <f t="array" ref="A82">IFERROR(INDEX('Annex 2 EHV charges'!#REF!, MATCH(0, IF(ISBLANK('Annex 2 EHV charges'!#REF!),1, COUNTIF(A$4:$A81, 'Annex 2 EHV charges'!#REF!)), 0)),"")</f>
        <v/>
      </c>
      <c r="B82" s="139" t="str">
        <f>IF($A82="","",VLOOKUP($A82,'Annex 2 EHV charges'!$D:$O,2,0))</f>
        <v/>
      </c>
      <c r="C82" s="140" t="str">
        <f>IF($A82="","",VLOOKUP($A82,'Annex 2 EHV charges'!$D:$O,3,0))</f>
        <v/>
      </c>
      <c r="D82" s="137" t="str">
        <f>IF($A82="","",VLOOKUP($A82,'Annex 2 EHV charges'!$D:$O,4,0))</f>
        <v/>
      </c>
      <c r="E82" s="142" t="str">
        <f>IFERROR(IF(VLOOKUP($A82,'Annex 2 EHV charges'!$D:$O,9,FALSE)=0,"",VLOOKUP($A82,'Annex 2 EHV charges'!$D:$O,9,FALSE)),"")</f>
        <v/>
      </c>
      <c r="F82" s="143" t="str">
        <f>IFERROR(IF(VLOOKUP($A82,'Annex 2 EHV charges'!$D:$O,10,FALSE)=0,"",VLOOKUP($A82,'Annex 2 EHV charges'!$D:$O,10,FALSE)),"")</f>
        <v/>
      </c>
      <c r="G82" s="144" t="str">
        <f>IFERROR(IF(VLOOKUP($A82,'Annex 2 EHV charges'!$D:$O,11,FALSE)=0,"",VLOOKUP($A82,'Annex 2 EHV charges'!$D:$O,11,FALSE)),"")</f>
        <v/>
      </c>
      <c r="H82" s="144" t="str">
        <f>IFERROR(IF(VLOOKUP($A82,'Annex 2 EHV charges'!$D:$O,12,FALSE)=0,"",VLOOKUP($A82,'Annex 2 EHV charges'!$D:$O,12,FALSE)),"")</f>
        <v/>
      </c>
    </row>
    <row r="83" spans="1:8" ht="33.75" customHeight="1" x14ac:dyDescent="0.2">
      <c r="A83" s="141" t="str">
        <f t="array" ref="A83">IFERROR(INDEX('Annex 2 EHV charges'!#REF!, MATCH(0, IF(ISBLANK('Annex 2 EHV charges'!#REF!),1, COUNTIF(A$4:$A82, 'Annex 2 EHV charges'!#REF!)), 0)),"")</f>
        <v/>
      </c>
      <c r="B83" s="139" t="str">
        <f>IF($A83="","",VLOOKUP($A83,'Annex 2 EHV charges'!$D:$O,2,0))</f>
        <v/>
      </c>
      <c r="C83" s="140" t="str">
        <f>IF($A83="","",VLOOKUP($A83,'Annex 2 EHV charges'!$D:$O,3,0))</f>
        <v/>
      </c>
      <c r="D83" s="137" t="str">
        <f>IF($A83="","",VLOOKUP($A83,'Annex 2 EHV charges'!$D:$O,4,0))</f>
        <v/>
      </c>
      <c r="E83" s="142" t="str">
        <f>IFERROR(IF(VLOOKUP($A83,'Annex 2 EHV charges'!$D:$O,9,FALSE)=0,"",VLOOKUP($A83,'Annex 2 EHV charges'!$D:$O,9,FALSE)),"")</f>
        <v/>
      </c>
      <c r="F83" s="143" t="str">
        <f>IFERROR(IF(VLOOKUP($A83,'Annex 2 EHV charges'!$D:$O,10,FALSE)=0,"",VLOOKUP($A83,'Annex 2 EHV charges'!$D:$O,10,FALSE)),"")</f>
        <v/>
      </c>
      <c r="G83" s="144" t="str">
        <f>IFERROR(IF(VLOOKUP($A83,'Annex 2 EHV charges'!$D:$O,11,FALSE)=0,"",VLOOKUP($A83,'Annex 2 EHV charges'!$D:$O,11,FALSE)),"")</f>
        <v/>
      </c>
      <c r="H83" s="144" t="str">
        <f>IFERROR(IF(VLOOKUP($A83,'Annex 2 EHV charges'!$D:$O,12,FALSE)=0,"",VLOOKUP($A83,'Annex 2 EHV charges'!$D:$O,12,FALSE)),"")</f>
        <v/>
      </c>
    </row>
    <row r="84" spans="1:8" ht="33.75" customHeight="1" x14ac:dyDescent="0.2">
      <c r="A84" s="141" t="str">
        <f t="array" ref="A84">IFERROR(INDEX('Annex 2 EHV charges'!#REF!, MATCH(0, IF(ISBLANK('Annex 2 EHV charges'!#REF!),1, COUNTIF(A$4:$A83, 'Annex 2 EHV charges'!#REF!)), 0)),"")</f>
        <v/>
      </c>
      <c r="B84" s="139" t="str">
        <f>IF($A84="","",VLOOKUP($A84,'Annex 2 EHV charges'!$D:$O,2,0))</f>
        <v/>
      </c>
      <c r="C84" s="140" t="str">
        <f>IF($A84="","",VLOOKUP($A84,'Annex 2 EHV charges'!$D:$O,3,0))</f>
        <v/>
      </c>
      <c r="D84" s="137" t="str">
        <f>IF($A84="","",VLOOKUP($A84,'Annex 2 EHV charges'!$D:$O,4,0))</f>
        <v/>
      </c>
      <c r="E84" s="142" t="str">
        <f>IFERROR(IF(VLOOKUP($A84,'Annex 2 EHV charges'!$D:$O,9,FALSE)=0,"",VLOOKUP($A84,'Annex 2 EHV charges'!$D:$O,9,FALSE)),"")</f>
        <v/>
      </c>
      <c r="F84" s="143" t="str">
        <f>IFERROR(IF(VLOOKUP($A84,'Annex 2 EHV charges'!$D:$O,10,FALSE)=0,"",VLOOKUP($A84,'Annex 2 EHV charges'!$D:$O,10,FALSE)),"")</f>
        <v/>
      </c>
      <c r="G84" s="144" t="str">
        <f>IFERROR(IF(VLOOKUP($A84,'Annex 2 EHV charges'!$D:$O,11,FALSE)=0,"",VLOOKUP($A84,'Annex 2 EHV charges'!$D:$O,11,FALSE)),"")</f>
        <v/>
      </c>
      <c r="H84" s="144" t="str">
        <f>IFERROR(IF(VLOOKUP($A84,'Annex 2 EHV charges'!$D:$O,12,FALSE)=0,"",VLOOKUP($A84,'Annex 2 EHV charges'!$D:$O,12,FALSE)),"")</f>
        <v/>
      </c>
    </row>
    <row r="85" spans="1:8" ht="33.75" customHeight="1" x14ac:dyDescent="0.2">
      <c r="A85" s="141" t="str">
        <f t="array" ref="A85">IFERROR(INDEX('Annex 2 EHV charges'!#REF!, MATCH(0, IF(ISBLANK('Annex 2 EHV charges'!#REF!),1, COUNTIF(A$4:$A84, 'Annex 2 EHV charges'!#REF!)), 0)),"")</f>
        <v/>
      </c>
      <c r="B85" s="139" t="str">
        <f>IF($A85="","",VLOOKUP($A85,'Annex 2 EHV charges'!$D:$O,2,0))</f>
        <v/>
      </c>
      <c r="C85" s="140" t="str">
        <f>IF($A85="","",VLOOKUP($A85,'Annex 2 EHV charges'!$D:$O,3,0))</f>
        <v/>
      </c>
      <c r="D85" s="137" t="str">
        <f>IF($A85="","",VLOOKUP($A85,'Annex 2 EHV charges'!$D:$O,4,0))</f>
        <v/>
      </c>
      <c r="E85" s="142" t="str">
        <f>IFERROR(IF(VLOOKUP($A85,'Annex 2 EHV charges'!$D:$O,9,FALSE)=0,"",VLOOKUP($A85,'Annex 2 EHV charges'!$D:$O,9,FALSE)),"")</f>
        <v/>
      </c>
      <c r="F85" s="143" t="str">
        <f>IFERROR(IF(VLOOKUP($A85,'Annex 2 EHV charges'!$D:$O,10,FALSE)=0,"",VLOOKUP($A85,'Annex 2 EHV charges'!$D:$O,10,FALSE)),"")</f>
        <v/>
      </c>
      <c r="G85" s="144" t="str">
        <f>IFERROR(IF(VLOOKUP($A85,'Annex 2 EHV charges'!$D:$O,11,FALSE)=0,"",VLOOKUP($A85,'Annex 2 EHV charges'!$D:$O,11,FALSE)),"")</f>
        <v/>
      </c>
      <c r="H85" s="144" t="str">
        <f>IFERROR(IF(VLOOKUP($A85,'Annex 2 EHV charges'!$D:$O,12,FALSE)=0,"",VLOOKUP($A85,'Annex 2 EHV charges'!$D:$O,12,FALSE)),"")</f>
        <v/>
      </c>
    </row>
    <row r="86" spans="1:8" ht="33.75" customHeight="1" x14ac:dyDescent="0.2">
      <c r="A86" s="141" t="str">
        <f t="array" ref="A86">IFERROR(INDEX('Annex 2 EHV charges'!#REF!, MATCH(0, IF(ISBLANK('Annex 2 EHV charges'!#REF!),1, COUNTIF(A$4:$A85, 'Annex 2 EHV charges'!#REF!)), 0)),"")</f>
        <v/>
      </c>
      <c r="B86" s="139" t="str">
        <f>IF($A86="","",VLOOKUP($A86,'Annex 2 EHV charges'!$D:$O,2,0))</f>
        <v/>
      </c>
      <c r="C86" s="140" t="str">
        <f>IF($A86="","",VLOOKUP($A86,'Annex 2 EHV charges'!$D:$O,3,0))</f>
        <v/>
      </c>
      <c r="D86" s="137" t="str">
        <f>IF($A86="","",VLOOKUP($A86,'Annex 2 EHV charges'!$D:$O,4,0))</f>
        <v/>
      </c>
      <c r="E86" s="142" t="str">
        <f>IFERROR(IF(VLOOKUP($A86,'Annex 2 EHV charges'!$D:$O,9,FALSE)=0,"",VLOOKUP($A86,'Annex 2 EHV charges'!$D:$O,9,FALSE)),"")</f>
        <v/>
      </c>
      <c r="F86" s="143" t="str">
        <f>IFERROR(IF(VLOOKUP($A86,'Annex 2 EHV charges'!$D:$O,10,FALSE)=0,"",VLOOKUP($A86,'Annex 2 EHV charges'!$D:$O,10,FALSE)),"")</f>
        <v/>
      </c>
      <c r="G86" s="144" t="str">
        <f>IFERROR(IF(VLOOKUP($A86,'Annex 2 EHV charges'!$D:$O,11,FALSE)=0,"",VLOOKUP($A86,'Annex 2 EHV charges'!$D:$O,11,FALSE)),"")</f>
        <v/>
      </c>
      <c r="H86" s="144" t="str">
        <f>IFERROR(IF(VLOOKUP($A86,'Annex 2 EHV charges'!$D:$O,12,FALSE)=0,"",VLOOKUP($A86,'Annex 2 EHV charges'!$D:$O,12,FALSE)),"")</f>
        <v/>
      </c>
    </row>
    <row r="87" spans="1:8" ht="33.75" customHeight="1" x14ac:dyDescent="0.2">
      <c r="A87" s="141" t="str">
        <f t="array" ref="A87">IFERROR(INDEX('Annex 2 EHV charges'!#REF!, MATCH(0, IF(ISBLANK('Annex 2 EHV charges'!#REF!),1, COUNTIF(A$4:$A86, 'Annex 2 EHV charges'!#REF!)), 0)),"")</f>
        <v/>
      </c>
      <c r="B87" s="139" t="str">
        <f>IF($A87="","",VLOOKUP($A87,'Annex 2 EHV charges'!$D:$O,2,0))</f>
        <v/>
      </c>
      <c r="C87" s="140" t="str">
        <f>IF($A87="","",VLOOKUP($A87,'Annex 2 EHV charges'!$D:$O,3,0))</f>
        <v/>
      </c>
      <c r="D87" s="137" t="str">
        <f>IF($A87="","",VLOOKUP($A87,'Annex 2 EHV charges'!$D:$O,4,0))</f>
        <v/>
      </c>
      <c r="E87" s="142" t="str">
        <f>IFERROR(IF(VLOOKUP($A87,'Annex 2 EHV charges'!$D:$O,9,FALSE)=0,"",VLOOKUP($A87,'Annex 2 EHV charges'!$D:$O,9,FALSE)),"")</f>
        <v/>
      </c>
      <c r="F87" s="143" t="str">
        <f>IFERROR(IF(VLOOKUP($A87,'Annex 2 EHV charges'!$D:$O,10,FALSE)=0,"",VLOOKUP($A87,'Annex 2 EHV charges'!$D:$O,10,FALSE)),"")</f>
        <v/>
      </c>
      <c r="G87" s="144" t="str">
        <f>IFERROR(IF(VLOOKUP($A87,'Annex 2 EHV charges'!$D:$O,11,FALSE)=0,"",VLOOKUP($A87,'Annex 2 EHV charges'!$D:$O,11,FALSE)),"")</f>
        <v/>
      </c>
      <c r="H87" s="144" t="str">
        <f>IFERROR(IF(VLOOKUP($A87,'Annex 2 EHV charges'!$D:$O,12,FALSE)=0,"",VLOOKUP($A87,'Annex 2 EHV charges'!$D:$O,12,FALSE)),"")</f>
        <v/>
      </c>
    </row>
    <row r="88" spans="1:8" ht="33.75" customHeight="1" x14ac:dyDescent="0.2">
      <c r="A88" s="141" t="str">
        <f t="array" ref="A88">IFERROR(INDEX('Annex 2 EHV charges'!#REF!, MATCH(0, IF(ISBLANK('Annex 2 EHV charges'!#REF!),1, COUNTIF(A$4:$A87, 'Annex 2 EHV charges'!#REF!)), 0)),"")</f>
        <v/>
      </c>
      <c r="B88" s="139" t="str">
        <f>IF($A88="","",VLOOKUP($A88,'Annex 2 EHV charges'!$D:$O,2,0))</f>
        <v/>
      </c>
      <c r="C88" s="140" t="str">
        <f>IF($A88="","",VLOOKUP($A88,'Annex 2 EHV charges'!$D:$O,3,0))</f>
        <v/>
      </c>
      <c r="D88" s="137" t="str">
        <f>IF($A88="","",VLOOKUP($A88,'Annex 2 EHV charges'!$D:$O,4,0))</f>
        <v/>
      </c>
      <c r="E88" s="142" t="str">
        <f>IFERROR(IF(VLOOKUP($A88,'Annex 2 EHV charges'!$D:$O,9,FALSE)=0,"",VLOOKUP($A88,'Annex 2 EHV charges'!$D:$O,9,FALSE)),"")</f>
        <v/>
      </c>
      <c r="F88" s="143" t="str">
        <f>IFERROR(IF(VLOOKUP($A88,'Annex 2 EHV charges'!$D:$O,10,FALSE)=0,"",VLOOKUP($A88,'Annex 2 EHV charges'!$D:$O,10,FALSE)),"")</f>
        <v/>
      </c>
      <c r="G88" s="144" t="str">
        <f>IFERROR(IF(VLOOKUP($A88,'Annex 2 EHV charges'!$D:$O,11,FALSE)=0,"",VLOOKUP($A88,'Annex 2 EHV charges'!$D:$O,11,FALSE)),"")</f>
        <v/>
      </c>
      <c r="H88" s="144" t="str">
        <f>IFERROR(IF(VLOOKUP($A88,'Annex 2 EHV charges'!$D:$O,12,FALSE)=0,"",VLOOKUP($A88,'Annex 2 EHV charges'!$D:$O,12,FALSE)),"")</f>
        <v/>
      </c>
    </row>
    <row r="89" spans="1:8" ht="33.75" customHeight="1" x14ac:dyDescent="0.2">
      <c r="A89" s="141" t="str">
        <f t="array" ref="A89">IFERROR(INDEX('Annex 2 EHV charges'!#REF!, MATCH(0, IF(ISBLANK('Annex 2 EHV charges'!#REF!),1, COUNTIF(A$4:$A88, 'Annex 2 EHV charges'!#REF!)), 0)),"")</f>
        <v/>
      </c>
      <c r="B89" s="139" t="str">
        <f>IF($A89="","",VLOOKUP($A89,'Annex 2 EHV charges'!$D:$O,2,0))</f>
        <v/>
      </c>
      <c r="C89" s="140" t="str">
        <f>IF($A89="","",VLOOKUP($A89,'Annex 2 EHV charges'!$D:$O,3,0))</f>
        <v/>
      </c>
      <c r="D89" s="137" t="str">
        <f>IF($A89="","",VLOOKUP($A89,'Annex 2 EHV charges'!$D:$O,4,0))</f>
        <v/>
      </c>
      <c r="E89" s="142" t="str">
        <f>IFERROR(IF(VLOOKUP($A89,'Annex 2 EHV charges'!$D:$O,9,FALSE)=0,"",VLOOKUP($A89,'Annex 2 EHV charges'!$D:$O,9,FALSE)),"")</f>
        <v/>
      </c>
      <c r="F89" s="143" t="str">
        <f>IFERROR(IF(VLOOKUP($A89,'Annex 2 EHV charges'!$D:$O,10,FALSE)=0,"",VLOOKUP($A89,'Annex 2 EHV charges'!$D:$O,10,FALSE)),"")</f>
        <v/>
      </c>
      <c r="G89" s="144" t="str">
        <f>IFERROR(IF(VLOOKUP($A89,'Annex 2 EHV charges'!$D:$O,11,FALSE)=0,"",VLOOKUP($A89,'Annex 2 EHV charges'!$D:$O,11,FALSE)),"")</f>
        <v/>
      </c>
      <c r="H89" s="144" t="str">
        <f>IFERROR(IF(VLOOKUP($A89,'Annex 2 EHV charges'!$D:$O,12,FALSE)=0,"",VLOOKUP($A89,'Annex 2 EHV charges'!$D:$O,12,FALSE)),"")</f>
        <v/>
      </c>
    </row>
    <row r="90" spans="1:8" ht="33.75" customHeight="1" x14ac:dyDescent="0.2">
      <c r="A90" s="141" t="str">
        <f t="array" ref="A90">IFERROR(INDEX('Annex 2 EHV charges'!#REF!, MATCH(0, IF(ISBLANK('Annex 2 EHV charges'!#REF!),1, COUNTIF(A$4:$A89, 'Annex 2 EHV charges'!#REF!)), 0)),"")</f>
        <v/>
      </c>
      <c r="B90" s="139" t="str">
        <f>IF($A90="","",VLOOKUP($A90,'Annex 2 EHV charges'!$D:$O,2,0))</f>
        <v/>
      </c>
      <c r="C90" s="140" t="str">
        <f>IF($A90="","",VLOOKUP($A90,'Annex 2 EHV charges'!$D:$O,3,0))</f>
        <v/>
      </c>
      <c r="D90" s="137" t="str">
        <f>IF($A90="","",VLOOKUP($A90,'Annex 2 EHV charges'!$D:$O,4,0))</f>
        <v/>
      </c>
      <c r="E90" s="142" t="str">
        <f>IFERROR(IF(VLOOKUP($A90,'Annex 2 EHV charges'!$D:$O,9,FALSE)=0,"",VLOOKUP($A90,'Annex 2 EHV charges'!$D:$O,9,FALSE)),"")</f>
        <v/>
      </c>
      <c r="F90" s="143" t="str">
        <f>IFERROR(IF(VLOOKUP($A90,'Annex 2 EHV charges'!$D:$O,10,FALSE)=0,"",VLOOKUP($A90,'Annex 2 EHV charges'!$D:$O,10,FALSE)),"")</f>
        <v/>
      </c>
      <c r="G90" s="144" t="str">
        <f>IFERROR(IF(VLOOKUP($A90,'Annex 2 EHV charges'!$D:$O,11,FALSE)=0,"",VLOOKUP($A90,'Annex 2 EHV charges'!$D:$O,11,FALSE)),"")</f>
        <v/>
      </c>
      <c r="H90" s="144" t="str">
        <f>IFERROR(IF(VLOOKUP($A90,'Annex 2 EHV charges'!$D:$O,12,FALSE)=0,"",VLOOKUP($A90,'Annex 2 EHV charges'!$D:$O,12,FALSE)),"")</f>
        <v/>
      </c>
    </row>
    <row r="91" spans="1:8" ht="33.75" customHeight="1" x14ac:dyDescent="0.2">
      <c r="A91" s="141" t="str">
        <f t="array" ref="A91">IFERROR(INDEX('Annex 2 EHV charges'!#REF!, MATCH(0, IF(ISBLANK('Annex 2 EHV charges'!#REF!),1, COUNTIF(A$4:$A90, 'Annex 2 EHV charges'!#REF!)), 0)),"")</f>
        <v/>
      </c>
      <c r="B91" s="139" t="str">
        <f>IF($A91="","",VLOOKUP($A91,'Annex 2 EHV charges'!$D:$O,2,0))</f>
        <v/>
      </c>
      <c r="C91" s="140" t="str">
        <f>IF($A91="","",VLOOKUP($A91,'Annex 2 EHV charges'!$D:$O,3,0))</f>
        <v/>
      </c>
      <c r="D91" s="137" t="str">
        <f>IF($A91="","",VLOOKUP($A91,'Annex 2 EHV charges'!$D:$O,4,0))</f>
        <v/>
      </c>
      <c r="E91" s="142" t="str">
        <f>IFERROR(IF(VLOOKUP($A91,'Annex 2 EHV charges'!$D:$O,9,FALSE)=0,"",VLOOKUP($A91,'Annex 2 EHV charges'!$D:$O,9,FALSE)),"")</f>
        <v/>
      </c>
      <c r="F91" s="143" t="str">
        <f>IFERROR(IF(VLOOKUP($A91,'Annex 2 EHV charges'!$D:$O,10,FALSE)=0,"",VLOOKUP($A91,'Annex 2 EHV charges'!$D:$O,10,FALSE)),"")</f>
        <v/>
      </c>
      <c r="G91" s="144" t="str">
        <f>IFERROR(IF(VLOOKUP($A91,'Annex 2 EHV charges'!$D:$O,11,FALSE)=0,"",VLOOKUP($A91,'Annex 2 EHV charges'!$D:$O,11,FALSE)),"")</f>
        <v/>
      </c>
      <c r="H91" s="144" t="str">
        <f>IFERROR(IF(VLOOKUP($A91,'Annex 2 EHV charges'!$D:$O,12,FALSE)=0,"",VLOOKUP($A91,'Annex 2 EHV charges'!$D:$O,12,FALSE)),"")</f>
        <v/>
      </c>
    </row>
    <row r="92" spans="1:8" ht="33.75" customHeight="1" x14ac:dyDescent="0.2">
      <c r="A92" s="141" t="str">
        <f t="array" ref="A92">IFERROR(INDEX('Annex 2 EHV charges'!#REF!, MATCH(0, IF(ISBLANK('Annex 2 EHV charges'!#REF!),1, COUNTIF(A$4:$A91, 'Annex 2 EHV charges'!#REF!)), 0)),"")</f>
        <v/>
      </c>
      <c r="B92" s="139" t="str">
        <f>IF($A92="","",VLOOKUP($A92,'Annex 2 EHV charges'!$D:$O,2,0))</f>
        <v/>
      </c>
      <c r="C92" s="140" t="str">
        <f>IF($A92="","",VLOOKUP($A92,'Annex 2 EHV charges'!$D:$O,3,0))</f>
        <v/>
      </c>
      <c r="D92" s="137" t="str">
        <f>IF($A92="","",VLOOKUP($A92,'Annex 2 EHV charges'!$D:$O,4,0))</f>
        <v/>
      </c>
      <c r="E92" s="142" t="str">
        <f>IFERROR(IF(VLOOKUP($A92,'Annex 2 EHV charges'!$D:$O,9,FALSE)=0,"",VLOOKUP($A92,'Annex 2 EHV charges'!$D:$O,9,FALSE)),"")</f>
        <v/>
      </c>
      <c r="F92" s="143" t="str">
        <f>IFERROR(IF(VLOOKUP($A92,'Annex 2 EHV charges'!$D:$O,10,FALSE)=0,"",VLOOKUP($A92,'Annex 2 EHV charges'!$D:$O,10,FALSE)),"")</f>
        <v/>
      </c>
      <c r="G92" s="144" t="str">
        <f>IFERROR(IF(VLOOKUP($A92,'Annex 2 EHV charges'!$D:$O,11,FALSE)=0,"",VLOOKUP($A92,'Annex 2 EHV charges'!$D:$O,11,FALSE)),"")</f>
        <v/>
      </c>
      <c r="H92" s="144" t="str">
        <f>IFERROR(IF(VLOOKUP($A92,'Annex 2 EHV charges'!$D:$O,12,FALSE)=0,"",VLOOKUP($A92,'Annex 2 EHV charges'!$D:$O,12,FALSE)),"")</f>
        <v/>
      </c>
    </row>
    <row r="93" spans="1:8" ht="33.75" customHeight="1" x14ac:dyDescent="0.2">
      <c r="A93" s="141" t="str">
        <f t="array" ref="A93">IFERROR(INDEX('Annex 2 EHV charges'!#REF!, MATCH(0, IF(ISBLANK('Annex 2 EHV charges'!#REF!),1, COUNTIF(A$4:$A92, 'Annex 2 EHV charges'!#REF!)), 0)),"")</f>
        <v/>
      </c>
      <c r="B93" s="139" t="str">
        <f>IF($A93="","",VLOOKUP($A93,'Annex 2 EHV charges'!$D:$O,2,0))</f>
        <v/>
      </c>
      <c r="C93" s="140" t="str">
        <f>IF($A93="","",VLOOKUP($A93,'Annex 2 EHV charges'!$D:$O,3,0))</f>
        <v/>
      </c>
      <c r="D93" s="137" t="str">
        <f>IF($A93="","",VLOOKUP($A93,'Annex 2 EHV charges'!$D:$O,4,0))</f>
        <v/>
      </c>
      <c r="E93" s="142" t="str">
        <f>IFERROR(IF(VLOOKUP($A93,'Annex 2 EHV charges'!$D:$O,9,FALSE)=0,"",VLOOKUP($A93,'Annex 2 EHV charges'!$D:$O,9,FALSE)),"")</f>
        <v/>
      </c>
      <c r="F93" s="143" t="str">
        <f>IFERROR(IF(VLOOKUP($A93,'Annex 2 EHV charges'!$D:$O,10,FALSE)=0,"",VLOOKUP($A93,'Annex 2 EHV charges'!$D:$O,10,FALSE)),"")</f>
        <v/>
      </c>
      <c r="G93" s="144" t="str">
        <f>IFERROR(IF(VLOOKUP($A93,'Annex 2 EHV charges'!$D:$O,11,FALSE)=0,"",VLOOKUP($A93,'Annex 2 EHV charges'!$D:$O,11,FALSE)),"")</f>
        <v/>
      </c>
      <c r="H93" s="144" t="str">
        <f>IFERROR(IF(VLOOKUP($A93,'Annex 2 EHV charges'!$D:$O,12,FALSE)=0,"",VLOOKUP($A93,'Annex 2 EHV charges'!$D:$O,12,FALSE)),"")</f>
        <v/>
      </c>
    </row>
    <row r="94" spans="1:8" ht="33.75" customHeight="1" x14ac:dyDescent="0.2">
      <c r="A94" s="141" t="str">
        <f t="array" ref="A94">IFERROR(INDEX('Annex 2 EHV charges'!#REF!, MATCH(0, IF(ISBLANK('Annex 2 EHV charges'!#REF!),1, COUNTIF(A$4:$A93, 'Annex 2 EHV charges'!#REF!)), 0)),"")</f>
        <v/>
      </c>
      <c r="B94" s="139" t="str">
        <f>IF($A94="","",VLOOKUP($A94,'Annex 2 EHV charges'!$D:$O,2,0))</f>
        <v/>
      </c>
      <c r="C94" s="140" t="str">
        <f>IF($A94="","",VLOOKUP($A94,'Annex 2 EHV charges'!$D:$O,3,0))</f>
        <v/>
      </c>
      <c r="D94" s="137" t="str">
        <f>IF($A94="","",VLOOKUP($A94,'Annex 2 EHV charges'!$D:$O,4,0))</f>
        <v/>
      </c>
      <c r="E94" s="142" t="str">
        <f>IFERROR(IF(VLOOKUP($A94,'Annex 2 EHV charges'!$D:$O,9,FALSE)=0,"",VLOOKUP($A94,'Annex 2 EHV charges'!$D:$O,9,FALSE)),"")</f>
        <v/>
      </c>
      <c r="F94" s="143" t="str">
        <f>IFERROR(IF(VLOOKUP($A94,'Annex 2 EHV charges'!$D:$O,10,FALSE)=0,"",VLOOKUP($A94,'Annex 2 EHV charges'!$D:$O,10,FALSE)),"")</f>
        <v/>
      </c>
      <c r="G94" s="144" t="str">
        <f>IFERROR(IF(VLOOKUP($A94,'Annex 2 EHV charges'!$D:$O,11,FALSE)=0,"",VLOOKUP($A94,'Annex 2 EHV charges'!$D:$O,11,FALSE)),"")</f>
        <v/>
      </c>
      <c r="H94" s="144" t="str">
        <f>IFERROR(IF(VLOOKUP($A94,'Annex 2 EHV charges'!$D:$O,12,FALSE)=0,"",VLOOKUP($A94,'Annex 2 EHV charges'!$D:$O,12,FALSE)),"")</f>
        <v/>
      </c>
    </row>
    <row r="95" spans="1:8" ht="33.75" customHeight="1" x14ac:dyDescent="0.2">
      <c r="A95" s="141" t="str">
        <f t="array" ref="A95">IFERROR(INDEX('Annex 2 EHV charges'!#REF!, MATCH(0, IF(ISBLANK('Annex 2 EHV charges'!#REF!),1, COUNTIF(A$4:$A94, 'Annex 2 EHV charges'!#REF!)), 0)),"")</f>
        <v/>
      </c>
      <c r="B95" s="139" t="str">
        <f>IF($A95="","",VLOOKUP($A95,'Annex 2 EHV charges'!$D:$O,2,0))</f>
        <v/>
      </c>
      <c r="C95" s="140" t="str">
        <f>IF($A95="","",VLOOKUP($A95,'Annex 2 EHV charges'!$D:$O,3,0))</f>
        <v/>
      </c>
      <c r="D95" s="137" t="str">
        <f>IF($A95="","",VLOOKUP($A95,'Annex 2 EHV charges'!$D:$O,4,0))</f>
        <v/>
      </c>
      <c r="E95" s="142" t="str">
        <f>IFERROR(IF(VLOOKUP($A95,'Annex 2 EHV charges'!$D:$O,9,FALSE)=0,"",VLOOKUP($A95,'Annex 2 EHV charges'!$D:$O,9,FALSE)),"")</f>
        <v/>
      </c>
      <c r="F95" s="143" t="str">
        <f>IFERROR(IF(VLOOKUP($A95,'Annex 2 EHV charges'!$D:$O,10,FALSE)=0,"",VLOOKUP($A95,'Annex 2 EHV charges'!$D:$O,10,FALSE)),"")</f>
        <v/>
      </c>
      <c r="G95" s="144" t="str">
        <f>IFERROR(IF(VLOOKUP($A95,'Annex 2 EHV charges'!$D:$O,11,FALSE)=0,"",VLOOKUP($A95,'Annex 2 EHV charges'!$D:$O,11,FALSE)),"")</f>
        <v/>
      </c>
      <c r="H95" s="144" t="str">
        <f>IFERROR(IF(VLOOKUP($A95,'Annex 2 EHV charges'!$D:$O,12,FALSE)=0,"",VLOOKUP($A95,'Annex 2 EHV charges'!$D:$O,12,FALSE)),"")</f>
        <v/>
      </c>
    </row>
    <row r="96" spans="1:8" ht="33.75" customHeight="1" x14ac:dyDescent="0.2">
      <c r="A96" s="141" t="str">
        <f t="array" ref="A96">IFERROR(INDEX('Annex 2 EHV charges'!#REF!, MATCH(0, IF(ISBLANK('Annex 2 EHV charges'!#REF!),1, COUNTIF(A$4:$A95, 'Annex 2 EHV charges'!#REF!)), 0)),"")</f>
        <v/>
      </c>
      <c r="B96" s="139" t="str">
        <f>IF($A96="","",VLOOKUP($A96,'Annex 2 EHV charges'!$D:$O,2,0))</f>
        <v/>
      </c>
      <c r="C96" s="140" t="str">
        <f>IF($A96="","",VLOOKUP($A96,'Annex 2 EHV charges'!$D:$O,3,0))</f>
        <v/>
      </c>
      <c r="D96" s="137" t="str">
        <f>IF($A96="","",VLOOKUP($A96,'Annex 2 EHV charges'!$D:$O,4,0))</f>
        <v/>
      </c>
      <c r="E96" s="142" t="str">
        <f>IFERROR(IF(VLOOKUP($A96,'Annex 2 EHV charges'!$D:$O,9,FALSE)=0,"",VLOOKUP($A96,'Annex 2 EHV charges'!$D:$O,9,FALSE)),"")</f>
        <v/>
      </c>
      <c r="F96" s="143" t="str">
        <f>IFERROR(IF(VLOOKUP($A96,'Annex 2 EHV charges'!$D:$O,10,FALSE)=0,"",VLOOKUP($A96,'Annex 2 EHV charges'!$D:$O,10,FALSE)),"")</f>
        <v/>
      </c>
      <c r="G96" s="144" t="str">
        <f>IFERROR(IF(VLOOKUP($A96,'Annex 2 EHV charges'!$D:$O,11,FALSE)=0,"",VLOOKUP($A96,'Annex 2 EHV charges'!$D:$O,11,FALSE)),"")</f>
        <v/>
      </c>
      <c r="H96" s="144" t="str">
        <f>IFERROR(IF(VLOOKUP($A96,'Annex 2 EHV charges'!$D:$O,12,FALSE)=0,"",VLOOKUP($A96,'Annex 2 EHV charges'!$D:$O,12,FALSE)),"")</f>
        <v/>
      </c>
    </row>
    <row r="97" spans="1:8" ht="33.75" customHeight="1" x14ac:dyDescent="0.2">
      <c r="A97" s="141" t="str">
        <f t="array" ref="A97">IFERROR(INDEX('Annex 2 EHV charges'!#REF!, MATCH(0, IF(ISBLANK('Annex 2 EHV charges'!#REF!),1, COUNTIF(A$4:$A96, 'Annex 2 EHV charges'!#REF!)), 0)),"")</f>
        <v/>
      </c>
      <c r="B97" s="139" t="str">
        <f>IF($A97="","",VLOOKUP($A97,'Annex 2 EHV charges'!$D:$O,2,0))</f>
        <v/>
      </c>
      <c r="C97" s="140" t="str">
        <f>IF($A97="","",VLOOKUP($A97,'Annex 2 EHV charges'!$D:$O,3,0))</f>
        <v/>
      </c>
      <c r="D97" s="137" t="str">
        <f>IF($A97="","",VLOOKUP($A97,'Annex 2 EHV charges'!$D:$O,4,0))</f>
        <v/>
      </c>
      <c r="E97" s="142" t="str">
        <f>IFERROR(IF(VLOOKUP($A97,'Annex 2 EHV charges'!$D:$O,9,FALSE)=0,"",VLOOKUP($A97,'Annex 2 EHV charges'!$D:$O,9,FALSE)),"")</f>
        <v/>
      </c>
      <c r="F97" s="143" t="str">
        <f>IFERROR(IF(VLOOKUP($A97,'Annex 2 EHV charges'!$D:$O,10,FALSE)=0,"",VLOOKUP($A97,'Annex 2 EHV charges'!$D:$O,10,FALSE)),"")</f>
        <v/>
      </c>
      <c r="G97" s="144" t="str">
        <f>IFERROR(IF(VLOOKUP($A97,'Annex 2 EHV charges'!$D:$O,11,FALSE)=0,"",VLOOKUP($A97,'Annex 2 EHV charges'!$D:$O,11,FALSE)),"")</f>
        <v/>
      </c>
      <c r="H97" s="144" t="str">
        <f>IFERROR(IF(VLOOKUP($A97,'Annex 2 EHV charges'!$D:$O,12,FALSE)=0,"",VLOOKUP($A97,'Annex 2 EHV charges'!$D:$O,12,FALSE)),"")</f>
        <v/>
      </c>
    </row>
    <row r="98" spans="1:8" ht="33.75" customHeight="1" x14ac:dyDescent="0.2">
      <c r="A98" s="141" t="str">
        <f t="array" ref="A98">IFERROR(INDEX('Annex 2 EHV charges'!#REF!, MATCH(0, IF(ISBLANK('Annex 2 EHV charges'!#REF!),1, COUNTIF(A$4:$A97, 'Annex 2 EHV charges'!#REF!)), 0)),"")</f>
        <v/>
      </c>
      <c r="B98" s="139" t="str">
        <f>IF($A98="","",VLOOKUP($A98,'Annex 2 EHV charges'!$D:$O,2,0))</f>
        <v/>
      </c>
      <c r="C98" s="140" t="str">
        <f>IF($A98="","",VLOOKUP($A98,'Annex 2 EHV charges'!$D:$O,3,0))</f>
        <v/>
      </c>
      <c r="D98" s="137" t="str">
        <f>IF($A98="","",VLOOKUP($A98,'Annex 2 EHV charges'!$D:$O,4,0))</f>
        <v/>
      </c>
      <c r="E98" s="142" t="str">
        <f>IFERROR(IF(VLOOKUP($A98,'Annex 2 EHV charges'!$D:$O,9,FALSE)=0,"",VLOOKUP($A98,'Annex 2 EHV charges'!$D:$O,9,FALSE)),"")</f>
        <v/>
      </c>
      <c r="F98" s="143" t="str">
        <f>IFERROR(IF(VLOOKUP($A98,'Annex 2 EHV charges'!$D:$O,10,FALSE)=0,"",VLOOKUP($A98,'Annex 2 EHV charges'!$D:$O,10,FALSE)),"")</f>
        <v/>
      </c>
      <c r="G98" s="144" t="str">
        <f>IFERROR(IF(VLOOKUP($A98,'Annex 2 EHV charges'!$D:$O,11,FALSE)=0,"",VLOOKUP($A98,'Annex 2 EHV charges'!$D:$O,11,FALSE)),"")</f>
        <v/>
      </c>
      <c r="H98" s="144" t="str">
        <f>IFERROR(IF(VLOOKUP($A98,'Annex 2 EHV charges'!$D:$O,12,FALSE)=0,"",VLOOKUP($A98,'Annex 2 EHV charges'!$D:$O,12,FALSE)),"")</f>
        <v/>
      </c>
    </row>
    <row r="99" spans="1:8" ht="33.75" customHeight="1" x14ac:dyDescent="0.2">
      <c r="A99" s="141" t="str">
        <f t="array" ref="A99">IFERROR(INDEX('Annex 2 EHV charges'!#REF!, MATCH(0, IF(ISBLANK('Annex 2 EHV charges'!#REF!),1, COUNTIF(A$4:$A98, 'Annex 2 EHV charges'!#REF!)), 0)),"")</f>
        <v/>
      </c>
      <c r="B99" s="139" t="str">
        <f>IF($A99="","",VLOOKUP($A99,'Annex 2 EHV charges'!$D:$O,2,0))</f>
        <v/>
      </c>
      <c r="C99" s="140" t="str">
        <f>IF($A99="","",VLOOKUP($A99,'Annex 2 EHV charges'!$D:$O,3,0))</f>
        <v/>
      </c>
      <c r="D99" s="137" t="str">
        <f>IF($A99="","",VLOOKUP($A99,'Annex 2 EHV charges'!$D:$O,4,0))</f>
        <v/>
      </c>
      <c r="E99" s="142" t="str">
        <f>IFERROR(IF(VLOOKUP($A99,'Annex 2 EHV charges'!$D:$O,9,FALSE)=0,"",VLOOKUP($A99,'Annex 2 EHV charges'!$D:$O,9,FALSE)),"")</f>
        <v/>
      </c>
      <c r="F99" s="143" t="str">
        <f>IFERROR(IF(VLOOKUP($A99,'Annex 2 EHV charges'!$D:$O,10,FALSE)=0,"",VLOOKUP($A99,'Annex 2 EHV charges'!$D:$O,10,FALSE)),"")</f>
        <v/>
      </c>
      <c r="G99" s="144" t="str">
        <f>IFERROR(IF(VLOOKUP($A99,'Annex 2 EHV charges'!$D:$O,11,FALSE)=0,"",VLOOKUP($A99,'Annex 2 EHV charges'!$D:$O,11,FALSE)),"")</f>
        <v/>
      </c>
      <c r="H99" s="144" t="str">
        <f>IFERROR(IF(VLOOKUP($A99,'Annex 2 EHV charges'!$D:$O,12,FALSE)=0,"",VLOOKUP($A99,'Annex 2 EHV charges'!$D:$O,12,FALSE)),"")</f>
        <v/>
      </c>
    </row>
    <row r="100" spans="1:8" ht="33.75" customHeight="1" x14ac:dyDescent="0.2">
      <c r="A100" s="141" t="str">
        <f t="array" ref="A100">IFERROR(INDEX('Annex 2 EHV charges'!#REF!, MATCH(0, IF(ISBLANK('Annex 2 EHV charges'!#REF!),1, COUNTIF(A$4:$A99, 'Annex 2 EHV charges'!#REF!)), 0)),"")</f>
        <v/>
      </c>
      <c r="B100" s="139" t="str">
        <f>IF($A100="","",VLOOKUP($A100,'Annex 2 EHV charges'!$D:$O,2,0))</f>
        <v/>
      </c>
      <c r="C100" s="140" t="str">
        <f>IF($A100="","",VLOOKUP($A100,'Annex 2 EHV charges'!$D:$O,3,0))</f>
        <v/>
      </c>
      <c r="D100" s="137" t="str">
        <f>IF($A100="","",VLOOKUP($A100,'Annex 2 EHV charges'!$D:$O,4,0))</f>
        <v/>
      </c>
      <c r="E100" s="142" t="str">
        <f>IFERROR(IF(VLOOKUP($A100,'Annex 2 EHV charges'!$D:$O,9,FALSE)=0,"",VLOOKUP($A100,'Annex 2 EHV charges'!$D:$O,9,FALSE)),"")</f>
        <v/>
      </c>
      <c r="F100" s="143" t="str">
        <f>IFERROR(IF(VLOOKUP($A100,'Annex 2 EHV charges'!$D:$O,10,FALSE)=0,"",VLOOKUP($A100,'Annex 2 EHV charges'!$D:$O,10,FALSE)),"")</f>
        <v/>
      </c>
      <c r="G100" s="144" t="str">
        <f>IFERROR(IF(VLOOKUP($A100,'Annex 2 EHV charges'!$D:$O,11,FALSE)=0,"",VLOOKUP($A100,'Annex 2 EHV charges'!$D:$O,11,FALSE)),"")</f>
        <v/>
      </c>
      <c r="H100" s="144" t="str">
        <f>IFERROR(IF(VLOOKUP($A100,'Annex 2 EHV charges'!$D:$O,12,FALSE)=0,"",VLOOKUP($A100,'Annex 2 EHV charges'!$D:$O,12,FALSE)),"")</f>
        <v/>
      </c>
    </row>
    <row r="101" spans="1:8" ht="33.75" customHeight="1" x14ac:dyDescent="0.2">
      <c r="A101" s="141" t="str">
        <f t="array" ref="A101">IFERROR(INDEX('Annex 2 EHV charges'!#REF!, MATCH(0, IF(ISBLANK('Annex 2 EHV charges'!#REF!),1, COUNTIF(A$4:$A100, 'Annex 2 EHV charges'!#REF!)), 0)),"")</f>
        <v/>
      </c>
      <c r="B101" s="139" t="str">
        <f>IF($A101="","",VLOOKUP($A101,'Annex 2 EHV charges'!$D:$O,2,0))</f>
        <v/>
      </c>
      <c r="C101" s="140" t="str">
        <f>IF($A101="","",VLOOKUP($A101,'Annex 2 EHV charges'!$D:$O,3,0))</f>
        <v/>
      </c>
      <c r="D101" s="137" t="str">
        <f>IF($A101="","",VLOOKUP($A101,'Annex 2 EHV charges'!$D:$O,4,0))</f>
        <v/>
      </c>
      <c r="E101" s="142" t="str">
        <f>IFERROR(IF(VLOOKUP($A101,'Annex 2 EHV charges'!$D:$O,9,FALSE)=0,"",VLOOKUP($A101,'Annex 2 EHV charges'!$D:$O,9,FALSE)),"")</f>
        <v/>
      </c>
      <c r="F101" s="143" t="str">
        <f>IFERROR(IF(VLOOKUP($A101,'Annex 2 EHV charges'!$D:$O,10,FALSE)=0,"",VLOOKUP($A101,'Annex 2 EHV charges'!$D:$O,10,FALSE)),"")</f>
        <v/>
      </c>
      <c r="G101" s="144" t="str">
        <f>IFERROR(IF(VLOOKUP($A101,'Annex 2 EHV charges'!$D:$O,11,FALSE)=0,"",VLOOKUP($A101,'Annex 2 EHV charges'!$D:$O,11,FALSE)),"")</f>
        <v/>
      </c>
      <c r="H101" s="144" t="str">
        <f>IFERROR(IF(VLOOKUP($A101,'Annex 2 EHV charges'!$D:$O,12,FALSE)=0,"",VLOOKUP($A101,'Annex 2 EHV charges'!$D:$O,12,FALSE)),"")</f>
        <v/>
      </c>
    </row>
    <row r="102" spans="1:8" ht="33.75" customHeight="1" x14ac:dyDescent="0.2">
      <c r="A102" s="141" t="str">
        <f t="array" ref="A102">IFERROR(INDEX('Annex 2 EHV charges'!#REF!, MATCH(0, IF(ISBLANK('Annex 2 EHV charges'!#REF!),1, COUNTIF(A$4:$A101, 'Annex 2 EHV charges'!#REF!)), 0)),"")</f>
        <v/>
      </c>
      <c r="B102" s="139" t="str">
        <f>IF($A102="","",VLOOKUP($A102,'Annex 2 EHV charges'!$D:$O,2,0))</f>
        <v/>
      </c>
      <c r="C102" s="140" t="str">
        <f>IF($A102="","",VLOOKUP($A102,'Annex 2 EHV charges'!$D:$O,3,0))</f>
        <v/>
      </c>
      <c r="D102" s="137" t="str">
        <f>IF($A102="","",VLOOKUP($A102,'Annex 2 EHV charges'!$D:$O,4,0))</f>
        <v/>
      </c>
      <c r="E102" s="142" t="str">
        <f>IFERROR(IF(VLOOKUP($A102,'Annex 2 EHV charges'!$D:$O,9,FALSE)=0,"",VLOOKUP($A102,'Annex 2 EHV charges'!$D:$O,9,FALSE)),"")</f>
        <v/>
      </c>
      <c r="F102" s="143" t="str">
        <f>IFERROR(IF(VLOOKUP($A102,'Annex 2 EHV charges'!$D:$O,10,FALSE)=0,"",VLOOKUP($A102,'Annex 2 EHV charges'!$D:$O,10,FALSE)),"")</f>
        <v/>
      </c>
      <c r="G102" s="144" t="str">
        <f>IFERROR(IF(VLOOKUP($A102,'Annex 2 EHV charges'!$D:$O,11,FALSE)=0,"",VLOOKUP($A102,'Annex 2 EHV charges'!$D:$O,11,FALSE)),"")</f>
        <v/>
      </c>
      <c r="H102" s="144" t="str">
        <f>IFERROR(IF(VLOOKUP($A102,'Annex 2 EHV charges'!$D:$O,12,FALSE)=0,"",VLOOKUP($A102,'Annex 2 EHV charges'!$D:$O,12,FALSE)),"")</f>
        <v/>
      </c>
    </row>
    <row r="103" spans="1:8" ht="33.75" customHeight="1" x14ac:dyDescent="0.2">
      <c r="A103" s="141" t="str">
        <f t="array" ref="A103">IFERROR(INDEX('Annex 2 EHV charges'!#REF!, MATCH(0, IF(ISBLANK('Annex 2 EHV charges'!#REF!),1, COUNTIF(A$4:$A102, 'Annex 2 EHV charges'!#REF!)), 0)),"")</f>
        <v/>
      </c>
      <c r="B103" s="139" t="str">
        <f>IF($A103="","",VLOOKUP($A103,'Annex 2 EHV charges'!$D:$O,2,0))</f>
        <v/>
      </c>
      <c r="C103" s="140" t="str">
        <f>IF($A103="","",VLOOKUP($A103,'Annex 2 EHV charges'!$D:$O,3,0))</f>
        <v/>
      </c>
      <c r="D103" s="137" t="str">
        <f>IF($A103="","",VLOOKUP($A103,'Annex 2 EHV charges'!$D:$O,4,0))</f>
        <v/>
      </c>
      <c r="E103" s="142" t="str">
        <f>IFERROR(IF(VLOOKUP($A103,'Annex 2 EHV charges'!$D:$O,9,FALSE)=0,"",VLOOKUP($A103,'Annex 2 EHV charges'!$D:$O,9,FALSE)),"")</f>
        <v/>
      </c>
      <c r="F103" s="143" t="str">
        <f>IFERROR(IF(VLOOKUP($A103,'Annex 2 EHV charges'!$D:$O,10,FALSE)=0,"",VLOOKUP($A103,'Annex 2 EHV charges'!$D:$O,10,FALSE)),"")</f>
        <v/>
      </c>
      <c r="G103" s="144" t="str">
        <f>IFERROR(IF(VLOOKUP($A103,'Annex 2 EHV charges'!$D:$O,11,FALSE)=0,"",VLOOKUP($A103,'Annex 2 EHV charges'!$D:$O,11,FALSE)),"")</f>
        <v/>
      </c>
      <c r="H103" s="144" t="str">
        <f>IFERROR(IF(VLOOKUP($A103,'Annex 2 EHV charges'!$D:$O,12,FALSE)=0,"",VLOOKUP($A103,'Annex 2 EHV charges'!$D:$O,12,FALSE)),"")</f>
        <v/>
      </c>
    </row>
    <row r="104" spans="1:8" ht="33.75" customHeight="1" x14ac:dyDescent="0.2">
      <c r="A104" s="141" t="str">
        <f t="array" ref="A104">IFERROR(INDEX('Annex 2 EHV charges'!#REF!, MATCH(0, IF(ISBLANK('Annex 2 EHV charges'!#REF!),1, COUNTIF(A$4:$A103, 'Annex 2 EHV charges'!#REF!)), 0)),"")</f>
        <v/>
      </c>
      <c r="B104" s="139" t="str">
        <f>IF($A104="","",VLOOKUP($A104,'Annex 2 EHV charges'!$D:$O,2,0))</f>
        <v/>
      </c>
      <c r="C104" s="140" t="str">
        <f>IF($A104="","",VLOOKUP($A104,'Annex 2 EHV charges'!$D:$O,3,0))</f>
        <v/>
      </c>
      <c r="D104" s="137" t="str">
        <f>IF($A104="","",VLOOKUP($A104,'Annex 2 EHV charges'!$D:$O,4,0))</f>
        <v/>
      </c>
      <c r="E104" s="142" t="str">
        <f>IFERROR(IF(VLOOKUP($A104,'Annex 2 EHV charges'!$D:$O,9,FALSE)=0,"",VLOOKUP($A104,'Annex 2 EHV charges'!$D:$O,9,FALSE)),"")</f>
        <v/>
      </c>
      <c r="F104" s="143" t="str">
        <f>IFERROR(IF(VLOOKUP($A104,'Annex 2 EHV charges'!$D:$O,10,FALSE)=0,"",VLOOKUP($A104,'Annex 2 EHV charges'!$D:$O,10,FALSE)),"")</f>
        <v/>
      </c>
      <c r="G104" s="144" t="str">
        <f>IFERROR(IF(VLOOKUP($A104,'Annex 2 EHV charges'!$D:$O,11,FALSE)=0,"",VLOOKUP($A104,'Annex 2 EHV charges'!$D:$O,11,FALSE)),"")</f>
        <v/>
      </c>
      <c r="H104" s="144" t="str">
        <f>IFERROR(IF(VLOOKUP($A104,'Annex 2 EHV charges'!$D:$O,12,FALSE)=0,"",VLOOKUP($A104,'Annex 2 EHV charges'!$D:$O,12,FALSE)),"")</f>
        <v/>
      </c>
    </row>
    <row r="105" spans="1:8" ht="33.75" customHeight="1" x14ac:dyDescent="0.2">
      <c r="A105" s="141" t="str">
        <f t="array" ref="A105">IFERROR(INDEX('Annex 2 EHV charges'!#REF!, MATCH(0, IF(ISBLANK('Annex 2 EHV charges'!#REF!),1, COUNTIF(A$4:$A104, 'Annex 2 EHV charges'!#REF!)), 0)),"")</f>
        <v/>
      </c>
      <c r="B105" s="139" t="str">
        <f>IF($A105="","",VLOOKUP($A105,'Annex 2 EHV charges'!$D:$O,2,0))</f>
        <v/>
      </c>
      <c r="C105" s="140" t="str">
        <f>IF($A105="","",VLOOKUP($A105,'Annex 2 EHV charges'!$D:$O,3,0))</f>
        <v/>
      </c>
      <c r="D105" s="137" t="str">
        <f>IF($A105="","",VLOOKUP($A105,'Annex 2 EHV charges'!$D:$O,4,0))</f>
        <v/>
      </c>
      <c r="E105" s="142" t="str">
        <f>IFERROR(IF(VLOOKUP($A105,'Annex 2 EHV charges'!$D:$O,9,FALSE)=0,"",VLOOKUP($A105,'Annex 2 EHV charges'!$D:$O,9,FALSE)),"")</f>
        <v/>
      </c>
      <c r="F105" s="143" t="str">
        <f>IFERROR(IF(VLOOKUP($A105,'Annex 2 EHV charges'!$D:$O,10,FALSE)=0,"",VLOOKUP($A105,'Annex 2 EHV charges'!$D:$O,10,FALSE)),"")</f>
        <v/>
      </c>
      <c r="G105" s="144" t="str">
        <f>IFERROR(IF(VLOOKUP($A105,'Annex 2 EHV charges'!$D:$O,11,FALSE)=0,"",VLOOKUP($A105,'Annex 2 EHV charges'!$D:$O,11,FALSE)),"")</f>
        <v/>
      </c>
      <c r="H105" s="144" t="str">
        <f>IFERROR(IF(VLOOKUP($A105,'Annex 2 EHV charges'!$D:$O,12,FALSE)=0,"",VLOOKUP($A105,'Annex 2 EHV charges'!$D:$O,12,FALSE)),"")</f>
        <v/>
      </c>
    </row>
    <row r="106" spans="1:8" ht="33.75" customHeight="1" x14ac:dyDescent="0.2">
      <c r="A106" s="141" t="str">
        <f t="array" ref="A106">IFERROR(INDEX('Annex 2 EHV charges'!#REF!, MATCH(0, IF(ISBLANK('Annex 2 EHV charges'!#REF!),1, COUNTIF(A$4:$A105, 'Annex 2 EHV charges'!#REF!)), 0)),"")</f>
        <v/>
      </c>
      <c r="B106" s="139" t="str">
        <f>IF($A106="","",VLOOKUP($A106,'Annex 2 EHV charges'!$D:$O,2,0))</f>
        <v/>
      </c>
      <c r="C106" s="140" t="str">
        <f>IF($A106="","",VLOOKUP($A106,'Annex 2 EHV charges'!$D:$O,3,0))</f>
        <v/>
      </c>
      <c r="D106" s="137" t="str">
        <f>IF($A106="","",VLOOKUP($A106,'Annex 2 EHV charges'!$D:$O,4,0))</f>
        <v/>
      </c>
      <c r="E106" s="142" t="str">
        <f>IFERROR(IF(VLOOKUP($A106,'Annex 2 EHV charges'!$D:$O,9,FALSE)=0,"",VLOOKUP($A106,'Annex 2 EHV charges'!$D:$O,9,FALSE)),"")</f>
        <v/>
      </c>
      <c r="F106" s="143" t="str">
        <f>IFERROR(IF(VLOOKUP($A106,'Annex 2 EHV charges'!$D:$O,10,FALSE)=0,"",VLOOKUP($A106,'Annex 2 EHV charges'!$D:$O,10,FALSE)),"")</f>
        <v/>
      </c>
      <c r="G106" s="144" t="str">
        <f>IFERROR(IF(VLOOKUP($A106,'Annex 2 EHV charges'!$D:$O,11,FALSE)=0,"",VLOOKUP($A106,'Annex 2 EHV charges'!$D:$O,11,FALSE)),"")</f>
        <v/>
      </c>
      <c r="H106" s="144" t="str">
        <f>IFERROR(IF(VLOOKUP($A106,'Annex 2 EHV charges'!$D:$O,12,FALSE)=0,"",VLOOKUP($A106,'Annex 2 EHV charges'!$D:$O,12,FALSE)),"")</f>
        <v/>
      </c>
    </row>
    <row r="107" spans="1:8" ht="33.75" customHeight="1" x14ac:dyDescent="0.2">
      <c r="A107" s="141" t="str">
        <f t="array" ref="A107">IFERROR(INDEX('Annex 2 EHV charges'!#REF!, MATCH(0, IF(ISBLANK('Annex 2 EHV charges'!#REF!),1, COUNTIF(A$4:$A106, 'Annex 2 EHV charges'!#REF!)), 0)),"")</f>
        <v/>
      </c>
      <c r="B107" s="139" t="str">
        <f>IF($A107="","",VLOOKUP($A107,'Annex 2 EHV charges'!$D:$O,2,0))</f>
        <v/>
      </c>
      <c r="C107" s="140" t="str">
        <f>IF($A107="","",VLOOKUP($A107,'Annex 2 EHV charges'!$D:$O,3,0))</f>
        <v/>
      </c>
      <c r="D107" s="137" t="str">
        <f>IF($A107="","",VLOOKUP($A107,'Annex 2 EHV charges'!$D:$O,4,0))</f>
        <v/>
      </c>
      <c r="E107" s="142" t="str">
        <f>IFERROR(IF(VLOOKUP($A107,'Annex 2 EHV charges'!$D:$O,9,FALSE)=0,"",VLOOKUP($A107,'Annex 2 EHV charges'!$D:$O,9,FALSE)),"")</f>
        <v/>
      </c>
      <c r="F107" s="143" t="str">
        <f>IFERROR(IF(VLOOKUP($A107,'Annex 2 EHV charges'!$D:$O,10,FALSE)=0,"",VLOOKUP($A107,'Annex 2 EHV charges'!$D:$O,10,FALSE)),"")</f>
        <v/>
      </c>
      <c r="G107" s="144" t="str">
        <f>IFERROR(IF(VLOOKUP($A107,'Annex 2 EHV charges'!$D:$O,11,FALSE)=0,"",VLOOKUP($A107,'Annex 2 EHV charges'!$D:$O,11,FALSE)),"")</f>
        <v/>
      </c>
      <c r="H107" s="144" t="str">
        <f>IFERROR(IF(VLOOKUP($A107,'Annex 2 EHV charges'!$D:$O,12,FALSE)=0,"",VLOOKUP($A107,'Annex 2 EHV charges'!$D:$O,12,FALSE)),"")</f>
        <v/>
      </c>
    </row>
    <row r="108" spans="1:8" ht="33.75" customHeight="1" x14ac:dyDescent="0.2">
      <c r="A108" s="141" t="str">
        <f t="array" ref="A108">IFERROR(INDEX('Annex 2 EHV charges'!#REF!, MATCH(0, IF(ISBLANK('Annex 2 EHV charges'!#REF!),1, COUNTIF(A$4:$A107, 'Annex 2 EHV charges'!#REF!)), 0)),"")</f>
        <v/>
      </c>
      <c r="B108" s="139" t="str">
        <f>IF($A108="","",VLOOKUP($A108,'Annex 2 EHV charges'!$D:$O,2,0))</f>
        <v/>
      </c>
      <c r="C108" s="140" t="str">
        <f>IF($A108="","",VLOOKUP($A108,'Annex 2 EHV charges'!$D:$O,3,0))</f>
        <v/>
      </c>
      <c r="D108" s="137" t="str">
        <f>IF($A108="","",VLOOKUP($A108,'Annex 2 EHV charges'!$D:$O,4,0))</f>
        <v/>
      </c>
      <c r="E108" s="142" t="str">
        <f>IFERROR(IF(VLOOKUP($A108,'Annex 2 EHV charges'!$D:$O,9,FALSE)=0,"",VLOOKUP($A108,'Annex 2 EHV charges'!$D:$O,9,FALSE)),"")</f>
        <v/>
      </c>
      <c r="F108" s="143" t="str">
        <f>IFERROR(IF(VLOOKUP($A108,'Annex 2 EHV charges'!$D:$O,10,FALSE)=0,"",VLOOKUP($A108,'Annex 2 EHV charges'!$D:$O,10,FALSE)),"")</f>
        <v/>
      </c>
      <c r="G108" s="144" t="str">
        <f>IFERROR(IF(VLOOKUP($A108,'Annex 2 EHV charges'!$D:$O,11,FALSE)=0,"",VLOOKUP($A108,'Annex 2 EHV charges'!$D:$O,11,FALSE)),"")</f>
        <v/>
      </c>
      <c r="H108" s="144" t="str">
        <f>IFERROR(IF(VLOOKUP($A108,'Annex 2 EHV charges'!$D:$O,12,FALSE)=0,"",VLOOKUP($A108,'Annex 2 EHV charges'!$D:$O,12,FALSE)),"")</f>
        <v/>
      </c>
    </row>
    <row r="109" spans="1:8" ht="33.75" customHeight="1" x14ac:dyDescent="0.2">
      <c r="A109" s="141" t="str">
        <f t="array" ref="A109">IFERROR(INDEX('Annex 2 EHV charges'!#REF!, MATCH(0, IF(ISBLANK('Annex 2 EHV charges'!#REF!),1, COUNTIF(A$4:$A108, 'Annex 2 EHV charges'!#REF!)), 0)),"")</f>
        <v/>
      </c>
      <c r="B109" s="139" t="str">
        <f>IF($A109="","",VLOOKUP($A109,'Annex 2 EHV charges'!$D:$O,2,0))</f>
        <v/>
      </c>
      <c r="C109" s="140" t="str">
        <f>IF($A109="","",VLOOKUP($A109,'Annex 2 EHV charges'!$D:$O,3,0))</f>
        <v/>
      </c>
      <c r="D109" s="137" t="str">
        <f>IF($A109="","",VLOOKUP($A109,'Annex 2 EHV charges'!$D:$O,4,0))</f>
        <v/>
      </c>
      <c r="E109" s="142" t="str">
        <f>IFERROR(IF(VLOOKUP($A109,'Annex 2 EHV charges'!$D:$O,9,FALSE)=0,"",VLOOKUP($A109,'Annex 2 EHV charges'!$D:$O,9,FALSE)),"")</f>
        <v/>
      </c>
      <c r="F109" s="143" t="str">
        <f>IFERROR(IF(VLOOKUP($A109,'Annex 2 EHV charges'!$D:$O,10,FALSE)=0,"",VLOOKUP($A109,'Annex 2 EHV charges'!$D:$O,10,FALSE)),"")</f>
        <v/>
      </c>
      <c r="G109" s="144" t="str">
        <f>IFERROR(IF(VLOOKUP($A109,'Annex 2 EHV charges'!$D:$O,11,FALSE)=0,"",VLOOKUP($A109,'Annex 2 EHV charges'!$D:$O,11,FALSE)),"")</f>
        <v/>
      </c>
      <c r="H109" s="144" t="str">
        <f>IFERROR(IF(VLOOKUP($A109,'Annex 2 EHV charges'!$D:$O,12,FALSE)=0,"",VLOOKUP($A109,'Annex 2 EHV charges'!$D:$O,12,FALSE)),"")</f>
        <v/>
      </c>
    </row>
    <row r="110" spans="1:8" ht="33.75" customHeight="1" x14ac:dyDescent="0.2">
      <c r="A110" s="141" t="str">
        <f t="array" ref="A110">IFERROR(INDEX('Annex 2 EHV charges'!#REF!, MATCH(0, IF(ISBLANK('Annex 2 EHV charges'!#REF!),1, COUNTIF(A$4:$A109, 'Annex 2 EHV charges'!#REF!)), 0)),"")</f>
        <v/>
      </c>
      <c r="B110" s="139" t="str">
        <f>IF($A110="","",VLOOKUP($A110,'Annex 2 EHV charges'!$D:$O,2,0))</f>
        <v/>
      </c>
      <c r="C110" s="140" t="str">
        <f>IF($A110="","",VLOOKUP($A110,'Annex 2 EHV charges'!$D:$O,3,0))</f>
        <v/>
      </c>
      <c r="D110" s="137" t="str">
        <f>IF($A110="","",VLOOKUP($A110,'Annex 2 EHV charges'!$D:$O,4,0))</f>
        <v/>
      </c>
      <c r="E110" s="142" t="str">
        <f>IFERROR(IF(VLOOKUP($A110,'Annex 2 EHV charges'!$D:$O,9,FALSE)=0,"",VLOOKUP($A110,'Annex 2 EHV charges'!$D:$O,9,FALSE)),"")</f>
        <v/>
      </c>
      <c r="F110" s="143" t="str">
        <f>IFERROR(IF(VLOOKUP($A110,'Annex 2 EHV charges'!$D:$O,10,FALSE)=0,"",VLOOKUP($A110,'Annex 2 EHV charges'!$D:$O,10,FALSE)),"")</f>
        <v/>
      </c>
      <c r="G110" s="144" t="str">
        <f>IFERROR(IF(VLOOKUP($A110,'Annex 2 EHV charges'!$D:$O,11,FALSE)=0,"",VLOOKUP($A110,'Annex 2 EHV charges'!$D:$O,11,FALSE)),"")</f>
        <v/>
      </c>
      <c r="H110" s="144" t="str">
        <f>IFERROR(IF(VLOOKUP($A110,'Annex 2 EHV charges'!$D:$O,12,FALSE)=0,"",VLOOKUP($A110,'Annex 2 EHV charges'!$D:$O,12,FALSE)),"")</f>
        <v/>
      </c>
    </row>
    <row r="111" spans="1:8" x14ac:dyDescent="0.2">
      <c r="A111" s="141" t="str">
        <f t="array" ref="A111">IFERROR(INDEX('Annex 2 EHV charges'!#REF!, MATCH(0, IF(ISBLANK('Annex 2 EHV charges'!#REF!),1, COUNTIF(A$4:$A110, 'Annex 2 EHV charges'!#REF!)), 0)),"")</f>
        <v/>
      </c>
      <c r="B111" s="139" t="str">
        <f>IF($A111="","",VLOOKUP($A111,'Annex 2 EHV charges'!$D:$O,2,0))</f>
        <v/>
      </c>
      <c r="C111" s="140" t="str">
        <f>IF($A111="","",VLOOKUP($A111,'Annex 2 EHV charges'!$D:$O,3,0))</f>
        <v/>
      </c>
      <c r="D111" s="137" t="str">
        <f>IF($A111="","",VLOOKUP($A111,'Annex 2 EHV charges'!$D:$O,4,0))</f>
        <v/>
      </c>
      <c r="E111" s="142" t="str">
        <f>IFERROR(IF(VLOOKUP($A111,'Annex 2 EHV charges'!$D:$O,9,FALSE)=0,"",VLOOKUP($A111,'Annex 2 EHV charges'!$D:$O,9,FALSE)),"")</f>
        <v/>
      </c>
      <c r="F111" s="143" t="str">
        <f>IFERROR(IF(VLOOKUP($A111,'Annex 2 EHV charges'!$D:$O,10,FALSE)=0,"",VLOOKUP($A111,'Annex 2 EHV charges'!$D:$O,10,FALSE)),"")</f>
        <v/>
      </c>
      <c r="G111" s="144" t="str">
        <f>IFERROR(IF(VLOOKUP($A111,'Annex 2 EHV charges'!$D:$O,11,FALSE)=0,"",VLOOKUP($A111,'Annex 2 EHV charges'!$D:$O,11,FALSE)),"")</f>
        <v/>
      </c>
      <c r="H111" s="144" t="str">
        <f>IFERROR(IF(VLOOKUP($A111,'Annex 2 EHV charges'!$D:$O,12,FALSE)=0,"",VLOOKUP($A111,'Annex 2 EHV charges'!$D:$O,12,FALSE)),"")</f>
        <v/>
      </c>
    </row>
    <row r="112" spans="1:8" ht="33.75" customHeight="1" x14ac:dyDescent="0.2">
      <c r="A112" s="141" t="str">
        <f t="array" ref="A112">IFERROR(INDEX('Annex 2 EHV charges'!#REF!, MATCH(0, IF(ISBLANK('Annex 2 EHV charges'!#REF!),1, COUNTIF(A$4:$A111, 'Annex 2 EHV charges'!#REF!)), 0)),"")</f>
        <v/>
      </c>
      <c r="B112" s="139" t="str">
        <f>IF($A112="","",VLOOKUP($A112,'Annex 2 EHV charges'!$D:$O,2,0))</f>
        <v/>
      </c>
      <c r="C112" s="140" t="str">
        <f>IF($A112="","",VLOOKUP($A112,'Annex 2 EHV charges'!$D:$O,3,0))</f>
        <v/>
      </c>
      <c r="D112" s="137" t="str">
        <f>IF($A112="","",VLOOKUP($A112,'Annex 2 EHV charges'!$D:$O,4,0))</f>
        <v/>
      </c>
      <c r="E112" s="142" t="str">
        <f>IFERROR(IF(VLOOKUP($A112,'Annex 2 EHV charges'!$D:$O,9,FALSE)=0,"",VLOOKUP($A112,'Annex 2 EHV charges'!$D:$O,9,FALSE)),"")</f>
        <v/>
      </c>
      <c r="F112" s="143" t="str">
        <f>IFERROR(IF(VLOOKUP($A112,'Annex 2 EHV charges'!$D:$O,10,FALSE)=0,"",VLOOKUP($A112,'Annex 2 EHV charges'!$D:$O,10,FALSE)),"")</f>
        <v/>
      </c>
      <c r="G112" s="144" t="str">
        <f>IFERROR(IF(VLOOKUP($A112,'Annex 2 EHV charges'!$D:$O,11,FALSE)=0,"",VLOOKUP($A112,'Annex 2 EHV charges'!$D:$O,11,FALSE)),"")</f>
        <v/>
      </c>
      <c r="H112" s="144" t="str">
        <f>IFERROR(IF(VLOOKUP($A112,'Annex 2 EHV charges'!$D:$O,12,FALSE)=0,"",VLOOKUP($A112,'Annex 2 EHV charges'!$D:$O,12,FALSE)),"")</f>
        <v/>
      </c>
    </row>
    <row r="113" spans="1:8" ht="33.75" customHeight="1" x14ac:dyDescent="0.2">
      <c r="A113" s="141" t="str">
        <f t="array" ref="A113">IFERROR(INDEX('Annex 2 EHV charges'!#REF!, MATCH(0, IF(ISBLANK('Annex 2 EHV charges'!#REF!),1, COUNTIF(A$4:$A112, 'Annex 2 EHV charges'!#REF!)), 0)),"")</f>
        <v/>
      </c>
      <c r="B113" s="139" t="str">
        <f>IF($A113="","",VLOOKUP($A113,'Annex 2 EHV charges'!$D:$O,2,0))</f>
        <v/>
      </c>
      <c r="C113" s="140" t="str">
        <f>IF($A113="","",VLOOKUP($A113,'Annex 2 EHV charges'!$D:$O,3,0))</f>
        <v/>
      </c>
      <c r="D113" s="137" t="str">
        <f>IF($A113="","",VLOOKUP($A113,'Annex 2 EHV charges'!$D:$O,4,0))</f>
        <v/>
      </c>
      <c r="E113" s="142" t="str">
        <f>IFERROR(IF(VLOOKUP($A113,'Annex 2 EHV charges'!$D:$O,9,FALSE)=0,"",VLOOKUP($A113,'Annex 2 EHV charges'!$D:$O,9,FALSE)),"")</f>
        <v/>
      </c>
      <c r="F113" s="143" t="str">
        <f>IFERROR(IF(VLOOKUP($A113,'Annex 2 EHV charges'!$D:$O,10,FALSE)=0,"",VLOOKUP($A113,'Annex 2 EHV charges'!$D:$O,10,FALSE)),"")</f>
        <v/>
      </c>
      <c r="G113" s="144" t="str">
        <f>IFERROR(IF(VLOOKUP($A113,'Annex 2 EHV charges'!$D:$O,11,FALSE)=0,"",VLOOKUP($A113,'Annex 2 EHV charges'!$D:$O,11,FALSE)),"")</f>
        <v/>
      </c>
      <c r="H113" s="144" t="str">
        <f>IFERROR(IF(VLOOKUP($A113,'Annex 2 EHV charges'!$D:$O,12,FALSE)=0,"",VLOOKUP($A113,'Annex 2 EHV charges'!$D:$O,12,FALSE)),"")</f>
        <v/>
      </c>
    </row>
    <row r="114" spans="1:8" ht="33.75" customHeight="1" x14ac:dyDescent="0.2">
      <c r="A114" s="141" t="str">
        <f t="array" ref="A114">IFERROR(INDEX('Annex 2 EHV charges'!#REF!, MATCH(0, IF(ISBLANK('Annex 2 EHV charges'!#REF!),1, COUNTIF(A$4:$A113, 'Annex 2 EHV charges'!#REF!)), 0)),"")</f>
        <v/>
      </c>
      <c r="B114" s="139" t="str">
        <f>IF($A114="","",VLOOKUP($A114,'Annex 2 EHV charges'!$D:$O,2,0))</f>
        <v/>
      </c>
      <c r="C114" s="140" t="str">
        <f>IF($A114="","",VLOOKUP($A114,'Annex 2 EHV charges'!$D:$O,3,0))</f>
        <v/>
      </c>
      <c r="D114" s="137" t="str">
        <f>IF($A114="","",VLOOKUP($A114,'Annex 2 EHV charges'!$D:$O,4,0))</f>
        <v/>
      </c>
      <c r="E114" s="142" t="str">
        <f>IFERROR(IF(VLOOKUP($A114,'Annex 2 EHV charges'!$D:$O,9,FALSE)=0,"",VLOOKUP($A114,'Annex 2 EHV charges'!$D:$O,9,FALSE)),"")</f>
        <v/>
      </c>
      <c r="F114" s="143" t="str">
        <f>IFERROR(IF(VLOOKUP($A114,'Annex 2 EHV charges'!$D:$O,10,FALSE)=0,"",VLOOKUP($A114,'Annex 2 EHV charges'!$D:$O,10,FALSE)),"")</f>
        <v/>
      </c>
      <c r="G114" s="144" t="str">
        <f>IFERROR(IF(VLOOKUP($A114,'Annex 2 EHV charges'!$D:$O,11,FALSE)=0,"",VLOOKUP($A114,'Annex 2 EHV charges'!$D:$O,11,FALSE)),"")</f>
        <v/>
      </c>
      <c r="H114" s="144" t="str">
        <f>IFERROR(IF(VLOOKUP($A114,'Annex 2 EHV charges'!$D:$O,12,FALSE)=0,"",VLOOKUP($A114,'Annex 2 EHV charges'!$D:$O,12,FALSE)),"")</f>
        <v/>
      </c>
    </row>
    <row r="115" spans="1:8" ht="33.75" customHeight="1" x14ac:dyDescent="0.2">
      <c r="A115" s="141" t="str">
        <f t="array" ref="A115">IFERROR(INDEX('Annex 2 EHV charges'!#REF!, MATCH(0, IF(ISBLANK('Annex 2 EHV charges'!#REF!),1, COUNTIF(A$4:$A114, 'Annex 2 EHV charges'!#REF!)), 0)),"")</f>
        <v/>
      </c>
      <c r="B115" s="139" t="str">
        <f>IF($A115="","",VLOOKUP($A115,'Annex 2 EHV charges'!$D:$O,2,0))</f>
        <v/>
      </c>
      <c r="C115" s="140" t="str">
        <f>IF($A115="","",VLOOKUP($A115,'Annex 2 EHV charges'!$D:$O,3,0))</f>
        <v/>
      </c>
      <c r="D115" s="137" t="str">
        <f>IF($A115="","",VLOOKUP($A115,'Annex 2 EHV charges'!$D:$O,4,0))</f>
        <v/>
      </c>
      <c r="E115" s="142" t="str">
        <f>IFERROR(IF(VLOOKUP($A115,'Annex 2 EHV charges'!$D:$O,9,FALSE)=0,"",VLOOKUP($A115,'Annex 2 EHV charges'!$D:$O,9,FALSE)),"")</f>
        <v/>
      </c>
      <c r="F115" s="143" t="str">
        <f>IFERROR(IF(VLOOKUP($A115,'Annex 2 EHV charges'!$D:$O,10,FALSE)=0,"",VLOOKUP($A115,'Annex 2 EHV charges'!$D:$O,10,FALSE)),"")</f>
        <v/>
      </c>
      <c r="G115" s="144" t="str">
        <f>IFERROR(IF(VLOOKUP($A115,'Annex 2 EHV charges'!$D:$O,11,FALSE)=0,"",VLOOKUP($A115,'Annex 2 EHV charges'!$D:$O,11,FALSE)),"")</f>
        <v/>
      </c>
      <c r="H115" s="144" t="str">
        <f>IFERROR(IF(VLOOKUP($A115,'Annex 2 EHV charges'!$D:$O,12,FALSE)=0,"",VLOOKUP($A115,'Annex 2 EHV charges'!$D:$O,12,FALSE)),"")</f>
        <v/>
      </c>
    </row>
    <row r="116" spans="1:8" ht="33.75" customHeight="1" x14ac:dyDescent="0.2">
      <c r="A116" s="141" t="str">
        <f t="array" ref="A116">IFERROR(INDEX('Annex 2 EHV charges'!#REF!, MATCH(0, IF(ISBLANK('Annex 2 EHV charges'!#REF!),1, COUNTIF(A$4:$A115, 'Annex 2 EHV charges'!#REF!)), 0)),"")</f>
        <v/>
      </c>
      <c r="B116" s="139" t="str">
        <f>IF($A116="","",VLOOKUP($A116,'Annex 2 EHV charges'!$D:$O,2,0))</f>
        <v/>
      </c>
      <c r="C116" s="140" t="str">
        <f>IF($A116="","",VLOOKUP($A116,'Annex 2 EHV charges'!$D:$O,3,0))</f>
        <v/>
      </c>
      <c r="D116" s="137" t="str">
        <f>IF($A116="","",VLOOKUP($A116,'Annex 2 EHV charges'!$D:$O,4,0))</f>
        <v/>
      </c>
      <c r="E116" s="142" t="str">
        <f>IFERROR(IF(VLOOKUP($A116,'Annex 2 EHV charges'!$D:$O,9,FALSE)=0,"",VLOOKUP($A116,'Annex 2 EHV charges'!$D:$O,9,FALSE)),"")</f>
        <v/>
      </c>
      <c r="F116" s="143" t="str">
        <f>IFERROR(IF(VLOOKUP($A116,'Annex 2 EHV charges'!$D:$O,10,FALSE)=0,"",VLOOKUP($A116,'Annex 2 EHV charges'!$D:$O,10,FALSE)),"")</f>
        <v/>
      </c>
      <c r="G116" s="144" t="str">
        <f>IFERROR(IF(VLOOKUP($A116,'Annex 2 EHV charges'!$D:$O,11,FALSE)=0,"",VLOOKUP($A116,'Annex 2 EHV charges'!$D:$O,11,FALSE)),"")</f>
        <v/>
      </c>
      <c r="H116" s="144" t="str">
        <f>IFERROR(IF(VLOOKUP($A116,'Annex 2 EHV charges'!$D:$O,12,FALSE)=0,"",VLOOKUP($A116,'Annex 2 EHV charges'!$D:$O,12,FALSE)),"")</f>
        <v/>
      </c>
    </row>
    <row r="117" spans="1:8" ht="33.75" customHeight="1" x14ac:dyDescent="0.2">
      <c r="A117" s="141" t="str">
        <f t="array" ref="A117">IFERROR(INDEX('Annex 2 EHV charges'!#REF!, MATCH(0, IF(ISBLANK('Annex 2 EHV charges'!#REF!),1, COUNTIF(A$4:$A116, 'Annex 2 EHV charges'!#REF!)), 0)),"")</f>
        <v/>
      </c>
      <c r="B117" s="139" t="str">
        <f>IF($A117="","",VLOOKUP($A117,'Annex 2 EHV charges'!$D:$O,2,0))</f>
        <v/>
      </c>
      <c r="C117" s="140" t="str">
        <f>IF($A117="","",VLOOKUP($A117,'Annex 2 EHV charges'!$D:$O,3,0))</f>
        <v/>
      </c>
      <c r="D117" s="137" t="str">
        <f>IF($A117="","",VLOOKUP($A117,'Annex 2 EHV charges'!$D:$O,4,0))</f>
        <v/>
      </c>
      <c r="E117" s="142" t="str">
        <f>IFERROR(IF(VLOOKUP($A117,'Annex 2 EHV charges'!$D:$O,9,FALSE)=0,"",VLOOKUP($A117,'Annex 2 EHV charges'!$D:$O,9,FALSE)),"")</f>
        <v/>
      </c>
      <c r="F117" s="143" t="str">
        <f>IFERROR(IF(VLOOKUP($A117,'Annex 2 EHV charges'!$D:$O,10,FALSE)=0,"",VLOOKUP($A117,'Annex 2 EHV charges'!$D:$O,10,FALSE)),"")</f>
        <v/>
      </c>
      <c r="G117" s="144" t="str">
        <f>IFERROR(IF(VLOOKUP($A117,'Annex 2 EHV charges'!$D:$O,11,FALSE)=0,"",VLOOKUP($A117,'Annex 2 EHV charges'!$D:$O,11,FALSE)),"")</f>
        <v/>
      </c>
      <c r="H117" s="144" t="str">
        <f>IFERROR(IF(VLOOKUP($A117,'Annex 2 EHV charges'!$D:$O,12,FALSE)=0,"",VLOOKUP($A117,'Annex 2 EHV charges'!$D:$O,12,FALSE)),"")</f>
        <v/>
      </c>
    </row>
    <row r="118" spans="1:8" ht="33.75" customHeight="1" x14ac:dyDescent="0.2">
      <c r="A118" s="141" t="str">
        <f t="array" ref="A118">IFERROR(INDEX('Annex 2 EHV charges'!#REF!, MATCH(0, IF(ISBLANK('Annex 2 EHV charges'!#REF!),1, COUNTIF(A$4:$A117, 'Annex 2 EHV charges'!#REF!)), 0)),"")</f>
        <v/>
      </c>
      <c r="B118" s="139" t="str">
        <f>IF($A118="","",VLOOKUP($A118,'Annex 2 EHV charges'!$D:$O,2,0))</f>
        <v/>
      </c>
      <c r="C118" s="140" t="str">
        <f>IF($A118="","",VLOOKUP($A118,'Annex 2 EHV charges'!$D:$O,3,0))</f>
        <v/>
      </c>
      <c r="D118" s="137" t="str">
        <f>IF($A118="","",VLOOKUP($A118,'Annex 2 EHV charges'!$D:$O,4,0))</f>
        <v/>
      </c>
      <c r="E118" s="142" t="str">
        <f>IFERROR(IF(VLOOKUP($A118,'Annex 2 EHV charges'!$D:$O,9,FALSE)=0,"",VLOOKUP($A118,'Annex 2 EHV charges'!$D:$O,9,FALSE)),"")</f>
        <v/>
      </c>
      <c r="F118" s="143" t="str">
        <f>IFERROR(IF(VLOOKUP($A118,'Annex 2 EHV charges'!$D:$O,10,FALSE)=0,"",VLOOKUP($A118,'Annex 2 EHV charges'!$D:$O,10,FALSE)),"")</f>
        <v/>
      </c>
      <c r="G118" s="144" t="str">
        <f>IFERROR(IF(VLOOKUP($A118,'Annex 2 EHV charges'!$D:$O,11,FALSE)=0,"",VLOOKUP($A118,'Annex 2 EHV charges'!$D:$O,11,FALSE)),"")</f>
        <v/>
      </c>
      <c r="H118" s="144" t="str">
        <f>IFERROR(IF(VLOOKUP($A118,'Annex 2 EHV charges'!$D:$O,12,FALSE)=0,"",VLOOKUP($A118,'Annex 2 EHV charges'!$D:$O,12,FALSE)),"")</f>
        <v/>
      </c>
    </row>
    <row r="119" spans="1:8" ht="33.75" customHeight="1" x14ac:dyDescent="0.2">
      <c r="A119" s="141" t="str">
        <f t="array" ref="A119">IFERROR(INDEX('Annex 2 EHV charges'!#REF!, MATCH(0, IF(ISBLANK('Annex 2 EHV charges'!#REF!),1, COUNTIF(A$4:$A118, 'Annex 2 EHV charges'!#REF!)), 0)),"")</f>
        <v/>
      </c>
      <c r="B119" s="139" t="str">
        <f>IF($A119="","",VLOOKUP($A119,'Annex 2 EHV charges'!$D:$O,2,0))</f>
        <v/>
      </c>
      <c r="C119" s="140" t="str">
        <f>IF($A119="","",VLOOKUP($A119,'Annex 2 EHV charges'!$D:$O,3,0))</f>
        <v/>
      </c>
      <c r="D119" s="137" t="str">
        <f>IF($A119="","",VLOOKUP($A119,'Annex 2 EHV charges'!$D:$O,4,0))</f>
        <v/>
      </c>
      <c r="E119" s="142" t="str">
        <f>IFERROR(IF(VLOOKUP($A119,'Annex 2 EHV charges'!$D:$O,9,FALSE)=0,"",VLOOKUP($A119,'Annex 2 EHV charges'!$D:$O,9,FALSE)),"")</f>
        <v/>
      </c>
      <c r="F119" s="143" t="str">
        <f>IFERROR(IF(VLOOKUP($A119,'Annex 2 EHV charges'!$D:$O,10,FALSE)=0,"",VLOOKUP($A119,'Annex 2 EHV charges'!$D:$O,10,FALSE)),"")</f>
        <v/>
      </c>
      <c r="G119" s="144" t="str">
        <f>IFERROR(IF(VLOOKUP($A119,'Annex 2 EHV charges'!$D:$O,11,FALSE)=0,"",VLOOKUP($A119,'Annex 2 EHV charges'!$D:$O,11,FALSE)),"")</f>
        <v/>
      </c>
      <c r="H119" s="144" t="str">
        <f>IFERROR(IF(VLOOKUP($A119,'Annex 2 EHV charges'!$D:$O,12,FALSE)=0,"",VLOOKUP($A119,'Annex 2 EHV charges'!$D:$O,12,FALSE)),"")</f>
        <v/>
      </c>
    </row>
    <row r="120" spans="1:8" ht="33.75" customHeight="1" x14ac:dyDescent="0.2">
      <c r="A120" s="141" t="str">
        <f t="array" ref="A120">IFERROR(INDEX('Annex 2 EHV charges'!#REF!, MATCH(0, IF(ISBLANK('Annex 2 EHV charges'!#REF!),1, COUNTIF(A$4:$A119, 'Annex 2 EHV charges'!#REF!)), 0)),"")</f>
        <v/>
      </c>
      <c r="B120" s="139" t="str">
        <f>IF($A120="","",VLOOKUP($A120,'Annex 2 EHV charges'!$D:$O,2,0))</f>
        <v/>
      </c>
      <c r="C120" s="140" t="str">
        <f>IF($A120="","",VLOOKUP($A120,'Annex 2 EHV charges'!$D:$O,3,0))</f>
        <v/>
      </c>
      <c r="D120" s="137" t="str">
        <f>IF($A120="","",VLOOKUP($A120,'Annex 2 EHV charges'!$D:$O,4,0))</f>
        <v/>
      </c>
      <c r="E120" s="142" t="str">
        <f>IFERROR(IF(VLOOKUP($A120,'Annex 2 EHV charges'!$D:$O,9,FALSE)=0,"",VLOOKUP($A120,'Annex 2 EHV charges'!$D:$O,9,FALSE)),"")</f>
        <v/>
      </c>
      <c r="F120" s="143" t="str">
        <f>IFERROR(IF(VLOOKUP($A120,'Annex 2 EHV charges'!$D:$O,10,FALSE)=0,"",VLOOKUP($A120,'Annex 2 EHV charges'!$D:$O,10,FALSE)),"")</f>
        <v/>
      </c>
      <c r="G120" s="144" t="str">
        <f>IFERROR(IF(VLOOKUP($A120,'Annex 2 EHV charges'!$D:$O,11,FALSE)=0,"",VLOOKUP($A120,'Annex 2 EHV charges'!$D:$O,11,FALSE)),"")</f>
        <v/>
      </c>
      <c r="H120" s="144" t="str">
        <f>IFERROR(IF(VLOOKUP($A120,'Annex 2 EHV charges'!$D:$O,12,FALSE)=0,"",VLOOKUP($A120,'Annex 2 EHV charges'!$D:$O,12,FALSE)),"")</f>
        <v/>
      </c>
    </row>
    <row r="121" spans="1:8" ht="33.75" customHeight="1" x14ac:dyDescent="0.2">
      <c r="A121" s="141" t="str">
        <f t="array" ref="A121">IFERROR(INDEX('Annex 2 EHV charges'!#REF!, MATCH(0, IF(ISBLANK('Annex 2 EHV charges'!#REF!),1, COUNTIF(A$4:$A120, 'Annex 2 EHV charges'!#REF!)), 0)),"")</f>
        <v/>
      </c>
      <c r="B121" s="139" t="str">
        <f>IF($A121="","",VLOOKUP($A121,'Annex 2 EHV charges'!$D:$O,2,0))</f>
        <v/>
      </c>
      <c r="C121" s="140" t="str">
        <f>IF($A121="","",VLOOKUP($A121,'Annex 2 EHV charges'!$D:$O,3,0))</f>
        <v/>
      </c>
      <c r="D121" s="137" t="str">
        <f>IF($A121="","",VLOOKUP($A121,'Annex 2 EHV charges'!$D:$O,4,0))</f>
        <v/>
      </c>
      <c r="E121" s="142" t="str">
        <f>IFERROR(IF(VLOOKUP($A121,'Annex 2 EHV charges'!$D:$O,9,FALSE)=0,"",VLOOKUP($A121,'Annex 2 EHV charges'!$D:$O,9,FALSE)),"")</f>
        <v/>
      </c>
      <c r="F121" s="143" t="str">
        <f>IFERROR(IF(VLOOKUP($A121,'Annex 2 EHV charges'!$D:$O,10,FALSE)=0,"",VLOOKUP($A121,'Annex 2 EHV charges'!$D:$O,10,FALSE)),"")</f>
        <v/>
      </c>
      <c r="G121" s="144" t="str">
        <f>IFERROR(IF(VLOOKUP($A121,'Annex 2 EHV charges'!$D:$O,11,FALSE)=0,"",VLOOKUP($A121,'Annex 2 EHV charges'!$D:$O,11,FALSE)),"")</f>
        <v/>
      </c>
      <c r="H121" s="144" t="str">
        <f>IFERROR(IF(VLOOKUP($A121,'Annex 2 EHV charges'!$D:$O,12,FALSE)=0,"",VLOOKUP($A121,'Annex 2 EHV charges'!$D:$O,12,FALSE)),"")</f>
        <v/>
      </c>
    </row>
    <row r="122" spans="1:8" ht="33.75" customHeight="1" x14ac:dyDescent="0.2">
      <c r="A122" s="141" t="str">
        <f t="array" ref="A122">IFERROR(INDEX('Annex 2 EHV charges'!#REF!, MATCH(0, IF(ISBLANK('Annex 2 EHV charges'!#REF!),1, COUNTIF(A$4:$A121, 'Annex 2 EHV charges'!#REF!)), 0)),"")</f>
        <v/>
      </c>
      <c r="B122" s="139" t="str">
        <f>IF($A122="","",VLOOKUP($A122,'Annex 2 EHV charges'!$D:$O,2,0))</f>
        <v/>
      </c>
      <c r="C122" s="140" t="str">
        <f>IF($A122="","",VLOOKUP($A122,'Annex 2 EHV charges'!$D:$O,3,0))</f>
        <v/>
      </c>
      <c r="D122" s="137" t="str">
        <f>IF($A122="","",VLOOKUP($A122,'Annex 2 EHV charges'!$D:$O,4,0))</f>
        <v/>
      </c>
      <c r="E122" s="142" t="str">
        <f>IFERROR(IF(VLOOKUP($A122,'Annex 2 EHV charges'!$D:$O,9,FALSE)=0,"",VLOOKUP($A122,'Annex 2 EHV charges'!$D:$O,9,FALSE)),"")</f>
        <v/>
      </c>
      <c r="F122" s="143" t="str">
        <f>IFERROR(IF(VLOOKUP($A122,'Annex 2 EHV charges'!$D:$O,10,FALSE)=0,"",VLOOKUP($A122,'Annex 2 EHV charges'!$D:$O,10,FALSE)),"")</f>
        <v/>
      </c>
      <c r="G122" s="144" t="str">
        <f>IFERROR(IF(VLOOKUP($A122,'Annex 2 EHV charges'!$D:$O,11,FALSE)=0,"",VLOOKUP($A122,'Annex 2 EHV charges'!$D:$O,11,FALSE)),"")</f>
        <v/>
      </c>
      <c r="H122" s="144" t="str">
        <f>IFERROR(IF(VLOOKUP($A122,'Annex 2 EHV charges'!$D:$O,12,FALSE)=0,"",VLOOKUP($A122,'Annex 2 EHV charges'!$D:$O,12,FALSE)),"")</f>
        <v/>
      </c>
    </row>
    <row r="123" spans="1:8" ht="33.75" customHeight="1" x14ac:dyDescent="0.2">
      <c r="A123" s="141" t="str">
        <f t="array" ref="A123">IFERROR(INDEX('Annex 2 EHV charges'!#REF!, MATCH(0, IF(ISBLANK('Annex 2 EHV charges'!#REF!),1, COUNTIF(A$4:$A122, 'Annex 2 EHV charges'!#REF!)), 0)),"")</f>
        <v/>
      </c>
      <c r="B123" s="139" t="str">
        <f>IF($A123="","",VLOOKUP($A123,'Annex 2 EHV charges'!$D:$O,2,0))</f>
        <v/>
      </c>
      <c r="C123" s="140" t="str">
        <f>IF($A123="","",VLOOKUP($A123,'Annex 2 EHV charges'!$D:$O,3,0))</f>
        <v/>
      </c>
      <c r="D123" s="137" t="str">
        <f>IF($A123="","",VLOOKUP($A123,'Annex 2 EHV charges'!$D:$O,4,0))</f>
        <v/>
      </c>
      <c r="E123" s="142" t="str">
        <f>IFERROR(IF(VLOOKUP($A123,'Annex 2 EHV charges'!$D:$O,9,FALSE)=0,"",VLOOKUP($A123,'Annex 2 EHV charges'!$D:$O,9,FALSE)),"")</f>
        <v/>
      </c>
      <c r="F123" s="143" t="str">
        <f>IFERROR(IF(VLOOKUP($A123,'Annex 2 EHV charges'!$D:$O,10,FALSE)=0,"",VLOOKUP($A123,'Annex 2 EHV charges'!$D:$O,10,FALSE)),"")</f>
        <v/>
      </c>
      <c r="G123" s="144" t="str">
        <f>IFERROR(IF(VLOOKUP($A123,'Annex 2 EHV charges'!$D:$O,11,FALSE)=0,"",VLOOKUP($A123,'Annex 2 EHV charges'!$D:$O,11,FALSE)),"")</f>
        <v/>
      </c>
      <c r="H123" s="144"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15" t="str">
        <f>Overview!B4&amp; " - Effective from "&amp;Overview!D4&amp;" - "&amp;Overview!E4&amp;" LV and HV tariffs"</f>
        <v>Vattenfall Networks Limited - GSP J - Effective from 1 April 2020 - Submitted LV and HV tariffs</v>
      </c>
      <c r="B2" s="215"/>
      <c r="C2" s="215"/>
      <c r="D2" s="215"/>
      <c r="E2" s="215"/>
      <c r="F2" s="215"/>
      <c r="G2" s="215"/>
      <c r="H2" s="215"/>
      <c r="I2" s="215"/>
      <c r="J2" s="215"/>
      <c r="K2" s="3"/>
      <c r="L2" s="3"/>
    </row>
    <row r="3" spans="1:12" s="1" customFormat="1" ht="27" customHeight="1" x14ac:dyDescent="0.2">
      <c r="A3" s="256" t="s">
        <v>443</v>
      </c>
      <c r="B3" s="256"/>
      <c r="C3" s="256"/>
      <c r="D3" s="256"/>
      <c r="E3" s="256"/>
      <c r="F3" s="256"/>
      <c r="G3" s="256"/>
      <c r="H3" s="256"/>
      <c r="I3" s="256"/>
      <c r="J3" s="256"/>
      <c r="K3" s="3"/>
      <c r="L3" s="3"/>
    </row>
    <row r="4" spans="1:12" s="1" customFormat="1" ht="71.25" customHeight="1" x14ac:dyDescent="0.2">
      <c r="A4" s="11"/>
      <c r="B4" s="22" t="s">
        <v>39</v>
      </c>
      <c r="C4" s="10" t="s">
        <v>81</v>
      </c>
      <c r="D4" s="10" t="s">
        <v>622</v>
      </c>
      <c r="E4" s="111" t="s">
        <v>623</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50" t="s">
        <v>41</v>
      </c>
      <c r="B6" s="241" t="str">
        <f>Overview!B4&amp; " has no Preserved NHH Tariffs/Additional LLFC classes"</f>
        <v>Vattenfall Networks Limited - GSP J has no Preserved NHH Tariffs/Additional LLFC classes</v>
      </c>
      <c r="C6" s="242"/>
      <c r="D6" s="242"/>
      <c r="E6" s="242"/>
      <c r="F6" s="242"/>
      <c r="G6" s="242"/>
      <c r="H6" s="242"/>
      <c r="I6" s="242"/>
      <c r="J6" s="243"/>
    </row>
    <row r="7" spans="1:12" ht="12.75" customHeight="1" x14ac:dyDescent="0.2">
      <c r="A7" s="251"/>
      <c r="B7" s="244"/>
      <c r="C7" s="245"/>
      <c r="D7" s="245"/>
      <c r="E7" s="245"/>
      <c r="F7" s="245"/>
      <c r="G7" s="245"/>
      <c r="H7" s="245"/>
      <c r="I7" s="245"/>
      <c r="J7" s="246"/>
    </row>
    <row r="8" spans="1:12" ht="12.75" customHeight="1" x14ac:dyDescent="0.2">
      <c r="A8" s="252"/>
      <c r="B8" s="247"/>
      <c r="C8" s="248"/>
      <c r="D8" s="248"/>
      <c r="E8" s="248"/>
      <c r="F8" s="248"/>
      <c r="G8" s="248"/>
      <c r="H8" s="248"/>
      <c r="I8" s="248"/>
      <c r="J8" s="249"/>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6" t="s">
        <v>444</v>
      </c>
      <c r="B11" s="256"/>
      <c r="C11" s="256"/>
      <c r="D11" s="256"/>
      <c r="E11" s="256"/>
      <c r="F11" s="256"/>
      <c r="G11" s="256"/>
      <c r="H11" s="256"/>
      <c r="I11" s="256"/>
      <c r="J11" s="256"/>
      <c r="K11" s="3"/>
      <c r="L11" s="3"/>
    </row>
    <row r="12" spans="1:12" s="1" customFormat="1" ht="58.5" customHeight="1" x14ac:dyDescent="0.2">
      <c r="A12" s="11"/>
      <c r="B12" s="22" t="s">
        <v>39</v>
      </c>
      <c r="C12" s="10" t="s">
        <v>81</v>
      </c>
      <c r="D12" s="22" t="s">
        <v>629</v>
      </c>
      <c r="E12" s="22" t="s">
        <v>630</v>
      </c>
      <c r="F12" s="22" t="s">
        <v>631</v>
      </c>
      <c r="G12" s="111" t="s">
        <v>82</v>
      </c>
      <c r="H12" s="111" t="s">
        <v>83</v>
      </c>
      <c r="I12" s="111" t="s">
        <v>442</v>
      </c>
      <c r="J12" s="22" t="s">
        <v>704</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50" t="s">
        <v>41</v>
      </c>
      <c r="B14" s="241" t="str">
        <f>Overview!B4&amp; " has no Preserved HH Tariffs/Additional LLFC classes"</f>
        <v>Vattenfall Networks Limited - GSP J has no Preserved HH Tariffs/Additional LLFC classes</v>
      </c>
      <c r="C14" s="242"/>
      <c r="D14" s="242"/>
      <c r="E14" s="242"/>
      <c r="F14" s="242"/>
      <c r="G14" s="242"/>
      <c r="H14" s="242"/>
      <c r="I14" s="242"/>
      <c r="J14" s="253"/>
    </row>
    <row r="15" spans="1:12" ht="12.75" customHeight="1" x14ac:dyDescent="0.2">
      <c r="A15" s="251"/>
      <c r="B15" s="244"/>
      <c r="C15" s="245"/>
      <c r="D15" s="245"/>
      <c r="E15" s="245"/>
      <c r="F15" s="245"/>
      <c r="G15" s="245"/>
      <c r="H15" s="245"/>
      <c r="I15" s="245"/>
      <c r="J15" s="254"/>
    </row>
    <row r="16" spans="1:12" ht="12.75" customHeight="1" x14ac:dyDescent="0.2">
      <c r="A16" s="252"/>
      <c r="B16" s="247"/>
      <c r="C16" s="248"/>
      <c r="D16" s="248"/>
      <c r="E16" s="248"/>
      <c r="F16" s="248"/>
      <c r="G16" s="248"/>
      <c r="H16" s="248"/>
      <c r="I16" s="248"/>
      <c r="J16" s="25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39" zoomScale="85" zoomScaleNormal="85" zoomScaleSheetLayoutView="85" workbookViewId="0">
      <selection activeCell="L42" sqref="L42"/>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7" t="s">
        <v>713</v>
      </c>
      <c r="C1" s="258"/>
      <c r="D1" s="258"/>
      <c r="F1" s="259" t="s">
        <v>714</v>
      </c>
      <c r="G1" s="260"/>
      <c r="H1" s="261"/>
      <c r="I1" s="3"/>
      <c r="J1" s="1"/>
      <c r="K1" s="1"/>
    </row>
    <row r="2" spans="1:13" ht="31.5" customHeight="1" x14ac:dyDescent="0.2">
      <c r="A2" s="262" t="str">
        <f>Overview!B4&amp; " - Effective from "&amp;Overview!D4&amp;" - "&amp;Overview!E4&amp;" LDNO tariffs"</f>
        <v>Vattenfall Networks Limited - GSP J - Effective from 1 April 2020 - Submitted LDNO tariffs</v>
      </c>
      <c r="B2" s="262"/>
      <c r="C2" s="262"/>
      <c r="D2" s="262"/>
      <c r="E2" s="262"/>
      <c r="F2" s="262"/>
      <c r="G2" s="262"/>
      <c r="H2" s="262"/>
      <c r="I2" s="262"/>
      <c r="J2" s="262"/>
    </row>
    <row r="3" spans="1:13" ht="8.25" customHeight="1" x14ac:dyDescent="0.2">
      <c r="A3" s="65"/>
      <c r="B3" s="65"/>
      <c r="C3" s="65"/>
      <c r="D3" s="65"/>
      <c r="E3" s="65"/>
      <c r="F3" s="65"/>
      <c r="G3" s="65"/>
      <c r="H3" s="65"/>
      <c r="I3" s="65"/>
      <c r="J3" s="65"/>
    </row>
    <row r="4" spans="1:13" ht="27" customHeight="1" x14ac:dyDescent="0.2">
      <c r="A4" s="215" t="s">
        <v>491</v>
      </c>
      <c r="B4" s="215"/>
      <c r="C4" s="215"/>
      <c r="D4" s="215"/>
      <c r="E4" s="68"/>
      <c r="F4" s="215" t="s">
        <v>490</v>
      </c>
      <c r="G4" s="215"/>
      <c r="H4" s="215"/>
      <c r="I4" s="215"/>
      <c r="J4" s="215"/>
      <c r="L4" s="3"/>
    </row>
    <row r="5" spans="1:13" ht="32.25" customHeight="1" x14ac:dyDescent="0.2">
      <c r="A5" s="12" t="s">
        <v>69</v>
      </c>
      <c r="B5" s="159" t="s">
        <v>482</v>
      </c>
      <c r="C5" s="128" t="s">
        <v>483</v>
      </c>
      <c r="D5" s="56" t="s">
        <v>484</v>
      </c>
      <c r="E5" s="61"/>
      <c r="F5" s="219"/>
      <c r="G5" s="220"/>
      <c r="H5" s="58" t="s">
        <v>488</v>
      </c>
      <c r="I5" s="59" t="s">
        <v>489</v>
      </c>
      <c r="J5" s="56" t="s">
        <v>484</v>
      </c>
      <c r="K5" s="61"/>
      <c r="L5" s="3"/>
      <c r="M5" s="3"/>
    </row>
    <row r="6" spans="1:13" ht="56.25" customHeight="1" x14ac:dyDescent="0.2">
      <c r="A6" s="158" t="s">
        <v>485</v>
      </c>
      <c r="B6" s="184" t="s">
        <v>740</v>
      </c>
      <c r="C6" s="184" t="s">
        <v>741</v>
      </c>
      <c r="D6" s="127" t="s">
        <v>742</v>
      </c>
      <c r="E6" s="129"/>
      <c r="F6" s="222" t="s">
        <v>486</v>
      </c>
      <c r="G6" s="224"/>
      <c r="H6" s="184" t="s">
        <v>740</v>
      </c>
      <c r="I6" s="60" t="s">
        <v>741</v>
      </c>
      <c r="J6" s="127" t="s">
        <v>742</v>
      </c>
      <c r="K6" s="61"/>
      <c r="L6" s="3"/>
      <c r="M6" s="3"/>
    </row>
    <row r="7" spans="1:13" ht="56.25" customHeight="1" x14ac:dyDescent="0.2">
      <c r="A7" s="158" t="s">
        <v>71</v>
      </c>
      <c r="B7" s="185"/>
      <c r="C7" s="130"/>
      <c r="D7" s="60" t="s">
        <v>743</v>
      </c>
      <c r="E7" s="129"/>
      <c r="F7" s="222" t="s">
        <v>682</v>
      </c>
      <c r="G7" s="224"/>
      <c r="H7" s="185"/>
      <c r="I7" s="60" t="s">
        <v>744</v>
      </c>
      <c r="J7" s="127" t="s">
        <v>742</v>
      </c>
      <c r="K7" s="61"/>
      <c r="L7" s="3"/>
      <c r="M7" s="3"/>
    </row>
    <row r="8" spans="1:13" ht="55.5" customHeight="1" x14ac:dyDescent="0.2">
      <c r="A8" s="158" t="s">
        <v>70</v>
      </c>
      <c r="B8" s="222" t="s">
        <v>683</v>
      </c>
      <c r="C8" s="223"/>
      <c r="D8" s="224"/>
      <c r="E8" s="131"/>
      <c r="F8" s="222" t="s">
        <v>71</v>
      </c>
      <c r="G8" s="224"/>
      <c r="H8" s="185"/>
      <c r="I8" s="185"/>
      <c r="J8" s="60" t="s">
        <v>743</v>
      </c>
      <c r="K8" s="61"/>
      <c r="L8" s="3"/>
      <c r="M8" s="3"/>
    </row>
    <row r="9" spans="1:13" s="55" customFormat="1" ht="55.5" customHeight="1" x14ac:dyDescent="0.2">
      <c r="E9" s="63"/>
      <c r="F9" s="222" t="s">
        <v>70</v>
      </c>
      <c r="G9" s="224"/>
      <c r="H9" s="222" t="s">
        <v>683</v>
      </c>
      <c r="I9" s="223"/>
      <c r="J9" s="224"/>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681</v>
      </c>
      <c r="B11" s="25" t="s">
        <v>183</v>
      </c>
      <c r="C11" s="161" t="s">
        <v>81</v>
      </c>
      <c r="D11" s="160" t="s">
        <v>626</v>
      </c>
      <c r="E11" s="160" t="s">
        <v>627</v>
      </c>
      <c r="F11" s="160" t="s">
        <v>628</v>
      </c>
      <c r="G11" s="161" t="s">
        <v>82</v>
      </c>
      <c r="H11" s="161" t="s">
        <v>83</v>
      </c>
      <c r="I11" s="161" t="s">
        <v>704</v>
      </c>
      <c r="J11" s="161" t="s">
        <v>442</v>
      </c>
      <c r="K11" s="1"/>
    </row>
    <row r="12" spans="1:13" ht="27" customHeight="1" x14ac:dyDescent="0.2">
      <c r="A12" s="181" t="s">
        <v>15</v>
      </c>
      <c r="B12" s="206" t="s">
        <v>768</v>
      </c>
      <c r="C12" s="177">
        <v>1</v>
      </c>
      <c r="D12" s="173">
        <v>1.7669999999999999</v>
      </c>
      <c r="E12" s="174"/>
      <c r="F12" s="174"/>
      <c r="G12" s="166">
        <v>3.32</v>
      </c>
      <c r="H12" s="170"/>
      <c r="I12" s="195"/>
      <c r="J12" s="174"/>
      <c r="K12" s="1"/>
    </row>
    <row r="13" spans="1:13" ht="27" customHeight="1" x14ac:dyDescent="0.2">
      <c r="A13" s="181" t="s">
        <v>16</v>
      </c>
      <c r="B13" s="206" t="s">
        <v>769</v>
      </c>
      <c r="C13" s="177">
        <v>2</v>
      </c>
      <c r="D13" s="173">
        <v>2.2400000000000002</v>
      </c>
      <c r="E13" s="173">
        <v>0.39900000000000002</v>
      </c>
      <c r="F13" s="174"/>
      <c r="G13" s="166">
        <v>3.32</v>
      </c>
      <c r="H13" s="170"/>
      <c r="I13" s="195"/>
      <c r="J13" s="174"/>
      <c r="K13" s="1"/>
    </row>
    <row r="14" spans="1:13" ht="27" customHeight="1" x14ac:dyDescent="0.2">
      <c r="A14" s="181" t="s">
        <v>715</v>
      </c>
      <c r="B14" s="206" t="s">
        <v>770</v>
      </c>
      <c r="C14" s="177">
        <v>2</v>
      </c>
      <c r="D14" s="173">
        <v>0.47</v>
      </c>
      <c r="E14" s="174"/>
      <c r="F14" s="174"/>
      <c r="G14" s="170"/>
      <c r="H14" s="170"/>
      <c r="I14" s="195"/>
      <c r="J14" s="174"/>
      <c r="K14" s="1"/>
    </row>
    <row r="15" spans="1:13" ht="27" customHeight="1" x14ac:dyDescent="0.2">
      <c r="A15" s="181" t="s">
        <v>17</v>
      </c>
      <c r="B15" s="206" t="s">
        <v>771</v>
      </c>
      <c r="C15" s="177">
        <v>3</v>
      </c>
      <c r="D15" s="173">
        <v>1.252</v>
      </c>
      <c r="E15" s="174"/>
      <c r="F15" s="174"/>
      <c r="G15" s="166">
        <v>3.32</v>
      </c>
      <c r="H15" s="170"/>
      <c r="I15" s="195"/>
      <c r="J15" s="174"/>
      <c r="K15" s="1"/>
    </row>
    <row r="16" spans="1:13" ht="27" customHeight="1" x14ac:dyDescent="0.2">
      <c r="A16" s="181" t="s">
        <v>18</v>
      </c>
      <c r="B16" s="206" t="s">
        <v>772</v>
      </c>
      <c r="C16" s="177">
        <v>4</v>
      </c>
      <c r="D16" s="173">
        <v>1.677</v>
      </c>
      <c r="E16" s="173">
        <v>0.378</v>
      </c>
      <c r="F16" s="174"/>
      <c r="G16" s="166">
        <v>3.32</v>
      </c>
      <c r="H16" s="170"/>
      <c r="I16" s="195"/>
      <c r="J16" s="174"/>
      <c r="K16" s="1"/>
    </row>
    <row r="17" spans="1:11" ht="27" customHeight="1" x14ac:dyDescent="0.2">
      <c r="A17" s="181" t="s">
        <v>716</v>
      </c>
      <c r="B17" s="206" t="s">
        <v>773</v>
      </c>
      <c r="C17" s="177">
        <v>4</v>
      </c>
      <c r="D17" s="173">
        <v>0.56499999999999995</v>
      </c>
      <c r="E17" s="174"/>
      <c r="F17" s="174"/>
      <c r="G17" s="170"/>
      <c r="H17" s="170"/>
      <c r="I17" s="195"/>
      <c r="J17" s="174"/>
      <c r="K17" s="1"/>
    </row>
    <row r="18" spans="1:11" ht="27" customHeight="1" x14ac:dyDescent="0.2">
      <c r="A18" s="181" t="s">
        <v>19</v>
      </c>
      <c r="B18" s="206" t="s">
        <v>774</v>
      </c>
      <c r="C18" s="182" t="s">
        <v>750</v>
      </c>
      <c r="D18" s="173">
        <v>1.585</v>
      </c>
      <c r="E18" s="173">
        <v>0.35199999999999998</v>
      </c>
      <c r="F18" s="174"/>
      <c r="G18" s="166">
        <v>32.03</v>
      </c>
      <c r="H18" s="170"/>
      <c r="I18" s="195"/>
      <c r="J18" s="174"/>
      <c r="K18" s="1"/>
    </row>
    <row r="19" spans="1:11" ht="27" customHeight="1" x14ac:dyDescent="0.2">
      <c r="A19" s="181" t="s">
        <v>557</v>
      </c>
      <c r="B19" s="206" t="s">
        <v>775</v>
      </c>
      <c r="C19" s="177">
        <v>0</v>
      </c>
      <c r="D19" s="179">
        <v>10.565</v>
      </c>
      <c r="E19" s="175">
        <v>0.68300000000000005</v>
      </c>
      <c r="F19" s="168">
        <v>0.35399999999999998</v>
      </c>
      <c r="G19" s="166">
        <v>3.32</v>
      </c>
      <c r="H19" s="170"/>
      <c r="I19" s="195"/>
      <c r="J19" s="174"/>
      <c r="K19" s="1"/>
    </row>
    <row r="20" spans="1:11" ht="27" customHeight="1" x14ac:dyDescent="0.2">
      <c r="A20" s="181" t="s">
        <v>558</v>
      </c>
      <c r="B20" s="206" t="s">
        <v>776</v>
      </c>
      <c r="C20" s="177">
        <v>0</v>
      </c>
      <c r="D20" s="179">
        <v>7.9610000000000003</v>
      </c>
      <c r="E20" s="175">
        <v>0.58599999999999997</v>
      </c>
      <c r="F20" s="168">
        <v>0.34100000000000003</v>
      </c>
      <c r="G20" s="166">
        <v>3.76</v>
      </c>
      <c r="H20" s="170"/>
      <c r="I20" s="195"/>
      <c r="J20" s="174"/>
      <c r="K20" s="1"/>
    </row>
    <row r="21" spans="1:11" ht="27" customHeight="1" x14ac:dyDescent="0.2">
      <c r="A21" s="181" t="s">
        <v>20</v>
      </c>
      <c r="B21" s="206" t="s">
        <v>777</v>
      </c>
      <c r="C21" s="177">
        <v>0</v>
      </c>
      <c r="D21" s="179">
        <v>6.234</v>
      </c>
      <c r="E21" s="175">
        <v>0.50700000000000001</v>
      </c>
      <c r="F21" s="168">
        <v>0.32800000000000001</v>
      </c>
      <c r="G21" s="166">
        <v>8.93</v>
      </c>
      <c r="H21" s="166">
        <v>2.5299999999999998</v>
      </c>
      <c r="I21" s="196">
        <v>4.8499999999999996</v>
      </c>
      <c r="J21" s="173">
        <v>0.18099999999999999</v>
      </c>
      <c r="K21" s="1"/>
    </row>
    <row r="22" spans="1:11" ht="27" customHeight="1" x14ac:dyDescent="0.2">
      <c r="A22" s="181" t="s">
        <v>175</v>
      </c>
      <c r="B22" s="206" t="s">
        <v>778</v>
      </c>
      <c r="C22" s="177">
        <v>8</v>
      </c>
      <c r="D22" s="173">
        <v>1.732</v>
      </c>
      <c r="E22" s="174"/>
      <c r="F22" s="174"/>
      <c r="G22" s="170"/>
      <c r="H22" s="170"/>
      <c r="I22" s="195"/>
      <c r="J22" s="174"/>
      <c r="K22" s="1"/>
    </row>
    <row r="23" spans="1:11" ht="27" customHeight="1" x14ac:dyDescent="0.2">
      <c r="A23" s="181" t="s">
        <v>176</v>
      </c>
      <c r="B23" s="206" t="s">
        <v>779</v>
      </c>
      <c r="C23" s="177">
        <v>1</v>
      </c>
      <c r="D23" s="173">
        <v>2.194</v>
      </c>
      <c r="E23" s="174"/>
      <c r="F23" s="174"/>
      <c r="G23" s="170"/>
      <c r="H23" s="170"/>
      <c r="I23" s="195"/>
      <c r="J23" s="174"/>
      <c r="K23" s="1"/>
    </row>
    <row r="24" spans="1:11" ht="27" customHeight="1" x14ac:dyDescent="0.2">
      <c r="A24" s="181" t="s">
        <v>177</v>
      </c>
      <c r="B24" s="206" t="s">
        <v>780</v>
      </c>
      <c r="C24" s="177">
        <v>1</v>
      </c>
      <c r="D24" s="173">
        <v>3.4460000000000002</v>
      </c>
      <c r="E24" s="174"/>
      <c r="F24" s="174"/>
      <c r="G24" s="170"/>
      <c r="H24" s="170"/>
      <c r="I24" s="195"/>
      <c r="J24" s="174"/>
      <c r="K24" s="1"/>
    </row>
    <row r="25" spans="1:11" ht="27" customHeight="1" x14ac:dyDescent="0.2">
      <c r="A25" s="181" t="s">
        <v>178</v>
      </c>
      <c r="B25" s="206" t="s">
        <v>781</v>
      </c>
      <c r="C25" s="177">
        <v>1</v>
      </c>
      <c r="D25" s="173">
        <v>1.4490000000000001</v>
      </c>
      <c r="E25" s="174"/>
      <c r="F25" s="174"/>
      <c r="G25" s="170"/>
      <c r="H25" s="170"/>
      <c r="I25" s="195"/>
      <c r="J25" s="174"/>
      <c r="K25" s="1"/>
    </row>
    <row r="26" spans="1:11" ht="27" customHeight="1" x14ac:dyDescent="0.2">
      <c r="A26" s="181" t="s">
        <v>21</v>
      </c>
      <c r="B26" s="206" t="s">
        <v>782</v>
      </c>
      <c r="C26" s="178">
        <v>0</v>
      </c>
      <c r="D26" s="180">
        <v>26.547000000000001</v>
      </c>
      <c r="E26" s="176">
        <v>1.1399999999999999</v>
      </c>
      <c r="F26" s="168">
        <v>0.84099999999999997</v>
      </c>
      <c r="G26" s="170"/>
      <c r="H26" s="170"/>
      <c r="I26" s="195"/>
      <c r="J26" s="174"/>
      <c r="K26" s="1"/>
    </row>
    <row r="27" spans="1:11" ht="27" customHeight="1" x14ac:dyDescent="0.2">
      <c r="A27" s="181" t="s">
        <v>717</v>
      </c>
      <c r="B27" s="206" t="s">
        <v>817</v>
      </c>
      <c r="C27" s="178" t="s">
        <v>718</v>
      </c>
      <c r="D27" s="173">
        <v>-0.97699999999999998</v>
      </c>
      <c r="E27" s="174"/>
      <c r="F27" s="174"/>
      <c r="G27" s="170"/>
      <c r="H27" s="170"/>
      <c r="I27" s="195"/>
      <c r="J27" s="174"/>
      <c r="K27" s="1"/>
    </row>
    <row r="28" spans="1:11" ht="27" customHeight="1" x14ac:dyDescent="0.2">
      <c r="A28" s="181" t="s">
        <v>22</v>
      </c>
      <c r="B28" s="206" t="s">
        <v>818</v>
      </c>
      <c r="C28" s="178">
        <v>0</v>
      </c>
      <c r="D28" s="173">
        <v>-0.97699999999999998</v>
      </c>
      <c r="E28" s="174"/>
      <c r="F28" s="174"/>
      <c r="G28" s="170"/>
      <c r="H28" s="170"/>
      <c r="I28" s="195"/>
      <c r="J28" s="173">
        <v>0.26100000000000001</v>
      </c>
      <c r="K28" s="1"/>
    </row>
    <row r="29" spans="1:11" ht="27" customHeight="1" x14ac:dyDescent="0.2">
      <c r="A29" s="181" t="s">
        <v>23</v>
      </c>
      <c r="B29" s="206" t="s">
        <v>819</v>
      </c>
      <c r="C29" s="178">
        <v>0</v>
      </c>
      <c r="D29" s="197">
        <v>-9.1690000000000005</v>
      </c>
      <c r="E29" s="194">
        <v>-0.34200000000000003</v>
      </c>
      <c r="F29" s="198">
        <v>-4.7E-2</v>
      </c>
      <c r="G29" s="170"/>
      <c r="H29" s="170"/>
      <c r="I29" s="195"/>
      <c r="J29" s="173">
        <v>0.26100000000000001</v>
      </c>
      <c r="K29" s="1"/>
    </row>
    <row r="30" spans="1:11" ht="27" customHeight="1" x14ac:dyDescent="0.2">
      <c r="A30" s="181" t="s">
        <v>24</v>
      </c>
      <c r="B30" s="206" t="s">
        <v>783</v>
      </c>
      <c r="C30" s="178">
        <v>1</v>
      </c>
      <c r="D30" s="173">
        <v>1.3</v>
      </c>
      <c r="E30" s="174"/>
      <c r="F30" s="174"/>
      <c r="G30" s="166">
        <v>2.4500000000000002</v>
      </c>
      <c r="H30" s="170"/>
      <c r="I30" s="290"/>
      <c r="J30" s="174"/>
      <c r="K30" s="1"/>
    </row>
    <row r="31" spans="1:11" ht="27" customHeight="1" x14ac:dyDescent="0.2">
      <c r="A31" s="181" t="s">
        <v>25</v>
      </c>
      <c r="B31" s="206" t="s">
        <v>784</v>
      </c>
      <c r="C31" s="178">
        <v>2</v>
      </c>
      <c r="D31" s="173">
        <v>1.649</v>
      </c>
      <c r="E31" s="173">
        <v>0.29399999999999998</v>
      </c>
      <c r="F31" s="174"/>
      <c r="G31" s="166">
        <v>2.4500000000000002</v>
      </c>
      <c r="H31" s="170"/>
      <c r="I31" s="290"/>
      <c r="J31" s="174"/>
      <c r="K31" s="1"/>
    </row>
    <row r="32" spans="1:11" ht="27" customHeight="1" x14ac:dyDescent="0.2">
      <c r="A32" s="181" t="s">
        <v>719</v>
      </c>
      <c r="B32" s="206" t="s">
        <v>785</v>
      </c>
      <c r="C32" s="178">
        <v>2</v>
      </c>
      <c r="D32" s="173">
        <v>0.34599999999999997</v>
      </c>
      <c r="E32" s="174"/>
      <c r="F32" s="174"/>
      <c r="G32" s="170"/>
      <c r="H32" s="170"/>
      <c r="I32" s="290"/>
      <c r="J32" s="174"/>
      <c r="K32" s="1"/>
    </row>
    <row r="33" spans="1:11" ht="27" customHeight="1" x14ac:dyDescent="0.2">
      <c r="A33" s="181" t="s">
        <v>26</v>
      </c>
      <c r="B33" s="206" t="s">
        <v>786</v>
      </c>
      <c r="C33" s="178">
        <v>3</v>
      </c>
      <c r="D33" s="173">
        <v>0.92100000000000004</v>
      </c>
      <c r="E33" s="174"/>
      <c r="F33" s="174"/>
      <c r="G33" s="166">
        <v>2.4500000000000002</v>
      </c>
      <c r="H33" s="170"/>
      <c r="I33" s="290"/>
      <c r="J33" s="174"/>
      <c r="K33" s="1"/>
    </row>
    <row r="34" spans="1:11" ht="27" customHeight="1" x14ac:dyDescent="0.2">
      <c r="A34" s="181" t="s">
        <v>27</v>
      </c>
      <c r="B34" s="206" t="s">
        <v>787</v>
      </c>
      <c r="C34" s="178">
        <v>4</v>
      </c>
      <c r="D34" s="173">
        <v>1.234</v>
      </c>
      <c r="E34" s="173">
        <v>0.27800000000000002</v>
      </c>
      <c r="F34" s="174"/>
      <c r="G34" s="166">
        <v>2.4500000000000002</v>
      </c>
      <c r="H34" s="170"/>
      <c r="I34" s="290"/>
      <c r="J34" s="174"/>
      <c r="K34" s="1"/>
    </row>
    <row r="35" spans="1:11" ht="27" customHeight="1" x14ac:dyDescent="0.2">
      <c r="A35" s="181" t="s">
        <v>720</v>
      </c>
      <c r="B35" s="206" t="s">
        <v>788</v>
      </c>
      <c r="C35" s="178">
        <v>4</v>
      </c>
      <c r="D35" s="173">
        <v>0.41599999999999998</v>
      </c>
      <c r="E35" s="174"/>
      <c r="F35" s="174"/>
      <c r="G35" s="170"/>
      <c r="H35" s="170"/>
      <c r="I35" s="290"/>
      <c r="J35" s="174"/>
      <c r="K35" s="1"/>
    </row>
    <row r="36" spans="1:11" ht="27" customHeight="1" x14ac:dyDescent="0.2">
      <c r="A36" s="181" t="s">
        <v>28</v>
      </c>
      <c r="B36" s="206" t="s">
        <v>789</v>
      </c>
      <c r="C36" s="182" t="s">
        <v>750</v>
      </c>
      <c r="D36" s="173">
        <v>1.167</v>
      </c>
      <c r="E36" s="173">
        <v>0.25900000000000001</v>
      </c>
      <c r="F36" s="174"/>
      <c r="G36" s="166">
        <v>23.58</v>
      </c>
      <c r="H36" s="170"/>
      <c r="I36" s="290"/>
      <c r="J36" s="174"/>
      <c r="K36" s="1"/>
    </row>
    <row r="37" spans="1:11" ht="27" customHeight="1" x14ac:dyDescent="0.2">
      <c r="A37" s="181" t="s">
        <v>559</v>
      </c>
      <c r="B37" s="206" t="s">
        <v>790</v>
      </c>
      <c r="C37" s="178">
        <v>0</v>
      </c>
      <c r="D37" s="179">
        <v>7.7770000000000001</v>
      </c>
      <c r="E37" s="175">
        <v>0.503</v>
      </c>
      <c r="F37" s="168">
        <v>0.26</v>
      </c>
      <c r="G37" s="166">
        <v>2.4500000000000002</v>
      </c>
      <c r="H37" s="170"/>
      <c r="I37" s="290"/>
      <c r="J37" s="174"/>
      <c r="K37" s="1"/>
    </row>
    <row r="38" spans="1:11" ht="27" customHeight="1" x14ac:dyDescent="0.2">
      <c r="A38" s="181" t="s">
        <v>560</v>
      </c>
      <c r="B38" s="206" t="s">
        <v>791</v>
      </c>
      <c r="C38" s="178">
        <v>0</v>
      </c>
      <c r="D38" s="179">
        <v>5.86</v>
      </c>
      <c r="E38" s="175">
        <v>0.432</v>
      </c>
      <c r="F38" s="168">
        <v>0.25</v>
      </c>
      <c r="G38" s="166">
        <v>2.76</v>
      </c>
      <c r="H38" s="170"/>
      <c r="I38" s="290"/>
      <c r="J38" s="174"/>
      <c r="K38" s="1"/>
    </row>
    <row r="39" spans="1:11" ht="27" customHeight="1" x14ac:dyDescent="0.2">
      <c r="A39" s="181" t="s">
        <v>29</v>
      </c>
      <c r="B39" s="206" t="s">
        <v>792</v>
      </c>
      <c r="C39" s="178">
        <v>0</v>
      </c>
      <c r="D39" s="179">
        <v>4.5890000000000004</v>
      </c>
      <c r="E39" s="175">
        <v>0.373</v>
      </c>
      <c r="F39" s="168">
        <v>0.24099999999999999</v>
      </c>
      <c r="G39" s="166">
        <v>6.57</v>
      </c>
      <c r="H39" s="166">
        <v>1.87</v>
      </c>
      <c r="I39" s="291">
        <v>3.57</v>
      </c>
      <c r="J39" s="173">
        <v>0.13300000000000001</v>
      </c>
      <c r="K39" s="1"/>
    </row>
    <row r="40" spans="1:11" ht="27" customHeight="1" x14ac:dyDescent="0.2">
      <c r="A40" s="181" t="s">
        <v>30</v>
      </c>
      <c r="B40" s="206" t="s">
        <v>793</v>
      </c>
      <c r="C40" s="178">
        <v>0</v>
      </c>
      <c r="D40" s="179">
        <v>4.0030000000000001</v>
      </c>
      <c r="E40" s="175">
        <v>0.441</v>
      </c>
      <c r="F40" s="168">
        <v>0.34499999999999997</v>
      </c>
      <c r="G40" s="166">
        <v>5.74</v>
      </c>
      <c r="H40" s="166">
        <v>4.3899999999999997</v>
      </c>
      <c r="I40" s="291">
        <v>5.73</v>
      </c>
      <c r="J40" s="173">
        <v>0.113</v>
      </c>
      <c r="K40" s="1"/>
    </row>
    <row r="41" spans="1:11" ht="27" customHeight="1" x14ac:dyDescent="0.2">
      <c r="A41" s="181" t="s">
        <v>31</v>
      </c>
      <c r="B41" s="206" t="s">
        <v>794</v>
      </c>
      <c r="C41" s="178">
        <v>0</v>
      </c>
      <c r="D41" s="179">
        <v>4.5430000000000001</v>
      </c>
      <c r="E41" s="175">
        <v>0.48299999999999998</v>
      </c>
      <c r="F41" s="168">
        <v>0.38300000000000001</v>
      </c>
      <c r="G41" s="166">
        <v>91.42</v>
      </c>
      <c r="H41" s="166">
        <v>3.69</v>
      </c>
      <c r="I41" s="291">
        <v>5.7</v>
      </c>
      <c r="J41" s="173">
        <v>0.126</v>
      </c>
      <c r="K41" s="1"/>
    </row>
    <row r="42" spans="1:11" ht="27" customHeight="1" x14ac:dyDescent="0.2">
      <c r="A42" s="181" t="s">
        <v>179</v>
      </c>
      <c r="B42" s="206" t="s">
        <v>795</v>
      </c>
      <c r="C42" s="178">
        <v>8</v>
      </c>
      <c r="D42" s="173">
        <v>1.2749999999999999</v>
      </c>
      <c r="E42" s="174"/>
      <c r="F42" s="174"/>
      <c r="G42" s="170"/>
      <c r="H42" s="170"/>
      <c r="I42" s="290"/>
      <c r="J42" s="174"/>
      <c r="K42" s="1"/>
    </row>
    <row r="43" spans="1:11" ht="27" customHeight="1" x14ac:dyDescent="0.2">
      <c r="A43" s="181" t="s">
        <v>180</v>
      </c>
      <c r="B43" s="206" t="s">
        <v>796</v>
      </c>
      <c r="C43" s="178">
        <v>1</v>
      </c>
      <c r="D43" s="173">
        <v>1.6140000000000001</v>
      </c>
      <c r="E43" s="174"/>
      <c r="F43" s="174"/>
      <c r="G43" s="170"/>
      <c r="H43" s="170"/>
      <c r="I43" s="290"/>
      <c r="J43" s="174"/>
      <c r="K43" s="1"/>
    </row>
    <row r="44" spans="1:11" ht="27" customHeight="1" x14ac:dyDescent="0.2">
      <c r="A44" s="181" t="s">
        <v>181</v>
      </c>
      <c r="B44" s="206" t="s">
        <v>797</v>
      </c>
      <c r="C44" s="178">
        <v>1</v>
      </c>
      <c r="D44" s="173">
        <v>2.536</v>
      </c>
      <c r="E44" s="174"/>
      <c r="F44" s="174"/>
      <c r="G44" s="170"/>
      <c r="H44" s="170"/>
      <c r="I44" s="290"/>
      <c r="J44" s="174"/>
      <c r="K44" s="1"/>
    </row>
    <row r="45" spans="1:11" ht="27" customHeight="1" x14ac:dyDescent="0.2">
      <c r="A45" s="181" t="s">
        <v>182</v>
      </c>
      <c r="B45" s="206" t="s">
        <v>798</v>
      </c>
      <c r="C45" s="178">
        <v>1</v>
      </c>
      <c r="D45" s="173">
        <v>1.0660000000000001</v>
      </c>
      <c r="E45" s="174"/>
      <c r="F45" s="174"/>
      <c r="G45" s="170"/>
      <c r="H45" s="170"/>
      <c r="I45" s="290"/>
      <c r="J45" s="174"/>
      <c r="K45" s="1"/>
    </row>
    <row r="46" spans="1:11" ht="27" customHeight="1" x14ac:dyDescent="0.2">
      <c r="A46" s="181" t="s">
        <v>32</v>
      </c>
      <c r="B46" s="206" t="s">
        <v>799</v>
      </c>
      <c r="C46" s="178">
        <v>0</v>
      </c>
      <c r="D46" s="180">
        <v>19.541</v>
      </c>
      <c r="E46" s="176">
        <v>0.83899999999999997</v>
      </c>
      <c r="F46" s="168">
        <v>0.61899999999999999</v>
      </c>
      <c r="G46" s="170"/>
      <c r="H46" s="170"/>
      <c r="I46" s="290"/>
      <c r="J46" s="174"/>
      <c r="K46" s="1"/>
    </row>
    <row r="47" spans="1:11" ht="27" customHeight="1" x14ac:dyDescent="0.2">
      <c r="A47" s="181" t="s">
        <v>721</v>
      </c>
      <c r="B47" s="206" t="s">
        <v>820</v>
      </c>
      <c r="C47" s="178" t="s">
        <v>718</v>
      </c>
      <c r="D47" s="173">
        <v>-0.97699999999999998</v>
      </c>
      <c r="E47" s="174"/>
      <c r="F47" s="174"/>
      <c r="G47" s="166">
        <v>0</v>
      </c>
      <c r="H47" s="170"/>
      <c r="I47" s="290"/>
      <c r="J47" s="174"/>
      <c r="K47" s="1"/>
    </row>
    <row r="48" spans="1:11" ht="27" customHeight="1" x14ac:dyDescent="0.2">
      <c r="A48" s="181" t="s">
        <v>722</v>
      </c>
      <c r="B48" s="206"/>
      <c r="C48" s="178">
        <v>8</v>
      </c>
      <c r="D48" s="173">
        <v>-0.86599999999999999</v>
      </c>
      <c r="E48" s="174"/>
      <c r="F48" s="174"/>
      <c r="G48" s="166">
        <v>0</v>
      </c>
      <c r="H48" s="170"/>
      <c r="I48" s="290"/>
      <c r="J48" s="174"/>
      <c r="K48" s="1"/>
    </row>
    <row r="49" spans="1:11" ht="27" customHeight="1" x14ac:dyDescent="0.2">
      <c r="A49" s="181" t="s">
        <v>33</v>
      </c>
      <c r="B49" s="206" t="s">
        <v>821</v>
      </c>
      <c r="C49" s="178">
        <v>0</v>
      </c>
      <c r="D49" s="173">
        <v>-0.97699999999999998</v>
      </c>
      <c r="E49" s="174"/>
      <c r="F49" s="174"/>
      <c r="G49" s="166">
        <v>0</v>
      </c>
      <c r="H49" s="170"/>
      <c r="I49" s="290"/>
      <c r="J49" s="173">
        <v>0.26100000000000001</v>
      </c>
      <c r="K49" s="1"/>
    </row>
    <row r="50" spans="1:11" ht="27" customHeight="1" x14ac:dyDescent="0.2">
      <c r="A50" s="181" t="s">
        <v>34</v>
      </c>
      <c r="B50" s="206" t="s">
        <v>822</v>
      </c>
      <c r="C50" s="178">
        <v>0</v>
      </c>
      <c r="D50" s="197">
        <v>-9.1690000000000005</v>
      </c>
      <c r="E50" s="194">
        <v>-0.34200000000000003</v>
      </c>
      <c r="F50" s="198">
        <v>-4.7E-2</v>
      </c>
      <c r="G50" s="166">
        <v>0</v>
      </c>
      <c r="H50" s="170"/>
      <c r="I50" s="290"/>
      <c r="J50" s="173">
        <v>0.26100000000000001</v>
      </c>
      <c r="K50" s="1"/>
    </row>
    <row r="51" spans="1:11" ht="27.75" customHeight="1" x14ac:dyDescent="0.2">
      <c r="A51" s="181" t="s">
        <v>35</v>
      </c>
      <c r="B51" s="206" t="s">
        <v>823</v>
      </c>
      <c r="C51" s="178">
        <v>0</v>
      </c>
      <c r="D51" s="173">
        <v>-0.86599999999999999</v>
      </c>
      <c r="E51" s="174"/>
      <c r="F51" s="174"/>
      <c r="G51" s="166">
        <v>0</v>
      </c>
      <c r="H51" s="170"/>
      <c r="I51" s="290"/>
      <c r="J51" s="173">
        <v>0.23699999999999999</v>
      </c>
      <c r="K51" s="1"/>
    </row>
    <row r="52" spans="1:11" ht="27" customHeight="1" x14ac:dyDescent="0.2">
      <c r="A52" s="181" t="s">
        <v>36</v>
      </c>
      <c r="B52" s="206" t="s">
        <v>824</v>
      </c>
      <c r="C52" s="178">
        <v>0</v>
      </c>
      <c r="D52" s="197">
        <v>-8.1929999999999996</v>
      </c>
      <c r="E52" s="194">
        <v>-0.29299999999999998</v>
      </c>
      <c r="F52" s="198">
        <v>-3.9E-2</v>
      </c>
      <c r="G52" s="166">
        <v>0</v>
      </c>
      <c r="H52" s="170"/>
      <c r="I52" s="290"/>
      <c r="J52" s="173">
        <v>0.23699999999999999</v>
      </c>
      <c r="K52" s="1"/>
    </row>
    <row r="53" spans="1:11" ht="27" customHeight="1" x14ac:dyDescent="0.2">
      <c r="A53" s="181" t="s">
        <v>37</v>
      </c>
      <c r="B53" s="206" t="s">
        <v>825</v>
      </c>
      <c r="C53" s="178">
        <v>0</v>
      </c>
      <c r="D53" s="173">
        <v>-0.58499999999999996</v>
      </c>
      <c r="E53" s="174"/>
      <c r="F53" s="174"/>
      <c r="G53" s="166">
        <v>0</v>
      </c>
      <c r="H53" s="170"/>
      <c r="I53" s="290"/>
      <c r="J53" s="173">
        <v>0.19</v>
      </c>
      <c r="K53" s="1"/>
    </row>
    <row r="54" spans="1:11" ht="27" customHeight="1" x14ac:dyDescent="0.2">
      <c r="A54" s="181" t="s">
        <v>38</v>
      </c>
      <c r="B54" s="206" t="s">
        <v>826</v>
      </c>
      <c r="C54" s="178">
        <v>0</v>
      </c>
      <c r="D54" s="197">
        <v>-5.7240000000000002</v>
      </c>
      <c r="E54" s="194">
        <v>-0.16500000000000001</v>
      </c>
      <c r="F54" s="198">
        <v>-1.9E-2</v>
      </c>
      <c r="G54" s="166">
        <v>0</v>
      </c>
      <c r="H54" s="170"/>
      <c r="I54" s="290"/>
      <c r="J54" s="173">
        <v>0.19</v>
      </c>
      <c r="K54" s="1"/>
    </row>
    <row r="55" spans="1:11" ht="27" customHeight="1" x14ac:dyDescent="0.2">
      <c r="A55" s="181" t="s">
        <v>86</v>
      </c>
      <c r="B55" s="206"/>
      <c r="C55" s="178">
        <v>1</v>
      </c>
      <c r="D55" s="173">
        <v>0.97499999999999998</v>
      </c>
      <c r="E55" s="174"/>
      <c r="F55" s="174"/>
      <c r="G55" s="166">
        <v>1.83</v>
      </c>
      <c r="H55" s="170"/>
      <c r="I55" s="195"/>
      <c r="J55" s="174"/>
      <c r="K55" s="1"/>
    </row>
    <row r="56" spans="1:11" ht="27" customHeight="1" x14ac:dyDescent="0.2">
      <c r="A56" s="181" t="s">
        <v>87</v>
      </c>
      <c r="B56" s="206"/>
      <c r="C56" s="178">
        <v>2</v>
      </c>
      <c r="D56" s="173">
        <v>1.236</v>
      </c>
      <c r="E56" s="173">
        <v>0.22</v>
      </c>
      <c r="F56" s="174"/>
      <c r="G56" s="166">
        <v>1.83</v>
      </c>
      <c r="H56" s="170"/>
      <c r="I56" s="195"/>
      <c r="J56" s="174"/>
      <c r="K56" s="1"/>
    </row>
    <row r="57" spans="1:11" ht="27" customHeight="1" x14ac:dyDescent="0.2">
      <c r="A57" s="181" t="s">
        <v>88</v>
      </c>
      <c r="B57" s="206"/>
      <c r="C57" s="178">
        <v>2</v>
      </c>
      <c r="D57" s="173">
        <v>0.26</v>
      </c>
      <c r="E57" s="174"/>
      <c r="F57" s="174"/>
      <c r="G57" s="170"/>
      <c r="H57" s="170"/>
      <c r="I57" s="195"/>
      <c r="J57" s="174"/>
      <c r="K57" s="1"/>
    </row>
    <row r="58" spans="1:11" ht="27" customHeight="1" x14ac:dyDescent="0.2">
      <c r="A58" s="181" t="s">
        <v>89</v>
      </c>
      <c r="B58" s="206"/>
      <c r="C58" s="178">
        <v>3</v>
      </c>
      <c r="D58" s="173">
        <v>0.69099999999999995</v>
      </c>
      <c r="E58" s="174"/>
      <c r="F58" s="174"/>
      <c r="G58" s="166">
        <v>1.83</v>
      </c>
      <c r="H58" s="170"/>
      <c r="I58" s="195"/>
      <c r="J58" s="174"/>
      <c r="K58" s="1"/>
    </row>
    <row r="59" spans="1:11" ht="27" customHeight="1" x14ac:dyDescent="0.2">
      <c r="A59" s="181" t="s">
        <v>90</v>
      </c>
      <c r="B59" s="206"/>
      <c r="C59" s="178">
        <v>4</v>
      </c>
      <c r="D59" s="173">
        <v>0.92500000000000004</v>
      </c>
      <c r="E59" s="173">
        <v>0.20799999999999999</v>
      </c>
      <c r="F59" s="174"/>
      <c r="G59" s="166">
        <v>1.83</v>
      </c>
      <c r="H59" s="170"/>
      <c r="I59" s="195"/>
      <c r="J59" s="174"/>
      <c r="K59" s="1"/>
    </row>
    <row r="60" spans="1:11" ht="27" customHeight="1" x14ac:dyDescent="0.2">
      <c r="A60" s="181" t="s">
        <v>91</v>
      </c>
      <c r="B60" s="206"/>
      <c r="C60" s="178">
        <v>4</v>
      </c>
      <c r="D60" s="173">
        <v>0.312</v>
      </c>
      <c r="E60" s="174"/>
      <c r="F60" s="174"/>
      <c r="G60" s="170"/>
      <c r="H60" s="170"/>
      <c r="I60" s="195"/>
      <c r="J60" s="174"/>
      <c r="K60" s="1"/>
    </row>
    <row r="61" spans="1:11" ht="27" customHeight="1" x14ac:dyDescent="0.2">
      <c r="A61" s="181" t="s">
        <v>92</v>
      </c>
      <c r="B61" s="206"/>
      <c r="C61" s="182" t="s">
        <v>750</v>
      </c>
      <c r="D61" s="173">
        <v>0.874</v>
      </c>
      <c r="E61" s="173">
        <v>0.19400000000000001</v>
      </c>
      <c r="F61" s="174"/>
      <c r="G61" s="166">
        <v>17.68</v>
      </c>
      <c r="H61" s="170"/>
      <c r="I61" s="195"/>
      <c r="J61" s="174"/>
      <c r="K61" s="1"/>
    </row>
    <row r="62" spans="1:11" ht="27" customHeight="1" x14ac:dyDescent="0.2">
      <c r="A62" s="181" t="s">
        <v>93</v>
      </c>
      <c r="B62" s="206"/>
      <c r="C62" s="182" t="s">
        <v>750</v>
      </c>
      <c r="D62" s="173">
        <v>0.83799999999999997</v>
      </c>
      <c r="E62" s="173">
        <v>0.26700000000000002</v>
      </c>
      <c r="F62" s="174"/>
      <c r="G62" s="166">
        <v>4.2300000000000004</v>
      </c>
      <c r="H62" s="170"/>
      <c r="I62" s="195"/>
      <c r="J62" s="174"/>
      <c r="K62" s="1"/>
    </row>
    <row r="63" spans="1:11" ht="27" customHeight="1" x14ac:dyDescent="0.2">
      <c r="A63" s="181" t="s">
        <v>94</v>
      </c>
      <c r="B63" s="206"/>
      <c r="C63" s="182" t="s">
        <v>750</v>
      </c>
      <c r="D63" s="173">
        <v>0.66300000000000003</v>
      </c>
      <c r="E63" s="173">
        <v>0.28100000000000003</v>
      </c>
      <c r="F63" s="174"/>
      <c r="G63" s="166">
        <v>67.180000000000007</v>
      </c>
      <c r="H63" s="170"/>
      <c r="I63" s="195"/>
      <c r="J63" s="174"/>
      <c r="K63" s="1"/>
    </row>
    <row r="64" spans="1:11" ht="27" customHeight="1" x14ac:dyDescent="0.2">
      <c r="A64" s="181" t="s">
        <v>561</v>
      </c>
      <c r="B64" s="206"/>
      <c r="C64" s="178">
        <v>0</v>
      </c>
      <c r="D64" s="179">
        <v>5.83</v>
      </c>
      <c r="E64" s="175">
        <v>0.377</v>
      </c>
      <c r="F64" s="168">
        <v>0.19500000000000001</v>
      </c>
      <c r="G64" s="166">
        <v>1.83</v>
      </c>
      <c r="H64" s="170"/>
      <c r="I64" s="195"/>
      <c r="J64" s="174"/>
      <c r="K64" s="1"/>
    </row>
    <row r="65" spans="1:11" ht="27" customHeight="1" x14ac:dyDescent="0.2">
      <c r="A65" s="181" t="s">
        <v>562</v>
      </c>
      <c r="B65" s="206"/>
      <c r="C65" s="178">
        <v>0</v>
      </c>
      <c r="D65" s="179">
        <v>4.3929999999999998</v>
      </c>
      <c r="E65" s="175">
        <v>0.32400000000000001</v>
      </c>
      <c r="F65" s="168">
        <v>0.188</v>
      </c>
      <c r="G65" s="166">
        <v>2.0699999999999998</v>
      </c>
      <c r="H65" s="170"/>
      <c r="I65" s="195"/>
      <c r="J65" s="174"/>
      <c r="K65" s="1"/>
    </row>
    <row r="66" spans="1:11" ht="27" customHeight="1" x14ac:dyDescent="0.2">
      <c r="A66" s="181" t="s">
        <v>95</v>
      </c>
      <c r="B66" s="206"/>
      <c r="C66" s="178">
        <v>0</v>
      </c>
      <c r="D66" s="179">
        <v>3.44</v>
      </c>
      <c r="E66" s="175">
        <v>0.28000000000000003</v>
      </c>
      <c r="F66" s="168">
        <v>0.18099999999999999</v>
      </c>
      <c r="G66" s="166">
        <v>4.93</v>
      </c>
      <c r="H66" s="166">
        <v>1.4</v>
      </c>
      <c r="I66" s="196">
        <v>2.68</v>
      </c>
      <c r="J66" s="173">
        <v>0.1</v>
      </c>
      <c r="K66" s="1"/>
    </row>
    <row r="67" spans="1:11" ht="27" customHeight="1" x14ac:dyDescent="0.2">
      <c r="A67" s="181" t="s">
        <v>96</v>
      </c>
      <c r="B67" s="206"/>
      <c r="C67" s="178">
        <v>0</v>
      </c>
      <c r="D67" s="179">
        <v>2.9540000000000002</v>
      </c>
      <c r="E67" s="175">
        <v>0.32500000000000001</v>
      </c>
      <c r="F67" s="168">
        <v>0.255</v>
      </c>
      <c r="G67" s="166">
        <v>4.2300000000000004</v>
      </c>
      <c r="H67" s="166">
        <v>3.24</v>
      </c>
      <c r="I67" s="196">
        <v>4.22</v>
      </c>
      <c r="J67" s="173">
        <v>8.3000000000000004E-2</v>
      </c>
      <c r="K67" s="1"/>
    </row>
    <row r="68" spans="1:11" ht="27" customHeight="1" x14ac:dyDescent="0.2">
      <c r="A68" s="181" t="s">
        <v>97</v>
      </c>
      <c r="B68" s="206"/>
      <c r="C68" s="178">
        <v>0</v>
      </c>
      <c r="D68" s="179">
        <v>3.339</v>
      </c>
      <c r="E68" s="175">
        <v>0.35499999999999998</v>
      </c>
      <c r="F68" s="168">
        <v>0.28100000000000003</v>
      </c>
      <c r="G68" s="166">
        <v>67.180000000000007</v>
      </c>
      <c r="H68" s="166">
        <v>2.71</v>
      </c>
      <c r="I68" s="196">
        <v>4.1900000000000004</v>
      </c>
      <c r="J68" s="173">
        <v>9.2999999999999999E-2</v>
      </c>
      <c r="K68" s="1"/>
    </row>
    <row r="69" spans="1:11" ht="27" customHeight="1" x14ac:dyDescent="0.2">
      <c r="A69" s="181" t="s">
        <v>184</v>
      </c>
      <c r="B69" s="206"/>
      <c r="C69" s="178">
        <v>8</v>
      </c>
      <c r="D69" s="173">
        <v>0.95599999999999996</v>
      </c>
      <c r="E69" s="174"/>
      <c r="F69" s="174"/>
      <c r="G69" s="170"/>
      <c r="H69" s="170"/>
      <c r="I69" s="199"/>
      <c r="J69" s="174"/>
      <c r="K69" s="1"/>
    </row>
    <row r="70" spans="1:11" ht="27" customHeight="1" x14ac:dyDescent="0.2">
      <c r="A70" s="181" t="s">
        <v>185</v>
      </c>
      <c r="B70" s="206"/>
      <c r="C70" s="178">
        <v>1</v>
      </c>
      <c r="D70" s="173">
        <v>1.21</v>
      </c>
      <c r="E70" s="174"/>
      <c r="F70" s="174"/>
      <c r="G70" s="170"/>
      <c r="H70" s="170"/>
      <c r="I70" s="199"/>
      <c r="J70" s="174"/>
      <c r="K70" s="1"/>
    </row>
    <row r="71" spans="1:11" ht="27" customHeight="1" x14ac:dyDescent="0.2">
      <c r="A71" s="181" t="s">
        <v>186</v>
      </c>
      <c r="B71" s="206"/>
      <c r="C71" s="178">
        <v>1</v>
      </c>
      <c r="D71" s="173">
        <v>1.9019999999999999</v>
      </c>
      <c r="E71" s="174"/>
      <c r="F71" s="174"/>
      <c r="G71" s="170"/>
      <c r="H71" s="170"/>
      <c r="I71" s="199"/>
      <c r="J71" s="174"/>
      <c r="K71" s="1"/>
    </row>
    <row r="72" spans="1:11" ht="27" customHeight="1" x14ac:dyDescent="0.2">
      <c r="A72" s="181" t="s">
        <v>187</v>
      </c>
      <c r="B72" s="206"/>
      <c r="C72" s="178">
        <v>1</v>
      </c>
      <c r="D72" s="173">
        <v>0.8</v>
      </c>
      <c r="E72" s="174"/>
      <c r="F72" s="174"/>
      <c r="G72" s="170"/>
      <c r="H72" s="170"/>
      <c r="I72" s="199"/>
      <c r="J72" s="174"/>
      <c r="K72" s="1"/>
    </row>
    <row r="73" spans="1:11" ht="27" customHeight="1" x14ac:dyDescent="0.2">
      <c r="A73" s="181" t="s">
        <v>98</v>
      </c>
      <c r="B73" s="206"/>
      <c r="C73" s="178">
        <v>0</v>
      </c>
      <c r="D73" s="180">
        <v>14.648999999999999</v>
      </c>
      <c r="E73" s="176">
        <v>0.629</v>
      </c>
      <c r="F73" s="168">
        <v>0.46400000000000002</v>
      </c>
      <c r="G73" s="170"/>
      <c r="H73" s="170"/>
      <c r="I73" s="195"/>
      <c r="J73" s="174"/>
      <c r="K73" s="1"/>
    </row>
    <row r="74" spans="1:11" ht="27" customHeight="1" x14ac:dyDescent="0.2">
      <c r="A74" s="181" t="s">
        <v>563</v>
      </c>
      <c r="B74" s="206"/>
      <c r="C74" s="178">
        <v>8</v>
      </c>
      <c r="D74" s="173">
        <v>-0.54700000000000004</v>
      </c>
      <c r="E74" s="174"/>
      <c r="F74" s="174"/>
      <c r="G74" s="170"/>
      <c r="H74" s="170"/>
      <c r="I74" s="195"/>
      <c r="J74" s="174"/>
      <c r="K74" s="1"/>
    </row>
    <row r="75" spans="1:11" ht="27" customHeight="1" x14ac:dyDescent="0.2">
      <c r="A75" s="181" t="s">
        <v>99</v>
      </c>
      <c r="B75" s="206"/>
      <c r="C75" s="178">
        <v>8</v>
      </c>
      <c r="D75" s="173">
        <v>-0.53900000000000003</v>
      </c>
      <c r="E75" s="174"/>
      <c r="F75" s="174"/>
      <c r="G75" s="170"/>
      <c r="H75" s="170"/>
      <c r="I75" s="195"/>
      <c r="J75" s="174"/>
      <c r="K75" s="1"/>
    </row>
    <row r="76" spans="1:11" ht="27" customHeight="1" x14ac:dyDescent="0.2">
      <c r="A76" s="181" t="s">
        <v>100</v>
      </c>
      <c r="B76" s="206"/>
      <c r="C76" s="178">
        <v>0</v>
      </c>
      <c r="D76" s="173">
        <v>-0.54700000000000004</v>
      </c>
      <c r="E76" s="174"/>
      <c r="F76" s="174"/>
      <c r="G76" s="170"/>
      <c r="H76" s="170"/>
      <c r="I76" s="195"/>
      <c r="J76" s="173">
        <v>0.14599999999999999</v>
      </c>
      <c r="K76" s="1"/>
    </row>
    <row r="77" spans="1:11" ht="27" customHeight="1" x14ac:dyDescent="0.2">
      <c r="A77" s="181" t="s">
        <v>101</v>
      </c>
      <c r="B77" s="206"/>
      <c r="C77" s="178">
        <v>0</v>
      </c>
      <c r="D77" s="197">
        <v>-5.1289999999999996</v>
      </c>
      <c r="E77" s="194">
        <v>-0.191</v>
      </c>
      <c r="F77" s="198">
        <v>-2.5999999999999999E-2</v>
      </c>
      <c r="G77" s="170"/>
      <c r="H77" s="170"/>
      <c r="I77" s="195"/>
      <c r="J77" s="173">
        <v>0.14599999999999999</v>
      </c>
      <c r="K77" s="1"/>
    </row>
    <row r="78" spans="1:11" ht="27" customHeight="1" x14ac:dyDescent="0.2">
      <c r="A78" s="181" t="s">
        <v>102</v>
      </c>
      <c r="B78" s="206"/>
      <c r="C78" s="178">
        <v>0</v>
      </c>
      <c r="D78" s="173">
        <v>-0.53900000000000003</v>
      </c>
      <c r="E78" s="174"/>
      <c r="F78" s="174"/>
      <c r="G78" s="170"/>
      <c r="H78" s="170"/>
      <c r="I78" s="195"/>
      <c r="J78" s="173">
        <v>0.14799999999999999</v>
      </c>
      <c r="K78" s="1"/>
    </row>
    <row r="79" spans="1:11" ht="27" customHeight="1" x14ac:dyDescent="0.2">
      <c r="A79" s="181" t="s">
        <v>103</v>
      </c>
      <c r="B79" s="206"/>
      <c r="C79" s="178">
        <v>0</v>
      </c>
      <c r="D79" s="197">
        <v>-5.1020000000000003</v>
      </c>
      <c r="E79" s="194">
        <v>-0.182</v>
      </c>
      <c r="F79" s="198">
        <v>-2.4E-2</v>
      </c>
      <c r="G79" s="170"/>
      <c r="H79" s="170"/>
      <c r="I79" s="195"/>
      <c r="J79" s="173">
        <v>0.14799999999999999</v>
      </c>
      <c r="K79" s="1"/>
    </row>
    <row r="80" spans="1:11" ht="27" customHeight="1" x14ac:dyDescent="0.2">
      <c r="A80" s="181" t="s">
        <v>104</v>
      </c>
      <c r="B80" s="206"/>
      <c r="C80" s="178">
        <v>0</v>
      </c>
      <c r="D80" s="173">
        <v>-0.58499999999999996</v>
      </c>
      <c r="E80" s="174"/>
      <c r="F80" s="174"/>
      <c r="G80" s="166">
        <v>9.6300000000000008</v>
      </c>
      <c r="H80" s="170"/>
      <c r="I80" s="195"/>
      <c r="J80" s="173">
        <v>0.19</v>
      </c>
      <c r="K80" s="1"/>
    </row>
    <row r="81" spans="1:11" ht="27" customHeight="1" x14ac:dyDescent="0.2">
      <c r="A81" s="181" t="s">
        <v>105</v>
      </c>
      <c r="B81" s="206"/>
      <c r="C81" s="178">
        <v>0</v>
      </c>
      <c r="D81" s="197">
        <v>-5.7240000000000002</v>
      </c>
      <c r="E81" s="194">
        <v>-0.16500000000000001</v>
      </c>
      <c r="F81" s="198">
        <v>-1.9E-2</v>
      </c>
      <c r="G81" s="166">
        <v>9.6300000000000008</v>
      </c>
      <c r="H81" s="170"/>
      <c r="I81" s="195"/>
      <c r="J81" s="173">
        <v>0.19</v>
      </c>
      <c r="K81" s="1"/>
    </row>
    <row r="82" spans="1:11" ht="27" customHeight="1" x14ac:dyDescent="0.2">
      <c r="A82" s="181" t="s">
        <v>51</v>
      </c>
      <c r="B82" s="206" t="s">
        <v>800</v>
      </c>
      <c r="C82" s="178">
        <v>1</v>
      </c>
      <c r="D82" s="173">
        <v>0.79</v>
      </c>
      <c r="E82" s="174"/>
      <c r="F82" s="174"/>
      <c r="G82" s="166">
        <v>1.49</v>
      </c>
      <c r="H82" s="170"/>
      <c r="I82" s="195"/>
      <c r="J82" s="174"/>
      <c r="K82" s="1"/>
    </row>
    <row r="83" spans="1:11" ht="27" customHeight="1" x14ac:dyDescent="0.2">
      <c r="A83" s="181" t="s">
        <v>52</v>
      </c>
      <c r="B83" s="206" t="s">
        <v>801</v>
      </c>
      <c r="C83" s="178">
        <v>2</v>
      </c>
      <c r="D83" s="173">
        <v>1.0009999999999999</v>
      </c>
      <c r="E83" s="173">
        <v>0.17799999999999999</v>
      </c>
      <c r="F83" s="174"/>
      <c r="G83" s="166">
        <v>1.49</v>
      </c>
      <c r="H83" s="170"/>
      <c r="I83" s="195"/>
      <c r="J83" s="174"/>
      <c r="K83" s="1"/>
    </row>
    <row r="84" spans="1:11" ht="27" customHeight="1" x14ac:dyDescent="0.2">
      <c r="A84" s="181" t="s">
        <v>53</v>
      </c>
      <c r="B84" s="206" t="s">
        <v>802</v>
      </c>
      <c r="C84" s="178">
        <v>2</v>
      </c>
      <c r="D84" s="173">
        <v>0.21</v>
      </c>
      <c r="E84" s="174"/>
      <c r="F84" s="174"/>
      <c r="G84" s="170"/>
      <c r="H84" s="170"/>
      <c r="I84" s="195"/>
      <c r="J84" s="174"/>
      <c r="K84" s="1"/>
    </row>
    <row r="85" spans="1:11" ht="27" customHeight="1" x14ac:dyDescent="0.2">
      <c r="A85" s="181" t="s">
        <v>54</v>
      </c>
      <c r="B85" s="206" t="s">
        <v>803</v>
      </c>
      <c r="C85" s="178">
        <v>3</v>
      </c>
      <c r="D85" s="173">
        <v>0.55900000000000005</v>
      </c>
      <c r="E85" s="174"/>
      <c r="F85" s="174"/>
      <c r="G85" s="166">
        <v>1.49</v>
      </c>
      <c r="H85" s="170"/>
      <c r="I85" s="195"/>
      <c r="J85" s="174"/>
      <c r="K85" s="1"/>
    </row>
    <row r="86" spans="1:11" ht="27" customHeight="1" x14ac:dyDescent="0.2">
      <c r="A86" s="181" t="s">
        <v>55</v>
      </c>
      <c r="B86" s="206" t="s">
        <v>804</v>
      </c>
      <c r="C86" s="178">
        <v>4</v>
      </c>
      <c r="D86" s="173">
        <v>0.749</v>
      </c>
      <c r="E86" s="173">
        <v>0.16900000000000001</v>
      </c>
      <c r="F86" s="174"/>
      <c r="G86" s="166">
        <v>1.49</v>
      </c>
      <c r="H86" s="170"/>
      <c r="I86" s="195"/>
      <c r="J86" s="174"/>
      <c r="K86" s="1"/>
    </row>
    <row r="87" spans="1:11" ht="27" customHeight="1" x14ac:dyDescent="0.2">
      <c r="A87" s="181" t="s">
        <v>56</v>
      </c>
      <c r="B87" s="206" t="s">
        <v>805</v>
      </c>
      <c r="C87" s="178">
        <v>4</v>
      </c>
      <c r="D87" s="173">
        <v>0.253</v>
      </c>
      <c r="E87" s="174"/>
      <c r="F87" s="174"/>
      <c r="G87" s="170"/>
      <c r="H87" s="170"/>
      <c r="I87" s="195"/>
      <c r="J87" s="174"/>
      <c r="K87" s="1"/>
    </row>
    <row r="88" spans="1:11" ht="27" customHeight="1" x14ac:dyDescent="0.2">
      <c r="A88" s="181" t="s">
        <v>57</v>
      </c>
      <c r="B88" s="206" t="s">
        <v>806</v>
      </c>
      <c r="C88" s="182" t="s">
        <v>750</v>
      </c>
      <c r="D88" s="173">
        <v>0.70799999999999996</v>
      </c>
      <c r="E88" s="173">
        <v>0.157</v>
      </c>
      <c r="F88" s="174"/>
      <c r="G88" s="166">
        <v>14.32</v>
      </c>
      <c r="H88" s="170"/>
      <c r="I88" s="195"/>
      <c r="J88" s="174"/>
      <c r="K88" s="1"/>
    </row>
    <row r="89" spans="1:11" ht="27" customHeight="1" x14ac:dyDescent="0.2">
      <c r="A89" s="181" t="s">
        <v>106</v>
      </c>
      <c r="B89" s="206"/>
      <c r="C89" s="182" t="s">
        <v>750</v>
      </c>
      <c r="D89" s="173">
        <v>0.67900000000000005</v>
      </c>
      <c r="E89" s="173">
        <v>0.217</v>
      </c>
      <c r="F89" s="174"/>
      <c r="G89" s="166">
        <v>3.43</v>
      </c>
      <c r="H89" s="170"/>
      <c r="I89" s="195"/>
      <c r="J89" s="174"/>
      <c r="K89" s="1"/>
    </row>
    <row r="90" spans="1:11" ht="27" customHeight="1" x14ac:dyDescent="0.2">
      <c r="A90" s="181" t="s">
        <v>107</v>
      </c>
      <c r="B90" s="206"/>
      <c r="C90" s="182" t="s">
        <v>750</v>
      </c>
      <c r="D90" s="173">
        <v>0.53700000000000003</v>
      </c>
      <c r="E90" s="173">
        <v>0.22800000000000001</v>
      </c>
      <c r="F90" s="174"/>
      <c r="G90" s="166">
        <v>54.41</v>
      </c>
      <c r="H90" s="170"/>
      <c r="I90" s="195"/>
      <c r="J90" s="174"/>
      <c r="K90" s="1"/>
    </row>
    <row r="91" spans="1:11" ht="27" customHeight="1" x14ac:dyDescent="0.2">
      <c r="A91" s="181" t="s">
        <v>564</v>
      </c>
      <c r="B91" s="206" t="s">
        <v>807</v>
      </c>
      <c r="C91" s="178">
        <v>0</v>
      </c>
      <c r="D91" s="179">
        <v>4.7220000000000004</v>
      </c>
      <c r="E91" s="175">
        <v>0.30499999999999999</v>
      </c>
      <c r="F91" s="168">
        <v>0.158</v>
      </c>
      <c r="G91" s="166">
        <v>1.49</v>
      </c>
      <c r="H91" s="170"/>
      <c r="I91" s="195"/>
      <c r="J91" s="174"/>
      <c r="K91" s="1"/>
    </row>
    <row r="92" spans="1:11" ht="27" customHeight="1" x14ac:dyDescent="0.2">
      <c r="A92" s="181" t="s">
        <v>565</v>
      </c>
      <c r="B92" s="206" t="s">
        <v>808</v>
      </c>
      <c r="C92" s="178">
        <v>0</v>
      </c>
      <c r="D92" s="179">
        <v>3.5579999999999998</v>
      </c>
      <c r="E92" s="175">
        <v>0.26200000000000001</v>
      </c>
      <c r="F92" s="168">
        <v>0.152</v>
      </c>
      <c r="G92" s="166">
        <v>1.68</v>
      </c>
      <c r="H92" s="170"/>
      <c r="I92" s="195"/>
      <c r="J92" s="174"/>
      <c r="K92" s="1"/>
    </row>
    <row r="93" spans="1:11" ht="27" customHeight="1" x14ac:dyDescent="0.2">
      <c r="A93" s="181" t="s">
        <v>58</v>
      </c>
      <c r="B93" s="206" t="s">
        <v>809</v>
      </c>
      <c r="C93" s="178">
        <v>0</v>
      </c>
      <c r="D93" s="179">
        <v>2.786</v>
      </c>
      <c r="E93" s="175">
        <v>0.22700000000000001</v>
      </c>
      <c r="F93" s="168">
        <v>0.14699999999999999</v>
      </c>
      <c r="G93" s="166">
        <v>3.99</v>
      </c>
      <c r="H93" s="166">
        <v>1.1299999999999999</v>
      </c>
      <c r="I93" s="196">
        <v>2.17</v>
      </c>
      <c r="J93" s="173">
        <v>8.1000000000000003E-2</v>
      </c>
      <c r="K93" s="1"/>
    </row>
    <row r="94" spans="1:11" ht="27" customHeight="1" x14ac:dyDescent="0.2">
      <c r="A94" s="181" t="s">
        <v>59</v>
      </c>
      <c r="B94" s="206" t="s">
        <v>810</v>
      </c>
      <c r="C94" s="178">
        <v>0</v>
      </c>
      <c r="D94" s="179">
        <v>2.3929999999999998</v>
      </c>
      <c r="E94" s="175">
        <v>0.26300000000000001</v>
      </c>
      <c r="F94" s="168">
        <v>0.20599999999999999</v>
      </c>
      <c r="G94" s="166">
        <v>3.43</v>
      </c>
      <c r="H94" s="166">
        <v>2.62</v>
      </c>
      <c r="I94" s="196">
        <v>3.42</v>
      </c>
      <c r="J94" s="173">
        <v>6.8000000000000005E-2</v>
      </c>
      <c r="K94" s="1"/>
    </row>
    <row r="95" spans="1:11" ht="27" customHeight="1" x14ac:dyDescent="0.2">
      <c r="A95" s="181" t="s">
        <v>60</v>
      </c>
      <c r="B95" s="206" t="s">
        <v>811</v>
      </c>
      <c r="C95" s="178">
        <v>0</v>
      </c>
      <c r="D95" s="179">
        <v>2.7050000000000001</v>
      </c>
      <c r="E95" s="175">
        <v>0.28699999999999998</v>
      </c>
      <c r="F95" s="168">
        <v>0.22800000000000001</v>
      </c>
      <c r="G95" s="166">
        <v>54.41</v>
      </c>
      <c r="H95" s="166">
        <v>2.19</v>
      </c>
      <c r="I95" s="196">
        <v>3.39</v>
      </c>
      <c r="J95" s="173">
        <v>7.4999999999999997E-2</v>
      </c>
      <c r="K95" s="1"/>
    </row>
    <row r="96" spans="1:11" ht="27" customHeight="1" x14ac:dyDescent="0.2">
      <c r="A96" s="181" t="s">
        <v>188</v>
      </c>
      <c r="B96" s="206" t="s">
        <v>812</v>
      </c>
      <c r="C96" s="178">
        <v>8</v>
      </c>
      <c r="D96" s="173">
        <v>0.77400000000000002</v>
      </c>
      <c r="E96" s="174"/>
      <c r="F96" s="174"/>
      <c r="G96" s="170"/>
      <c r="H96" s="170"/>
      <c r="I96" s="199"/>
      <c r="J96" s="174"/>
      <c r="K96" s="1"/>
    </row>
    <row r="97" spans="1:11" ht="27" customHeight="1" x14ac:dyDescent="0.2">
      <c r="A97" s="181" t="s">
        <v>189</v>
      </c>
      <c r="B97" s="206" t="s">
        <v>813</v>
      </c>
      <c r="C97" s="178">
        <v>1</v>
      </c>
      <c r="D97" s="173">
        <v>0.98</v>
      </c>
      <c r="E97" s="174"/>
      <c r="F97" s="174"/>
      <c r="G97" s="170"/>
      <c r="H97" s="170"/>
      <c r="I97" s="199"/>
      <c r="J97" s="174"/>
      <c r="K97" s="1"/>
    </row>
    <row r="98" spans="1:11" ht="27" customHeight="1" x14ac:dyDescent="0.2">
      <c r="A98" s="181" t="s">
        <v>190</v>
      </c>
      <c r="B98" s="206" t="s">
        <v>814</v>
      </c>
      <c r="C98" s="178">
        <v>1</v>
      </c>
      <c r="D98" s="173">
        <v>1.54</v>
      </c>
      <c r="E98" s="174"/>
      <c r="F98" s="174"/>
      <c r="G98" s="170"/>
      <c r="H98" s="170"/>
      <c r="I98" s="199"/>
      <c r="J98" s="174"/>
      <c r="K98" s="1"/>
    </row>
    <row r="99" spans="1:11" ht="27" customHeight="1" x14ac:dyDescent="0.2">
      <c r="A99" s="181" t="s">
        <v>191</v>
      </c>
      <c r="B99" s="206" t="s">
        <v>815</v>
      </c>
      <c r="C99" s="178">
        <v>1</v>
      </c>
      <c r="D99" s="173">
        <v>0.64800000000000002</v>
      </c>
      <c r="E99" s="174"/>
      <c r="F99" s="174"/>
      <c r="G99" s="170"/>
      <c r="H99" s="170"/>
      <c r="I99" s="199"/>
      <c r="J99" s="174"/>
      <c r="K99" s="1"/>
    </row>
    <row r="100" spans="1:11" ht="27" customHeight="1" x14ac:dyDescent="0.2">
      <c r="A100" s="181" t="s">
        <v>61</v>
      </c>
      <c r="B100" s="206" t="s">
        <v>816</v>
      </c>
      <c r="C100" s="178">
        <v>0</v>
      </c>
      <c r="D100" s="180">
        <v>11.865</v>
      </c>
      <c r="E100" s="176">
        <v>0.50900000000000001</v>
      </c>
      <c r="F100" s="168">
        <v>0.376</v>
      </c>
      <c r="G100" s="170"/>
      <c r="H100" s="170"/>
      <c r="I100" s="195"/>
      <c r="J100" s="174"/>
      <c r="K100" s="1"/>
    </row>
    <row r="101" spans="1:11" ht="27" customHeight="1" x14ac:dyDescent="0.2">
      <c r="A101" s="181" t="s">
        <v>566</v>
      </c>
      <c r="B101" s="206" t="s">
        <v>827</v>
      </c>
      <c r="C101" s="178">
        <v>8</v>
      </c>
      <c r="D101" s="173">
        <v>-0.443</v>
      </c>
      <c r="E101" s="174"/>
      <c r="F101" s="174"/>
      <c r="G101" s="170"/>
      <c r="H101" s="170"/>
      <c r="I101" s="195"/>
      <c r="J101" s="174"/>
      <c r="K101" s="1"/>
    </row>
    <row r="102" spans="1:11" ht="27" customHeight="1" x14ac:dyDescent="0.2">
      <c r="A102" s="181" t="s">
        <v>62</v>
      </c>
      <c r="B102" s="206"/>
      <c r="C102" s="178">
        <v>8</v>
      </c>
      <c r="D102" s="173">
        <v>-0.437</v>
      </c>
      <c r="E102" s="174"/>
      <c r="F102" s="174"/>
      <c r="G102" s="170"/>
      <c r="H102" s="170"/>
      <c r="I102" s="195"/>
      <c r="J102" s="174"/>
      <c r="K102" s="1"/>
    </row>
    <row r="103" spans="1:11" ht="27" customHeight="1" x14ac:dyDescent="0.2">
      <c r="A103" s="181" t="s">
        <v>63</v>
      </c>
      <c r="B103" s="206" t="s">
        <v>828</v>
      </c>
      <c r="C103" s="178">
        <v>0</v>
      </c>
      <c r="D103" s="173">
        <v>-0.443</v>
      </c>
      <c r="E103" s="174"/>
      <c r="F103" s="174"/>
      <c r="G103" s="170"/>
      <c r="H103" s="170"/>
      <c r="I103" s="195"/>
      <c r="J103" s="173">
        <v>0.11799999999999999</v>
      </c>
      <c r="K103" s="1"/>
    </row>
    <row r="104" spans="1:11" ht="27" customHeight="1" x14ac:dyDescent="0.2">
      <c r="A104" s="181" t="s">
        <v>64</v>
      </c>
      <c r="B104" s="206" t="s">
        <v>829</v>
      </c>
      <c r="C104" s="178">
        <v>0</v>
      </c>
      <c r="D104" s="197">
        <v>-4.1539999999999999</v>
      </c>
      <c r="E104" s="194">
        <v>-0.155</v>
      </c>
      <c r="F104" s="198">
        <v>-2.1000000000000001E-2</v>
      </c>
      <c r="G104" s="170"/>
      <c r="H104" s="170"/>
      <c r="I104" s="195"/>
      <c r="J104" s="173">
        <v>0.11799999999999999</v>
      </c>
      <c r="K104" s="1"/>
    </row>
    <row r="105" spans="1:11" ht="27" customHeight="1" x14ac:dyDescent="0.2">
      <c r="A105" s="181" t="s">
        <v>65</v>
      </c>
      <c r="B105" s="206" t="s">
        <v>830</v>
      </c>
      <c r="C105" s="178">
        <v>0</v>
      </c>
      <c r="D105" s="173">
        <v>-0.437</v>
      </c>
      <c r="E105" s="174"/>
      <c r="F105" s="174"/>
      <c r="G105" s="170"/>
      <c r="H105" s="170"/>
      <c r="I105" s="195"/>
      <c r="J105" s="173">
        <v>0.12</v>
      </c>
      <c r="K105" s="1"/>
    </row>
    <row r="106" spans="1:11" ht="27" customHeight="1" x14ac:dyDescent="0.2">
      <c r="A106" s="181" t="s">
        <v>66</v>
      </c>
      <c r="B106" s="206" t="s">
        <v>831</v>
      </c>
      <c r="C106" s="178">
        <v>0</v>
      </c>
      <c r="D106" s="197">
        <v>-4.1319999999999997</v>
      </c>
      <c r="E106" s="194">
        <v>-0.14799999999999999</v>
      </c>
      <c r="F106" s="198">
        <v>-0.02</v>
      </c>
      <c r="G106" s="170"/>
      <c r="H106" s="170"/>
      <c r="I106" s="195"/>
      <c r="J106" s="173">
        <v>0.12</v>
      </c>
      <c r="K106" s="1"/>
    </row>
    <row r="107" spans="1:11" ht="27" customHeight="1" x14ac:dyDescent="0.2">
      <c r="A107" s="181" t="s">
        <v>67</v>
      </c>
      <c r="B107" s="206" t="s">
        <v>832</v>
      </c>
      <c r="C107" s="178">
        <v>0</v>
      </c>
      <c r="D107" s="173">
        <v>-0.47399999999999998</v>
      </c>
      <c r="E107" s="174"/>
      <c r="F107" s="174"/>
      <c r="G107" s="166">
        <v>7.8</v>
      </c>
      <c r="H107" s="170"/>
      <c r="I107" s="195"/>
      <c r="J107" s="173">
        <v>0.154</v>
      </c>
      <c r="K107" s="1"/>
    </row>
    <row r="108" spans="1:11" ht="27" customHeight="1" x14ac:dyDescent="0.2">
      <c r="A108" s="181" t="s">
        <v>68</v>
      </c>
      <c r="B108" s="206" t="s">
        <v>833</v>
      </c>
      <c r="C108" s="178">
        <v>0</v>
      </c>
      <c r="D108" s="197">
        <v>-4.6360000000000001</v>
      </c>
      <c r="E108" s="194">
        <v>-0.13400000000000001</v>
      </c>
      <c r="F108" s="198">
        <v>-1.4999999999999999E-2</v>
      </c>
      <c r="G108" s="166">
        <v>7.8</v>
      </c>
      <c r="H108" s="170"/>
      <c r="I108" s="195"/>
      <c r="J108" s="173">
        <v>0.154</v>
      </c>
      <c r="K108" s="1"/>
    </row>
    <row r="109" spans="1:11" ht="27" customHeight="1" x14ac:dyDescent="0.2">
      <c r="A109" s="181" t="s">
        <v>108</v>
      </c>
      <c r="B109" s="206"/>
      <c r="C109" s="178">
        <v>1</v>
      </c>
      <c r="D109" s="173">
        <v>0.65900000000000003</v>
      </c>
      <c r="E109" s="174"/>
      <c r="F109" s="174"/>
      <c r="G109" s="166">
        <v>1.24</v>
      </c>
      <c r="H109" s="170"/>
      <c r="I109" s="195"/>
      <c r="J109" s="174"/>
      <c r="K109" s="1"/>
    </row>
    <row r="110" spans="1:11" ht="27" customHeight="1" x14ac:dyDescent="0.2">
      <c r="A110" s="181" t="s">
        <v>109</v>
      </c>
      <c r="B110" s="206"/>
      <c r="C110" s="178">
        <v>2</v>
      </c>
      <c r="D110" s="173">
        <v>0.83499999999999996</v>
      </c>
      <c r="E110" s="173">
        <v>0.14899999999999999</v>
      </c>
      <c r="F110" s="174"/>
      <c r="G110" s="166">
        <v>1.24</v>
      </c>
      <c r="H110" s="170"/>
      <c r="I110" s="195"/>
      <c r="J110" s="174"/>
      <c r="K110" s="1"/>
    </row>
    <row r="111" spans="1:11" ht="27" customHeight="1" x14ac:dyDescent="0.2">
      <c r="A111" s="181" t="s">
        <v>110</v>
      </c>
      <c r="B111" s="206"/>
      <c r="C111" s="178">
        <v>2</v>
      </c>
      <c r="D111" s="173">
        <v>0.17499999999999999</v>
      </c>
      <c r="E111" s="174"/>
      <c r="F111" s="174"/>
      <c r="G111" s="170"/>
      <c r="H111" s="170"/>
      <c r="I111" s="195"/>
      <c r="J111" s="174"/>
      <c r="K111" s="1"/>
    </row>
    <row r="112" spans="1:11" ht="27" customHeight="1" x14ac:dyDescent="0.2">
      <c r="A112" s="181" t="s">
        <v>111</v>
      </c>
      <c r="B112" s="206"/>
      <c r="C112" s="178">
        <v>3</v>
      </c>
      <c r="D112" s="173">
        <v>0.46700000000000003</v>
      </c>
      <c r="E112" s="174"/>
      <c r="F112" s="174"/>
      <c r="G112" s="166">
        <v>1.24</v>
      </c>
      <c r="H112" s="170"/>
      <c r="I112" s="195"/>
      <c r="J112" s="174"/>
      <c r="K112" s="1"/>
    </row>
    <row r="113" spans="1:11" ht="27" customHeight="1" x14ac:dyDescent="0.2">
      <c r="A113" s="181" t="s">
        <v>112</v>
      </c>
      <c r="B113" s="206"/>
      <c r="C113" s="178">
        <v>4</v>
      </c>
      <c r="D113" s="173">
        <v>0.625</v>
      </c>
      <c r="E113" s="173">
        <v>0.14099999999999999</v>
      </c>
      <c r="F113" s="174"/>
      <c r="G113" s="166">
        <v>1.24</v>
      </c>
      <c r="H113" s="170"/>
      <c r="I113" s="195"/>
      <c r="J113" s="174"/>
      <c r="K113" s="1"/>
    </row>
    <row r="114" spans="1:11" ht="27" customHeight="1" x14ac:dyDescent="0.2">
      <c r="A114" s="181" t="s">
        <v>113</v>
      </c>
      <c r="B114" s="206"/>
      <c r="C114" s="178">
        <v>4</v>
      </c>
      <c r="D114" s="173">
        <v>0.21099999999999999</v>
      </c>
      <c r="E114" s="174"/>
      <c r="F114" s="174"/>
      <c r="G114" s="170"/>
      <c r="H114" s="170"/>
      <c r="I114" s="195"/>
      <c r="J114" s="174"/>
      <c r="K114" s="1"/>
    </row>
    <row r="115" spans="1:11" ht="27" customHeight="1" x14ac:dyDescent="0.2">
      <c r="A115" s="181" t="s">
        <v>114</v>
      </c>
      <c r="B115" s="206"/>
      <c r="C115" s="182" t="s">
        <v>750</v>
      </c>
      <c r="D115" s="173">
        <v>0.59099999999999997</v>
      </c>
      <c r="E115" s="173">
        <v>0.13100000000000001</v>
      </c>
      <c r="F115" s="174"/>
      <c r="G115" s="166">
        <v>11.94</v>
      </c>
      <c r="H115" s="170"/>
      <c r="I115" s="195"/>
      <c r="J115" s="174"/>
      <c r="K115" s="1"/>
    </row>
    <row r="116" spans="1:11" ht="27" customHeight="1" x14ac:dyDescent="0.2">
      <c r="A116" s="181" t="s">
        <v>115</v>
      </c>
      <c r="B116" s="206"/>
      <c r="C116" s="182" t="s">
        <v>750</v>
      </c>
      <c r="D116" s="173">
        <v>0.56599999999999995</v>
      </c>
      <c r="E116" s="173">
        <v>0.18099999999999999</v>
      </c>
      <c r="F116" s="174"/>
      <c r="G116" s="166">
        <v>2.86</v>
      </c>
      <c r="H116" s="170"/>
      <c r="I116" s="195"/>
      <c r="J116" s="174"/>
      <c r="K116" s="1"/>
    </row>
    <row r="117" spans="1:11" ht="27" customHeight="1" x14ac:dyDescent="0.2">
      <c r="A117" s="181" t="s">
        <v>116</v>
      </c>
      <c r="B117" s="206"/>
      <c r="C117" s="182" t="s">
        <v>750</v>
      </c>
      <c r="D117" s="173">
        <v>0.44700000000000001</v>
      </c>
      <c r="E117" s="173">
        <v>0.19</v>
      </c>
      <c r="F117" s="174"/>
      <c r="G117" s="166">
        <v>45.38</v>
      </c>
      <c r="H117" s="170"/>
      <c r="I117" s="195"/>
      <c r="J117" s="174"/>
      <c r="K117" s="1"/>
    </row>
    <row r="118" spans="1:11" ht="27" customHeight="1" x14ac:dyDescent="0.2">
      <c r="A118" s="181" t="s">
        <v>567</v>
      </c>
      <c r="B118" s="206"/>
      <c r="C118" s="178">
        <v>0</v>
      </c>
      <c r="D118" s="179">
        <v>3.9380000000000002</v>
      </c>
      <c r="E118" s="175">
        <v>0.255</v>
      </c>
      <c r="F118" s="168">
        <v>0.13200000000000001</v>
      </c>
      <c r="G118" s="166">
        <v>1.24</v>
      </c>
      <c r="H118" s="170"/>
      <c r="I118" s="195"/>
      <c r="J118" s="174"/>
      <c r="K118" s="1"/>
    </row>
    <row r="119" spans="1:11" ht="27" customHeight="1" x14ac:dyDescent="0.2">
      <c r="A119" s="181" t="s">
        <v>568</v>
      </c>
      <c r="B119" s="206"/>
      <c r="C119" s="178">
        <v>0</v>
      </c>
      <c r="D119" s="179">
        <v>2.9670000000000001</v>
      </c>
      <c r="E119" s="175">
        <v>0.219</v>
      </c>
      <c r="F119" s="168">
        <v>0.127</v>
      </c>
      <c r="G119" s="166">
        <v>1.4</v>
      </c>
      <c r="H119" s="170"/>
      <c r="I119" s="195"/>
      <c r="J119" s="174"/>
      <c r="K119" s="1"/>
    </row>
    <row r="120" spans="1:11" ht="27" customHeight="1" x14ac:dyDescent="0.2">
      <c r="A120" s="181" t="s">
        <v>117</v>
      </c>
      <c r="B120" s="206"/>
      <c r="C120" s="178">
        <v>0</v>
      </c>
      <c r="D120" s="179">
        <v>2.3239999999999998</v>
      </c>
      <c r="E120" s="175">
        <v>0.189</v>
      </c>
      <c r="F120" s="168">
        <v>0.122</v>
      </c>
      <c r="G120" s="166">
        <v>3.33</v>
      </c>
      <c r="H120" s="166">
        <v>0.94</v>
      </c>
      <c r="I120" s="196">
        <v>1.81</v>
      </c>
      <c r="J120" s="173">
        <v>6.8000000000000005E-2</v>
      </c>
      <c r="K120" s="1"/>
    </row>
    <row r="121" spans="1:11" ht="27" customHeight="1" x14ac:dyDescent="0.2">
      <c r="A121" s="181" t="s">
        <v>118</v>
      </c>
      <c r="B121" s="206"/>
      <c r="C121" s="178">
        <v>0</v>
      </c>
      <c r="D121" s="179">
        <v>1.9950000000000001</v>
      </c>
      <c r="E121" s="175">
        <v>0.22</v>
      </c>
      <c r="F121" s="168">
        <v>0.17199999999999999</v>
      </c>
      <c r="G121" s="166">
        <v>2.86</v>
      </c>
      <c r="H121" s="166">
        <v>2.19</v>
      </c>
      <c r="I121" s="196">
        <v>2.85</v>
      </c>
      <c r="J121" s="173">
        <v>5.6000000000000001E-2</v>
      </c>
      <c r="K121" s="1"/>
    </row>
    <row r="122" spans="1:11" ht="27" customHeight="1" x14ac:dyDescent="0.2">
      <c r="A122" s="181" t="s">
        <v>119</v>
      </c>
      <c r="B122" s="206"/>
      <c r="C122" s="178">
        <v>0</v>
      </c>
      <c r="D122" s="179">
        <v>2.2559999999999998</v>
      </c>
      <c r="E122" s="175">
        <v>0.24</v>
      </c>
      <c r="F122" s="168">
        <v>0.19</v>
      </c>
      <c r="G122" s="166">
        <v>45.38</v>
      </c>
      <c r="H122" s="166">
        <v>1.83</v>
      </c>
      <c r="I122" s="196">
        <v>2.83</v>
      </c>
      <c r="J122" s="173">
        <v>6.3E-2</v>
      </c>
      <c r="K122" s="1"/>
    </row>
    <row r="123" spans="1:11" ht="27" customHeight="1" x14ac:dyDescent="0.2">
      <c r="A123" s="181" t="s">
        <v>192</v>
      </c>
      <c r="B123" s="206"/>
      <c r="C123" s="178">
        <v>8</v>
      </c>
      <c r="D123" s="173">
        <v>0.64500000000000002</v>
      </c>
      <c r="E123" s="174"/>
      <c r="F123" s="174"/>
      <c r="G123" s="170"/>
      <c r="H123" s="170"/>
      <c r="I123" s="199"/>
      <c r="J123" s="174"/>
      <c r="K123" s="1"/>
    </row>
    <row r="124" spans="1:11" ht="27" customHeight="1" x14ac:dyDescent="0.2">
      <c r="A124" s="181" t="s">
        <v>193</v>
      </c>
      <c r="B124" s="206"/>
      <c r="C124" s="178">
        <v>1</v>
      </c>
      <c r="D124" s="173">
        <v>0.81799999999999995</v>
      </c>
      <c r="E124" s="174"/>
      <c r="F124" s="174"/>
      <c r="G124" s="170"/>
      <c r="H124" s="170"/>
      <c r="I124" s="199"/>
      <c r="J124" s="174"/>
      <c r="K124" s="1"/>
    </row>
    <row r="125" spans="1:11" ht="27" customHeight="1" x14ac:dyDescent="0.2">
      <c r="A125" s="181" t="s">
        <v>194</v>
      </c>
      <c r="B125" s="206"/>
      <c r="C125" s="178">
        <v>1</v>
      </c>
      <c r="D125" s="173">
        <v>1.284</v>
      </c>
      <c r="E125" s="174"/>
      <c r="F125" s="174"/>
      <c r="G125" s="170"/>
      <c r="H125" s="170"/>
      <c r="I125" s="199"/>
      <c r="J125" s="174"/>
      <c r="K125" s="1"/>
    </row>
    <row r="126" spans="1:11" ht="27" customHeight="1" x14ac:dyDescent="0.2">
      <c r="A126" s="181" t="s">
        <v>195</v>
      </c>
      <c r="B126" s="206"/>
      <c r="C126" s="178">
        <v>1</v>
      </c>
      <c r="D126" s="173">
        <v>0.54</v>
      </c>
      <c r="E126" s="174"/>
      <c r="F126" s="174"/>
      <c r="G126" s="170"/>
      <c r="H126" s="170"/>
      <c r="I126" s="199"/>
      <c r="J126" s="174"/>
      <c r="K126" s="1"/>
    </row>
    <row r="127" spans="1:11" ht="27" customHeight="1" x14ac:dyDescent="0.2">
      <c r="A127" s="181" t="s">
        <v>120</v>
      </c>
      <c r="B127" s="206"/>
      <c r="C127" s="178">
        <v>0</v>
      </c>
      <c r="D127" s="180">
        <v>9.8949999999999996</v>
      </c>
      <c r="E127" s="176">
        <v>0.42499999999999999</v>
      </c>
      <c r="F127" s="168">
        <v>0.313</v>
      </c>
      <c r="G127" s="170"/>
      <c r="H127" s="170"/>
      <c r="I127" s="195"/>
      <c r="J127" s="174"/>
      <c r="K127" s="1"/>
    </row>
    <row r="128" spans="1:11" ht="27" customHeight="1" x14ac:dyDescent="0.2">
      <c r="A128" s="181" t="s">
        <v>569</v>
      </c>
      <c r="B128" s="206"/>
      <c r="C128" s="178">
        <v>8</v>
      </c>
      <c r="D128" s="173">
        <v>-0.36899999999999999</v>
      </c>
      <c r="E128" s="174"/>
      <c r="F128" s="174"/>
      <c r="G128" s="170"/>
      <c r="H128" s="170"/>
      <c r="I128" s="195"/>
      <c r="J128" s="174"/>
      <c r="K128" s="1"/>
    </row>
    <row r="129" spans="1:11" ht="27" customHeight="1" x14ac:dyDescent="0.2">
      <c r="A129" s="181" t="s">
        <v>121</v>
      </c>
      <c r="B129" s="206"/>
      <c r="C129" s="178">
        <v>8</v>
      </c>
      <c r="D129" s="173">
        <v>-0.36399999999999999</v>
      </c>
      <c r="E129" s="174"/>
      <c r="F129" s="174"/>
      <c r="G129" s="170"/>
      <c r="H129" s="170"/>
      <c r="I129" s="195"/>
      <c r="J129" s="174"/>
      <c r="K129" s="1"/>
    </row>
    <row r="130" spans="1:11" ht="27" customHeight="1" x14ac:dyDescent="0.2">
      <c r="A130" s="181" t="s">
        <v>122</v>
      </c>
      <c r="B130" s="206"/>
      <c r="C130" s="178">
        <v>0</v>
      </c>
      <c r="D130" s="173">
        <v>-0.36899999999999999</v>
      </c>
      <c r="E130" s="174"/>
      <c r="F130" s="174"/>
      <c r="G130" s="170"/>
      <c r="H130" s="170"/>
      <c r="I130" s="195"/>
      <c r="J130" s="173">
        <v>9.9000000000000005E-2</v>
      </c>
      <c r="K130" s="1"/>
    </row>
    <row r="131" spans="1:11" ht="27" customHeight="1" x14ac:dyDescent="0.2">
      <c r="A131" s="181" t="s">
        <v>123</v>
      </c>
      <c r="B131" s="206"/>
      <c r="C131" s="178">
        <v>0</v>
      </c>
      <c r="D131" s="197">
        <v>-3.464</v>
      </c>
      <c r="E131" s="194">
        <v>-0.129</v>
      </c>
      <c r="F131" s="198">
        <v>-1.7999999999999999E-2</v>
      </c>
      <c r="G131" s="170"/>
      <c r="H131" s="170"/>
      <c r="I131" s="195"/>
      <c r="J131" s="173">
        <v>9.9000000000000005E-2</v>
      </c>
      <c r="K131" s="1"/>
    </row>
    <row r="132" spans="1:11" ht="27" customHeight="1" x14ac:dyDescent="0.2">
      <c r="A132" s="181" t="s">
        <v>124</v>
      </c>
      <c r="B132" s="206"/>
      <c r="C132" s="178">
        <v>0</v>
      </c>
      <c r="D132" s="173">
        <v>-0.36399999999999999</v>
      </c>
      <c r="E132" s="174"/>
      <c r="F132" s="174"/>
      <c r="G132" s="170"/>
      <c r="H132" s="170"/>
      <c r="I132" s="195"/>
      <c r="J132" s="173">
        <v>0.1</v>
      </c>
      <c r="K132" s="1"/>
    </row>
    <row r="133" spans="1:11" ht="27" customHeight="1" x14ac:dyDescent="0.2">
      <c r="A133" s="181" t="s">
        <v>125</v>
      </c>
      <c r="B133" s="206"/>
      <c r="C133" s="178">
        <v>0</v>
      </c>
      <c r="D133" s="197">
        <v>-3.4460000000000002</v>
      </c>
      <c r="E133" s="194">
        <v>-0.123</v>
      </c>
      <c r="F133" s="198">
        <v>-1.6E-2</v>
      </c>
      <c r="G133" s="170"/>
      <c r="H133" s="170"/>
      <c r="I133" s="195"/>
      <c r="J133" s="173">
        <v>0.1</v>
      </c>
      <c r="K133" s="1"/>
    </row>
    <row r="134" spans="1:11" ht="27" customHeight="1" x14ac:dyDescent="0.2">
      <c r="A134" s="181" t="s">
        <v>126</v>
      </c>
      <c r="B134" s="206"/>
      <c r="C134" s="178">
        <v>0</v>
      </c>
      <c r="D134" s="173">
        <v>-0.39500000000000002</v>
      </c>
      <c r="E134" s="174"/>
      <c r="F134" s="174"/>
      <c r="G134" s="166">
        <v>6.5</v>
      </c>
      <c r="H134" s="170"/>
      <c r="I134" s="195"/>
      <c r="J134" s="173">
        <v>0.128</v>
      </c>
      <c r="K134" s="1"/>
    </row>
    <row r="135" spans="1:11" ht="27" customHeight="1" x14ac:dyDescent="0.2">
      <c r="A135" s="181" t="s">
        <v>127</v>
      </c>
      <c r="B135" s="206"/>
      <c r="C135" s="178">
        <v>0</v>
      </c>
      <c r="D135" s="197">
        <v>-3.8660000000000001</v>
      </c>
      <c r="E135" s="194">
        <v>-0.111</v>
      </c>
      <c r="F135" s="198">
        <v>-1.2999999999999999E-2</v>
      </c>
      <c r="G135" s="166">
        <v>6.5</v>
      </c>
      <c r="H135" s="170"/>
      <c r="I135" s="195"/>
      <c r="J135" s="173">
        <v>0.128</v>
      </c>
      <c r="K135" s="1"/>
    </row>
    <row r="136" spans="1:11" ht="27" customHeight="1" x14ac:dyDescent="0.2">
      <c r="A136" s="181" t="s">
        <v>128</v>
      </c>
      <c r="B136" s="206"/>
      <c r="C136" s="178">
        <v>1</v>
      </c>
      <c r="D136" s="173">
        <v>0.46600000000000003</v>
      </c>
      <c r="E136" s="174"/>
      <c r="F136" s="174"/>
      <c r="G136" s="166">
        <v>0.88</v>
      </c>
      <c r="H136" s="170"/>
      <c r="I136" s="195"/>
      <c r="J136" s="174"/>
      <c r="K136" s="1"/>
    </row>
    <row r="137" spans="1:11" ht="27" customHeight="1" x14ac:dyDescent="0.2">
      <c r="A137" s="181" t="s">
        <v>129</v>
      </c>
      <c r="B137" s="206"/>
      <c r="C137" s="178">
        <v>2</v>
      </c>
      <c r="D137" s="173">
        <v>0.59</v>
      </c>
      <c r="E137" s="173">
        <v>0.105</v>
      </c>
      <c r="F137" s="174"/>
      <c r="G137" s="166">
        <v>0.88</v>
      </c>
      <c r="H137" s="170"/>
      <c r="I137" s="195"/>
      <c r="J137" s="174"/>
      <c r="K137" s="1"/>
    </row>
    <row r="138" spans="1:11" ht="27" customHeight="1" x14ac:dyDescent="0.2">
      <c r="A138" s="181" t="s">
        <v>130</v>
      </c>
      <c r="B138" s="206"/>
      <c r="C138" s="178">
        <v>2</v>
      </c>
      <c r="D138" s="173">
        <v>0.124</v>
      </c>
      <c r="E138" s="174"/>
      <c r="F138" s="174"/>
      <c r="G138" s="170"/>
      <c r="H138" s="170"/>
      <c r="I138" s="195"/>
      <c r="J138" s="174"/>
      <c r="K138" s="1"/>
    </row>
    <row r="139" spans="1:11" ht="27" customHeight="1" x14ac:dyDescent="0.2">
      <c r="A139" s="181" t="s">
        <v>131</v>
      </c>
      <c r="B139" s="206"/>
      <c r="C139" s="178">
        <v>3</v>
      </c>
      <c r="D139" s="173">
        <v>0.33</v>
      </c>
      <c r="E139" s="174"/>
      <c r="F139" s="174"/>
      <c r="G139" s="166">
        <v>0.88</v>
      </c>
      <c r="H139" s="170"/>
      <c r="I139" s="195"/>
      <c r="J139" s="174"/>
      <c r="K139" s="1"/>
    </row>
    <row r="140" spans="1:11" ht="27" customHeight="1" x14ac:dyDescent="0.2">
      <c r="A140" s="181" t="s">
        <v>132</v>
      </c>
      <c r="B140" s="206"/>
      <c r="C140" s="178">
        <v>4</v>
      </c>
      <c r="D140" s="173">
        <v>0.442</v>
      </c>
      <c r="E140" s="173">
        <v>9.9000000000000005E-2</v>
      </c>
      <c r="F140" s="174"/>
      <c r="G140" s="166">
        <v>0.88</v>
      </c>
      <c r="H140" s="170"/>
      <c r="I140" s="195"/>
      <c r="J140" s="174"/>
      <c r="K140" s="1"/>
    </row>
    <row r="141" spans="1:11" ht="27" customHeight="1" x14ac:dyDescent="0.2">
      <c r="A141" s="181" t="s">
        <v>133</v>
      </c>
      <c r="B141" s="206"/>
      <c r="C141" s="178">
        <v>4</v>
      </c>
      <c r="D141" s="173">
        <v>0.14899999999999999</v>
      </c>
      <c r="E141" s="174"/>
      <c r="F141" s="174"/>
      <c r="G141" s="170"/>
      <c r="H141" s="170"/>
      <c r="I141" s="195"/>
      <c r="J141" s="174"/>
      <c r="K141" s="1"/>
    </row>
    <row r="142" spans="1:11" ht="27" customHeight="1" x14ac:dyDescent="0.2">
      <c r="A142" s="181" t="s">
        <v>134</v>
      </c>
      <c r="B142" s="206"/>
      <c r="C142" s="182" t="s">
        <v>750</v>
      </c>
      <c r="D142" s="173">
        <v>0.41699999999999998</v>
      </c>
      <c r="E142" s="173">
        <v>9.2999999999999999E-2</v>
      </c>
      <c r="F142" s="174"/>
      <c r="G142" s="166">
        <v>8.44</v>
      </c>
      <c r="H142" s="170"/>
      <c r="I142" s="195"/>
      <c r="J142" s="174"/>
      <c r="K142" s="1"/>
    </row>
    <row r="143" spans="1:11" ht="27" customHeight="1" x14ac:dyDescent="0.2">
      <c r="A143" s="181" t="s">
        <v>135</v>
      </c>
      <c r="B143" s="206"/>
      <c r="C143" s="182" t="s">
        <v>750</v>
      </c>
      <c r="D143" s="173">
        <v>0.4</v>
      </c>
      <c r="E143" s="173">
        <v>0.128</v>
      </c>
      <c r="F143" s="174"/>
      <c r="G143" s="166">
        <v>2.02</v>
      </c>
      <c r="H143" s="170"/>
      <c r="I143" s="195"/>
      <c r="J143" s="174"/>
      <c r="K143" s="1"/>
    </row>
    <row r="144" spans="1:11" ht="27" customHeight="1" x14ac:dyDescent="0.2">
      <c r="A144" s="181" t="s">
        <v>136</v>
      </c>
      <c r="B144" s="206"/>
      <c r="C144" s="182" t="s">
        <v>750</v>
      </c>
      <c r="D144" s="173">
        <v>0.316</v>
      </c>
      <c r="E144" s="173">
        <v>0.13400000000000001</v>
      </c>
      <c r="F144" s="174"/>
      <c r="G144" s="166">
        <v>32.08</v>
      </c>
      <c r="H144" s="170"/>
      <c r="I144" s="195"/>
      <c r="J144" s="174"/>
      <c r="K144" s="1"/>
    </row>
    <row r="145" spans="1:11" ht="27" customHeight="1" x14ac:dyDescent="0.2">
      <c r="A145" s="181" t="s">
        <v>570</v>
      </c>
      <c r="B145" s="206"/>
      <c r="C145" s="178">
        <v>0</v>
      </c>
      <c r="D145" s="179">
        <v>2.7839999999999998</v>
      </c>
      <c r="E145" s="175">
        <v>0.18</v>
      </c>
      <c r="F145" s="168">
        <v>9.2999999999999999E-2</v>
      </c>
      <c r="G145" s="166">
        <v>0.88</v>
      </c>
      <c r="H145" s="170"/>
      <c r="I145" s="195"/>
      <c r="J145" s="174"/>
      <c r="K145" s="1"/>
    </row>
    <row r="146" spans="1:11" ht="27" customHeight="1" x14ac:dyDescent="0.2">
      <c r="A146" s="181" t="s">
        <v>571</v>
      </c>
      <c r="B146" s="206"/>
      <c r="C146" s="178">
        <v>0</v>
      </c>
      <c r="D146" s="179">
        <v>2.0979999999999999</v>
      </c>
      <c r="E146" s="175">
        <v>0.154</v>
      </c>
      <c r="F146" s="168">
        <v>0.09</v>
      </c>
      <c r="G146" s="166">
        <v>0.99</v>
      </c>
      <c r="H146" s="170"/>
      <c r="I146" s="195"/>
      <c r="J146" s="174"/>
      <c r="K146" s="1"/>
    </row>
    <row r="147" spans="1:11" ht="27" customHeight="1" x14ac:dyDescent="0.2">
      <c r="A147" s="181" t="s">
        <v>137</v>
      </c>
      <c r="B147" s="206"/>
      <c r="C147" s="178">
        <v>0</v>
      </c>
      <c r="D147" s="179">
        <v>1.643</v>
      </c>
      <c r="E147" s="175">
        <v>0.13400000000000001</v>
      </c>
      <c r="F147" s="168">
        <v>8.5999999999999993E-2</v>
      </c>
      <c r="G147" s="166">
        <v>2.35</v>
      </c>
      <c r="H147" s="166">
        <v>0.67</v>
      </c>
      <c r="I147" s="196">
        <v>1.28</v>
      </c>
      <c r="J147" s="173">
        <v>4.8000000000000001E-2</v>
      </c>
      <c r="K147" s="1"/>
    </row>
    <row r="148" spans="1:11" ht="27" customHeight="1" x14ac:dyDescent="0.2">
      <c r="A148" s="181" t="s">
        <v>138</v>
      </c>
      <c r="B148" s="206"/>
      <c r="C148" s="178">
        <v>0</v>
      </c>
      <c r="D148" s="179">
        <v>1.41</v>
      </c>
      <c r="E148" s="175">
        <v>0.155</v>
      </c>
      <c r="F148" s="168">
        <v>0.122</v>
      </c>
      <c r="G148" s="166">
        <v>2.02</v>
      </c>
      <c r="H148" s="166">
        <v>1.55</v>
      </c>
      <c r="I148" s="196">
        <v>2.02</v>
      </c>
      <c r="J148" s="173">
        <v>0.04</v>
      </c>
      <c r="K148" s="1"/>
    </row>
    <row r="149" spans="1:11" ht="27" customHeight="1" x14ac:dyDescent="0.2">
      <c r="A149" s="181" t="s">
        <v>139</v>
      </c>
      <c r="B149" s="206"/>
      <c r="C149" s="178">
        <v>0</v>
      </c>
      <c r="D149" s="179">
        <v>1.5940000000000001</v>
      </c>
      <c r="E149" s="175">
        <v>0.16900000000000001</v>
      </c>
      <c r="F149" s="168">
        <v>0.13400000000000001</v>
      </c>
      <c r="G149" s="166">
        <v>32.08</v>
      </c>
      <c r="H149" s="166">
        <v>1.29</v>
      </c>
      <c r="I149" s="196">
        <v>2</v>
      </c>
      <c r="J149" s="173">
        <v>4.3999999999999997E-2</v>
      </c>
      <c r="K149" s="1"/>
    </row>
    <row r="150" spans="1:11" ht="27" customHeight="1" x14ac:dyDescent="0.2">
      <c r="A150" s="181" t="s">
        <v>196</v>
      </c>
      <c r="B150" s="206"/>
      <c r="C150" s="178">
        <v>8</v>
      </c>
      <c r="D150" s="173">
        <v>0.45600000000000002</v>
      </c>
      <c r="E150" s="174"/>
      <c r="F150" s="174"/>
      <c r="G150" s="170"/>
      <c r="H150" s="170"/>
      <c r="I150" s="199"/>
      <c r="J150" s="174"/>
      <c r="K150" s="1"/>
    </row>
    <row r="151" spans="1:11" ht="27" customHeight="1" x14ac:dyDescent="0.2">
      <c r="A151" s="181" t="s">
        <v>197</v>
      </c>
      <c r="B151" s="206"/>
      <c r="C151" s="178">
        <v>1</v>
      </c>
      <c r="D151" s="173">
        <v>0.57799999999999996</v>
      </c>
      <c r="E151" s="174"/>
      <c r="F151" s="174"/>
      <c r="G151" s="170"/>
      <c r="H151" s="170"/>
      <c r="I151" s="199"/>
      <c r="J151" s="174"/>
      <c r="K151" s="1"/>
    </row>
    <row r="152" spans="1:11" ht="27" customHeight="1" x14ac:dyDescent="0.2">
      <c r="A152" s="181" t="s">
        <v>198</v>
      </c>
      <c r="B152" s="206"/>
      <c r="C152" s="178">
        <v>1</v>
      </c>
      <c r="D152" s="173">
        <v>0.90800000000000003</v>
      </c>
      <c r="E152" s="174"/>
      <c r="F152" s="174"/>
      <c r="G152" s="170"/>
      <c r="H152" s="170"/>
      <c r="I152" s="195"/>
      <c r="J152" s="174"/>
      <c r="K152" s="1"/>
    </row>
    <row r="153" spans="1:11" ht="27" customHeight="1" x14ac:dyDescent="0.2">
      <c r="A153" s="181" t="s">
        <v>199</v>
      </c>
      <c r="B153" s="206"/>
      <c r="C153" s="178">
        <v>1</v>
      </c>
      <c r="D153" s="173">
        <v>0.38200000000000001</v>
      </c>
      <c r="E153" s="174"/>
      <c r="F153" s="174"/>
      <c r="G153" s="170"/>
      <c r="H153" s="170"/>
      <c r="I153" s="195"/>
      <c r="J153" s="174"/>
      <c r="K153" s="1"/>
    </row>
    <row r="154" spans="1:11" ht="27" customHeight="1" x14ac:dyDescent="0.2">
      <c r="A154" s="181" t="s">
        <v>140</v>
      </c>
      <c r="B154" s="206"/>
      <c r="C154" s="178">
        <v>0</v>
      </c>
      <c r="D154" s="180">
        <v>6.9939999999999998</v>
      </c>
      <c r="E154" s="176">
        <v>0.3</v>
      </c>
      <c r="F154" s="168">
        <v>0.222</v>
      </c>
      <c r="G154" s="170"/>
      <c r="H154" s="170"/>
      <c r="I154" s="195"/>
      <c r="J154" s="174"/>
      <c r="K154" s="1"/>
    </row>
    <row r="155" spans="1:11" ht="27" customHeight="1" x14ac:dyDescent="0.2">
      <c r="A155" s="181" t="s">
        <v>572</v>
      </c>
      <c r="B155" s="206"/>
      <c r="C155" s="178">
        <v>8</v>
      </c>
      <c r="D155" s="173">
        <v>-0.26100000000000001</v>
      </c>
      <c r="E155" s="174"/>
      <c r="F155" s="174"/>
      <c r="G155" s="170"/>
      <c r="H155" s="170"/>
      <c r="I155" s="195"/>
      <c r="J155" s="174"/>
      <c r="K155" s="1"/>
    </row>
    <row r="156" spans="1:11" ht="27" customHeight="1" x14ac:dyDescent="0.2">
      <c r="A156" s="181" t="s">
        <v>141</v>
      </c>
      <c r="B156" s="206"/>
      <c r="C156" s="178">
        <v>8</v>
      </c>
      <c r="D156" s="173">
        <v>-0.25700000000000001</v>
      </c>
      <c r="E156" s="174"/>
      <c r="F156" s="174"/>
      <c r="G156" s="170"/>
      <c r="H156" s="170"/>
      <c r="I156" s="195"/>
      <c r="J156" s="174"/>
      <c r="K156" s="1"/>
    </row>
    <row r="157" spans="1:11" ht="27" customHeight="1" x14ac:dyDescent="0.2">
      <c r="A157" s="181" t="s">
        <v>142</v>
      </c>
      <c r="B157" s="206"/>
      <c r="C157" s="178">
        <v>0</v>
      </c>
      <c r="D157" s="173">
        <v>-0.26100000000000001</v>
      </c>
      <c r="E157" s="174"/>
      <c r="F157" s="174"/>
      <c r="G157" s="170"/>
      <c r="H157" s="170"/>
      <c r="I157" s="195"/>
      <c r="J157" s="173">
        <v>7.0000000000000007E-2</v>
      </c>
      <c r="K157" s="1"/>
    </row>
    <row r="158" spans="1:11" ht="27" customHeight="1" x14ac:dyDescent="0.2">
      <c r="A158" s="181" t="s">
        <v>143</v>
      </c>
      <c r="B158" s="206"/>
      <c r="C158" s="178">
        <v>0</v>
      </c>
      <c r="D158" s="197">
        <v>-2.4489999999999998</v>
      </c>
      <c r="E158" s="194">
        <v>-9.0999999999999998E-2</v>
      </c>
      <c r="F158" s="198">
        <v>-1.2999999999999999E-2</v>
      </c>
      <c r="G158" s="170"/>
      <c r="H158" s="170"/>
      <c r="I158" s="195"/>
      <c r="J158" s="173">
        <v>7.0000000000000007E-2</v>
      </c>
      <c r="K158" s="1"/>
    </row>
    <row r="159" spans="1:11" ht="27" customHeight="1" x14ac:dyDescent="0.2">
      <c r="A159" s="181" t="s">
        <v>144</v>
      </c>
      <c r="B159" s="206"/>
      <c r="C159" s="178">
        <v>0</v>
      </c>
      <c r="D159" s="173">
        <v>-0.25700000000000001</v>
      </c>
      <c r="E159" s="174"/>
      <c r="F159" s="174"/>
      <c r="G159" s="170"/>
      <c r="H159" s="170"/>
      <c r="I159" s="195"/>
      <c r="J159" s="173">
        <v>7.0000000000000007E-2</v>
      </c>
      <c r="K159" s="1"/>
    </row>
    <row r="160" spans="1:11" ht="27" customHeight="1" x14ac:dyDescent="0.2">
      <c r="A160" s="181" t="s">
        <v>145</v>
      </c>
      <c r="B160" s="206"/>
      <c r="C160" s="178">
        <v>0</v>
      </c>
      <c r="D160" s="197">
        <v>-2.4359999999999999</v>
      </c>
      <c r="E160" s="194">
        <v>-8.6999999999999994E-2</v>
      </c>
      <c r="F160" s="198">
        <v>-1.2E-2</v>
      </c>
      <c r="G160" s="170"/>
      <c r="H160" s="170"/>
      <c r="I160" s="195"/>
      <c r="J160" s="173">
        <v>7.0000000000000007E-2</v>
      </c>
      <c r="K160" s="1"/>
    </row>
    <row r="161" spans="1:11" ht="27" customHeight="1" x14ac:dyDescent="0.2">
      <c r="A161" s="181" t="s">
        <v>146</v>
      </c>
      <c r="B161" s="206"/>
      <c r="C161" s="178">
        <v>0</v>
      </c>
      <c r="D161" s="173">
        <v>-0.27900000000000003</v>
      </c>
      <c r="E161" s="174"/>
      <c r="F161" s="174"/>
      <c r="G161" s="166">
        <v>4.5999999999999996</v>
      </c>
      <c r="H161" s="170"/>
      <c r="I161" s="195"/>
      <c r="J161" s="173">
        <v>9.0999999999999998E-2</v>
      </c>
      <c r="K161" s="1"/>
    </row>
    <row r="162" spans="1:11" ht="27" customHeight="1" x14ac:dyDescent="0.2">
      <c r="A162" s="181" t="s">
        <v>147</v>
      </c>
      <c r="B162" s="206"/>
      <c r="C162" s="178">
        <v>0</v>
      </c>
      <c r="D162" s="197">
        <v>-2.7330000000000001</v>
      </c>
      <c r="E162" s="194">
        <v>-7.9000000000000001E-2</v>
      </c>
      <c r="F162" s="198">
        <v>-8.9999999999999993E-3</v>
      </c>
      <c r="G162" s="166">
        <v>4.5999999999999996</v>
      </c>
      <c r="H162" s="170"/>
      <c r="I162" s="195"/>
      <c r="J162" s="173">
        <v>9.0999999999999998E-2</v>
      </c>
      <c r="K162" s="1"/>
    </row>
    <row r="163" spans="1:11" ht="27" customHeight="1" x14ac:dyDescent="0.2">
      <c r="A163" s="181" t="s">
        <v>148</v>
      </c>
      <c r="B163" s="206"/>
      <c r="C163" s="178">
        <v>1</v>
      </c>
      <c r="D163" s="173">
        <v>0.16500000000000001</v>
      </c>
      <c r="E163" s="174"/>
      <c r="F163" s="174"/>
      <c r="G163" s="166">
        <v>0.31</v>
      </c>
      <c r="H163" s="170"/>
      <c r="I163" s="195"/>
      <c r="J163" s="174"/>
      <c r="K163" s="1"/>
    </row>
    <row r="164" spans="1:11" ht="27" customHeight="1" x14ac:dyDescent="0.2">
      <c r="A164" s="181" t="s">
        <v>149</v>
      </c>
      <c r="B164" s="206"/>
      <c r="C164" s="178">
        <v>2</v>
      </c>
      <c r="D164" s="173">
        <v>0.20899999999999999</v>
      </c>
      <c r="E164" s="173">
        <v>3.6999999999999998E-2</v>
      </c>
      <c r="F164" s="174"/>
      <c r="G164" s="166">
        <v>0.31</v>
      </c>
      <c r="H164" s="170"/>
      <c r="I164" s="195"/>
      <c r="J164" s="174"/>
      <c r="K164" s="1"/>
    </row>
    <row r="165" spans="1:11" ht="27" customHeight="1" x14ac:dyDescent="0.2">
      <c r="A165" s="181" t="s">
        <v>150</v>
      </c>
      <c r="B165" s="206"/>
      <c r="C165" s="178">
        <v>2</v>
      </c>
      <c r="D165" s="173">
        <v>4.3999999999999997E-2</v>
      </c>
      <c r="E165" s="174"/>
      <c r="F165" s="174"/>
      <c r="G165" s="170"/>
      <c r="H165" s="170"/>
      <c r="I165" s="195"/>
      <c r="J165" s="174"/>
      <c r="K165" s="1"/>
    </row>
    <row r="166" spans="1:11" ht="27" customHeight="1" x14ac:dyDescent="0.2">
      <c r="A166" s="181" t="s">
        <v>151</v>
      </c>
      <c r="B166" s="206"/>
      <c r="C166" s="178">
        <v>3</v>
      </c>
      <c r="D166" s="173">
        <v>0.11700000000000001</v>
      </c>
      <c r="E166" s="174"/>
      <c r="F166" s="174"/>
      <c r="G166" s="166">
        <v>0.31</v>
      </c>
      <c r="H166" s="170"/>
      <c r="I166" s="195"/>
      <c r="J166" s="174"/>
      <c r="K166" s="1"/>
    </row>
    <row r="167" spans="1:11" ht="27" customHeight="1" x14ac:dyDescent="0.2">
      <c r="A167" s="181" t="s">
        <v>152</v>
      </c>
      <c r="B167" s="206"/>
      <c r="C167" s="178">
        <v>4</v>
      </c>
      <c r="D167" s="173">
        <v>0.157</v>
      </c>
      <c r="E167" s="173">
        <v>3.5000000000000003E-2</v>
      </c>
      <c r="F167" s="174"/>
      <c r="G167" s="166">
        <v>0.31</v>
      </c>
      <c r="H167" s="170"/>
      <c r="I167" s="195"/>
      <c r="J167" s="174"/>
      <c r="K167" s="1"/>
    </row>
    <row r="168" spans="1:11" ht="27" customHeight="1" x14ac:dyDescent="0.2">
      <c r="A168" s="181" t="s">
        <v>153</v>
      </c>
      <c r="B168" s="206"/>
      <c r="C168" s="178">
        <v>4</v>
      </c>
      <c r="D168" s="173">
        <v>5.2999999999999999E-2</v>
      </c>
      <c r="E168" s="174"/>
      <c r="F168" s="174"/>
      <c r="G168" s="170"/>
      <c r="H168" s="170"/>
      <c r="I168" s="195"/>
      <c r="J168" s="174"/>
      <c r="K168" s="1"/>
    </row>
    <row r="169" spans="1:11" ht="27" customHeight="1" x14ac:dyDescent="0.2">
      <c r="A169" s="181" t="s">
        <v>154</v>
      </c>
      <c r="B169" s="206"/>
      <c r="C169" s="182" t="s">
        <v>750</v>
      </c>
      <c r="D169" s="173">
        <v>0.14799999999999999</v>
      </c>
      <c r="E169" s="173">
        <v>3.3000000000000002E-2</v>
      </c>
      <c r="F169" s="174"/>
      <c r="G169" s="166">
        <v>2.99</v>
      </c>
      <c r="H169" s="170"/>
      <c r="I169" s="195"/>
      <c r="J169" s="174"/>
      <c r="K169" s="1"/>
    </row>
    <row r="170" spans="1:11" ht="27" customHeight="1" x14ac:dyDescent="0.2">
      <c r="A170" s="181" t="s">
        <v>155</v>
      </c>
      <c r="B170" s="206"/>
      <c r="C170" s="182" t="s">
        <v>750</v>
      </c>
      <c r="D170" s="173">
        <v>0.14199999999999999</v>
      </c>
      <c r="E170" s="173">
        <v>4.4999999999999998E-2</v>
      </c>
      <c r="F170" s="174"/>
      <c r="G170" s="166">
        <v>0.72</v>
      </c>
      <c r="H170" s="170"/>
      <c r="I170" s="195"/>
      <c r="J170" s="174"/>
      <c r="K170" s="1"/>
    </row>
    <row r="171" spans="1:11" ht="27" customHeight="1" x14ac:dyDescent="0.2">
      <c r="A171" s="181" t="s">
        <v>156</v>
      </c>
      <c r="B171" s="206"/>
      <c r="C171" s="182" t="s">
        <v>750</v>
      </c>
      <c r="D171" s="173">
        <v>0.112</v>
      </c>
      <c r="E171" s="173">
        <v>4.8000000000000001E-2</v>
      </c>
      <c r="F171" s="174"/>
      <c r="G171" s="166">
        <v>11.38</v>
      </c>
      <c r="H171" s="170"/>
      <c r="I171" s="195"/>
      <c r="J171" s="174"/>
      <c r="K171" s="1"/>
    </row>
    <row r="172" spans="1:11" ht="27" customHeight="1" x14ac:dyDescent="0.2">
      <c r="A172" s="181" t="s">
        <v>573</v>
      </c>
      <c r="B172" s="206"/>
      <c r="C172" s="178">
        <v>0</v>
      </c>
      <c r="D172" s="179">
        <v>0.98799999999999999</v>
      </c>
      <c r="E172" s="175">
        <v>6.4000000000000001E-2</v>
      </c>
      <c r="F172" s="168">
        <v>3.3000000000000002E-2</v>
      </c>
      <c r="G172" s="166">
        <v>0.31</v>
      </c>
      <c r="H172" s="170"/>
      <c r="I172" s="195"/>
      <c r="J172" s="174"/>
      <c r="K172" s="1"/>
    </row>
    <row r="173" spans="1:11" ht="27" customHeight="1" x14ac:dyDescent="0.2">
      <c r="A173" s="181" t="s">
        <v>574</v>
      </c>
      <c r="B173" s="206"/>
      <c r="C173" s="178">
        <v>0</v>
      </c>
      <c r="D173" s="179">
        <v>0.74399999999999999</v>
      </c>
      <c r="E173" s="175">
        <v>5.5E-2</v>
      </c>
      <c r="F173" s="168">
        <v>3.2000000000000001E-2</v>
      </c>
      <c r="G173" s="166">
        <v>0.35</v>
      </c>
      <c r="H173" s="170"/>
      <c r="I173" s="195"/>
      <c r="J173" s="174"/>
      <c r="K173" s="1"/>
    </row>
    <row r="174" spans="1:11" ht="27" customHeight="1" x14ac:dyDescent="0.2">
      <c r="A174" s="181" t="s">
        <v>157</v>
      </c>
      <c r="B174" s="206"/>
      <c r="C174" s="178">
        <v>0</v>
      </c>
      <c r="D174" s="179">
        <v>0.58299999999999996</v>
      </c>
      <c r="E174" s="175">
        <v>4.7E-2</v>
      </c>
      <c r="F174" s="168">
        <v>3.1E-2</v>
      </c>
      <c r="G174" s="166">
        <v>0.83</v>
      </c>
      <c r="H174" s="166">
        <v>0.24</v>
      </c>
      <c r="I174" s="196">
        <v>0.45</v>
      </c>
      <c r="J174" s="173">
        <v>1.7000000000000001E-2</v>
      </c>
      <c r="K174" s="1"/>
    </row>
    <row r="175" spans="1:11" ht="27" customHeight="1" x14ac:dyDescent="0.2">
      <c r="A175" s="181" t="s">
        <v>158</v>
      </c>
      <c r="B175" s="206"/>
      <c r="C175" s="178">
        <v>0</v>
      </c>
      <c r="D175" s="179">
        <v>0.5</v>
      </c>
      <c r="E175" s="175">
        <v>5.5E-2</v>
      </c>
      <c r="F175" s="168">
        <v>4.2999999999999997E-2</v>
      </c>
      <c r="G175" s="166">
        <v>0.72</v>
      </c>
      <c r="H175" s="166">
        <v>0.55000000000000004</v>
      </c>
      <c r="I175" s="196">
        <v>0.72</v>
      </c>
      <c r="J175" s="173">
        <v>1.4E-2</v>
      </c>
      <c r="K175" s="1"/>
    </row>
    <row r="176" spans="1:11" ht="27.75" customHeight="1" x14ac:dyDescent="0.2">
      <c r="A176" s="181" t="s">
        <v>159</v>
      </c>
      <c r="B176" s="206"/>
      <c r="C176" s="178">
        <v>0</v>
      </c>
      <c r="D176" s="179">
        <v>0.56599999999999995</v>
      </c>
      <c r="E176" s="175">
        <v>0.06</v>
      </c>
      <c r="F176" s="168">
        <v>4.8000000000000001E-2</v>
      </c>
      <c r="G176" s="166">
        <v>11.38</v>
      </c>
      <c r="H176" s="166">
        <v>0.46</v>
      </c>
      <c r="I176" s="196">
        <v>0.71</v>
      </c>
      <c r="J176" s="173">
        <v>1.6E-2</v>
      </c>
      <c r="K176" s="1"/>
    </row>
    <row r="177" spans="1:11" ht="27.75" customHeight="1" x14ac:dyDescent="0.2">
      <c r="A177" s="181" t="s">
        <v>200</v>
      </c>
      <c r="B177" s="206"/>
      <c r="C177" s="178">
        <v>8</v>
      </c>
      <c r="D177" s="173">
        <v>0.16200000000000001</v>
      </c>
      <c r="E177" s="174"/>
      <c r="F177" s="174"/>
      <c r="G177" s="170"/>
      <c r="H177" s="170"/>
      <c r="I177" s="199"/>
      <c r="J177" s="174"/>
      <c r="K177" s="1"/>
    </row>
    <row r="178" spans="1:11" ht="27.75" customHeight="1" x14ac:dyDescent="0.2">
      <c r="A178" s="181" t="s">
        <v>201</v>
      </c>
      <c r="B178" s="206"/>
      <c r="C178" s="178">
        <v>1</v>
      </c>
      <c r="D178" s="173">
        <v>0.20499999999999999</v>
      </c>
      <c r="E178" s="174"/>
      <c r="F178" s="174"/>
      <c r="G178" s="170"/>
      <c r="H178" s="170"/>
      <c r="I178" s="199"/>
      <c r="J178" s="174"/>
      <c r="K178" s="1"/>
    </row>
    <row r="179" spans="1:11" ht="27.75" customHeight="1" x14ac:dyDescent="0.2">
      <c r="A179" s="181" t="s">
        <v>202</v>
      </c>
      <c r="B179" s="206"/>
      <c r="C179" s="178">
        <v>1</v>
      </c>
      <c r="D179" s="173">
        <v>0.32200000000000001</v>
      </c>
      <c r="E179" s="174"/>
      <c r="F179" s="174"/>
      <c r="G179" s="170"/>
      <c r="H179" s="170"/>
      <c r="I179" s="195"/>
      <c r="J179" s="174"/>
      <c r="K179" s="1"/>
    </row>
    <row r="180" spans="1:11" ht="27.75" customHeight="1" x14ac:dyDescent="0.2">
      <c r="A180" s="181" t="s">
        <v>203</v>
      </c>
      <c r="B180" s="206"/>
      <c r="C180" s="178">
        <v>1</v>
      </c>
      <c r="D180" s="173">
        <v>0.13500000000000001</v>
      </c>
      <c r="E180" s="174"/>
      <c r="F180" s="174"/>
      <c r="G180" s="170"/>
      <c r="H180" s="170"/>
      <c r="I180" s="195"/>
      <c r="J180" s="174"/>
      <c r="K180" s="1"/>
    </row>
    <row r="181" spans="1:11" ht="27.75" customHeight="1" x14ac:dyDescent="0.2">
      <c r="A181" s="181" t="s">
        <v>160</v>
      </c>
      <c r="B181" s="206"/>
      <c r="C181" s="178">
        <v>0</v>
      </c>
      <c r="D181" s="180">
        <v>2.4809999999999999</v>
      </c>
      <c r="E181" s="176">
        <v>0.107</v>
      </c>
      <c r="F181" s="168">
        <v>7.9000000000000001E-2</v>
      </c>
      <c r="G181" s="170"/>
      <c r="H181" s="170"/>
      <c r="I181" s="195"/>
      <c r="J181" s="174"/>
      <c r="K181" s="1"/>
    </row>
    <row r="182" spans="1:11" ht="27.75" customHeight="1" x14ac:dyDescent="0.2">
      <c r="A182" s="181" t="s">
        <v>575</v>
      </c>
      <c r="B182" s="206"/>
      <c r="C182" s="178">
        <v>8</v>
      </c>
      <c r="D182" s="173">
        <v>-9.2999999999999999E-2</v>
      </c>
      <c r="E182" s="174"/>
      <c r="F182" s="174"/>
      <c r="G182" s="170"/>
      <c r="H182" s="170"/>
      <c r="I182" s="195"/>
      <c r="J182" s="174"/>
      <c r="K182" s="1"/>
    </row>
    <row r="183" spans="1:11" ht="27.75" customHeight="1" x14ac:dyDescent="0.2">
      <c r="A183" s="181" t="s">
        <v>161</v>
      </c>
      <c r="B183" s="206"/>
      <c r="C183" s="178">
        <v>8</v>
      </c>
      <c r="D183" s="173">
        <v>-9.0999999999999998E-2</v>
      </c>
      <c r="E183" s="174"/>
      <c r="F183" s="174"/>
      <c r="G183" s="170"/>
      <c r="H183" s="170"/>
      <c r="I183" s="195"/>
      <c r="J183" s="174"/>
      <c r="K183" s="1"/>
    </row>
    <row r="184" spans="1:11" ht="27.75" customHeight="1" x14ac:dyDescent="0.2">
      <c r="A184" s="181" t="s">
        <v>162</v>
      </c>
      <c r="B184" s="206"/>
      <c r="C184" s="178">
        <v>0</v>
      </c>
      <c r="D184" s="173">
        <v>-9.2999999999999999E-2</v>
      </c>
      <c r="E184" s="174"/>
      <c r="F184" s="174"/>
      <c r="G184" s="170"/>
      <c r="H184" s="170"/>
      <c r="I184" s="195"/>
      <c r="J184" s="173">
        <v>2.5000000000000001E-2</v>
      </c>
      <c r="K184" s="1"/>
    </row>
    <row r="185" spans="1:11" ht="27.75" customHeight="1" x14ac:dyDescent="0.2">
      <c r="A185" s="181" t="s">
        <v>163</v>
      </c>
      <c r="B185" s="206"/>
      <c r="C185" s="178">
        <v>0</v>
      </c>
      <c r="D185" s="197">
        <v>-0.86899999999999999</v>
      </c>
      <c r="E185" s="194">
        <v>-3.2000000000000001E-2</v>
      </c>
      <c r="F185" s="198">
        <v>-4.0000000000000001E-3</v>
      </c>
      <c r="G185" s="170"/>
      <c r="H185" s="170"/>
      <c r="I185" s="195"/>
      <c r="J185" s="173">
        <v>2.5000000000000001E-2</v>
      </c>
      <c r="K185" s="1"/>
    </row>
    <row r="186" spans="1:11" ht="27.75" customHeight="1" x14ac:dyDescent="0.2">
      <c r="A186" s="181" t="s">
        <v>164</v>
      </c>
      <c r="B186" s="206"/>
      <c r="C186" s="178">
        <v>0</v>
      </c>
      <c r="D186" s="173">
        <v>-9.0999999999999998E-2</v>
      </c>
      <c r="E186" s="174"/>
      <c r="F186" s="174"/>
      <c r="G186" s="170"/>
      <c r="H186" s="170"/>
      <c r="I186" s="195"/>
      <c r="J186" s="173">
        <v>2.5000000000000001E-2</v>
      </c>
      <c r="K186" s="1"/>
    </row>
    <row r="187" spans="1:11" ht="27.75" customHeight="1" x14ac:dyDescent="0.2">
      <c r="A187" s="181" t="s">
        <v>165</v>
      </c>
      <c r="B187" s="206"/>
      <c r="C187" s="178">
        <v>0</v>
      </c>
      <c r="D187" s="197">
        <v>-0.86399999999999999</v>
      </c>
      <c r="E187" s="194">
        <v>-3.1E-2</v>
      </c>
      <c r="F187" s="198">
        <v>-4.0000000000000001E-3</v>
      </c>
      <c r="G187" s="170"/>
      <c r="H187" s="170"/>
      <c r="I187" s="195"/>
      <c r="J187" s="173">
        <v>2.5000000000000001E-2</v>
      </c>
      <c r="K187" s="1"/>
    </row>
    <row r="188" spans="1:11" ht="27.75" customHeight="1" x14ac:dyDescent="0.2">
      <c r="A188" s="181" t="s">
        <v>166</v>
      </c>
      <c r="B188" s="206"/>
      <c r="C188" s="178">
        <v>0</v>
      </c>
      <c r="D188" s="173">
        <v>-9.9000000000000005E-2</v>
      </c>
      <c r="E188" s="174"/>
      <c r="F188" s="174"/>
      <c r="G188" s="166">
        <v>1.63</v>
      </c>
      <c r="H188" s="170"/>
      <c r="I188" s="195"/>
      <c r="J188" s="173">
        <v>3.2000000000000001E-2</v>
      </c>
      <c r="K188" s="1"/>
    </row>
    <row r="189" spans="1:11" ht="27.75" customHeight="1" x14ac:dyDescent="0.2">
      <c r="A189" s="181" t="s">
        <v>167</v>
      </c>
      <c r="B189" s="206"/>
      <c r="C189" s="178">
        <v>0</v>
      </c>
      <c r="D189" s="197">
        <v>-0.97</v>
      </c>
      <c r="E189" s="194">
        <v>-2.8000000000000001E-2</v>
      </c>
      <c r="F189" s="198">
        <v>-3.0000000000000001E-3</v>
      </c>
      <c r="G189" s="166">
        <v>1.63</v>
      </c>
      <c r="H189" s="170"/>
      <c r="I189" s="195"/>
      <c r="J189" s="173">
        <v>3.2000000000000001E-2</v>
      </c>
      <c r="K189"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opLeftCell="A25" zoomScale="80" zoomScaleNormal="80" zoomScaleSheetLayoutView="100" workbookViewId="0">
      <selection activeCell="B30" sqref="B30:H30"/>
    </sheetView>
  </sheetViews>
  <sheetFormatPr defaultRowHeight="12.75" x14ac:dyDescent="0.2"/>
  <cols>
    <col min="1" max="2" width="14.140625" customWidth="1"/>
    <col min="3" max="8" width="23.85546875" customWidth="1"/>
  </cols>
  <sheetData>
    <row r="1" spans="1:16384" s="55" customFormat="1" ht="27.75" customHeight="1" x14ac:dyDescent="0.2">
      <c r="A1" s="133"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8" t="s">
        <v>746</v>
      </c>
      <c r="B2" s="268"/>
      <c r="C2" s="268"/>
      <c r="D2" s="268"/>
      <c r="E2" s="268"/>
      <c r="F2" s="268"/>
      <c r="G2" s="268"/>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15" t="str">
        <f>Overview!B4&amp; " - Illustrative LLFs for year beginning "&amp;Overview!D4</f>
        <v>Vattenfall Networks Limited - GSP J - Illustrative LLFs for year beginning 1 April 2020</v>
      </c>
      <c r="B3" s="215"/>
      <c r="C3" s="215"/>
      <c r="D3" s="215"/>
      <c r="E3" s="215"/>
      <c r="F3" s="215"/>
      <c r="G3" s="215"/>
    </row>
    <row r="4" spans="1:16384" s="31" customFormat="1" ht="30" customHeight="1" x14ac:dyDescent="0.2">
      <c r="A4" s="266" t="s">
        <v>69</v>
      </c>
      <c r="B4" s="266"/>
      <c r="C4" s="16" t="s">
        <v>43</v>
      </c>
      <c r="D4" s="16" t="s">
        <v>44</v>
      </c>
      <c r="E4" s="16" t="s">
        <v>45</v>
      </c>
      <c r="F4" s="16" t="s">
        <v>46</v>
      </c>
      <c r="G4" s="16" t="s">
        <v>684</v>
      </c>
    </row>
    <row r="5" spans="1:16384" s="31" customFormat="1" ht="30" customHeight="1" x14ac:dyDescent="0.2">
      <c r="A5" s="266"/>
      <c r="B5" s="266"/>
      <c r="C5" s="16" t="s">
        <v>685</v>
      </c>
      <c r="D5" s="16" t="s">
        <v>686</v>
      </c>
      <c r="E5" s="16" t="s">
        <v>687</v>
      </c>
      <c r="F5" s="16" t="s">
        <v>688</v>
      </c>
      <c r="G5" s="16" t="s">
        <v>689</v>
      </c>
    </row>
    <row r="6" spans="1:16384" s="31" customFormat="1" ht="48" customHeight="1" x14ac:dyDescent="0.2">
      <c r="A6" s="214" t="s">
        <v>690</v>
      </c>
      <c r="B6" s="214"/>
      <c r="C6" s="17" t="s">
        <v>691</v>
      </c>
      <c r="D6" s="121"/>
      <c r="E6" s="60" t="s">
        <v>692</v>
      </c>
      <c r="F6" s="121"/>
      <c r="G6" s="121"/>
    </row>
    <row r="7" spans="1:16384" s="31" customFormat="1" ht="48" customHeight="1" x14ac:dyDescent="0.2">
      <c r="A7" s="214" t="s">
        <v>693</v>
      </c>
      <c r="B7" s="214"/>
      <c r="C7" s="121"/>
      <c r="D7" s="17" t="s">
        <v>694</v>
      </c>
      <c r="E7" s="121"/>
      <c r="F7" s="121"/>
      <c r="G7" s="121"/>
    </row>
    <row r="8" spans="1:16384" s="31" customFormat="1" ht="48" customHeight="1" x14ac:dyDescent="0.2">
      <c r="A8" s="214" t="s">
        <v>695</v>
      </c>
      <c r="B8" s="214"/>
      <c r="C8" s="121"/>
      <c r="D8" s="121"/>
      <c r="E8" s="17" t="s">
        <v>694</v>
      </c>
      <c r="F8" s="121"/>
      <c r="G8" s="121"/>
    </row>
    <row r="9" spans="1:16384" s="31" customFormat="1" ht="48" customHeight="1" x14ac:dyDescent="0.2">
      <c r="A9" s="214" t="s">
        <v>696</v>
      </c>
      <c r="B9" s="214"/>
      <c r="C9" s="121"/>
      <c r="D9" s="121"/>
      <c r="E9" s="121"/>
      <c r="F9" s="60" t="s">
        <v>697</v>
      </c>
      <c r="G9" s="60" t="s">
        <v>698</v>
      </c>
    </row>
    <row r="10" spans="1:16384" s="31" customFormat="1" ht="30" customHeight="1" x14ac:dyDescent="0.2">
      <c r="A10" s="214" t="s">
        <v>70</v>
      </c>
      <c r="B10" s="214"/>
      <c r="C10" s="222" t="s">
        <v>683</v>
      </c>
      <c r="D10" s="223"/>
      <c r="E10" s="223"/>
      <c r="F10" s="223"/>
      <c r="G10" s="224"/>
    </row>
    <row r="11" spans="1:16384" s="31" customFormat="1" x14ac:dyDescent="0.2">
      <c r="B11" s="132"/>
      <c r="C11" s="132"/>
      <c r="D11" s="132"/>
      <c r="E11" s="132"/>
    </row>
    <row r="12" spans="1:16384" s="31" customFormat="1" ht="30.75" customHeight="1" x14ac:dyDescent="0.2">
      <c r="A12" s="266" t="s">
        <v>467</v>
      </c>
      <c r="B12" s="266"/>
      <c r="C12" s="266"/>
      <c r="D12" s="266"/>
      <c r="E12" s="266"/>
      <c r="F12" s="266"/>
      <c r="G12" s="266"/>
      <c r="H12" s="266"/>
    </row>
    <row r="13" spans="1:16384" s="31" customFormat="1" ht="30.75" customHeight="1" x14ac:dyDescent="0.2">
      <c r="A13" s="266" t="s">
        <v>42</v>
      </c>
      <c r="B13" s="266"/>
      <c r="C13" s="266"/>
      <c r="D13" s="266"/>
      <c r="E13" s="266"/>
      <c r="F13" s="266"/>
      <c r="G13" s="266"/>
      <c r="H13" s="266"/>
    </row>
    <row r="14" spans="1:16384" s="31" customFormat="1" ht="33" customHeight="1" x14ac:dyDescent="0.2">
      <c r="A14" s="266" t="s">
        <v>468</v>
      </c>
      <c r="B14" s="266"/>
      <c r="C14" s="122" t="s">
        <v>43</v>
      </c>
      <c r="D14" s="122" t="s">
        <v>44</v>
      </c>
      <c r="E14" s="122" t="s">
        <v>45</v>
      </c>
      <c r="F14" s="122" t="s">
        <v>46</v>
      </c>
      <c r="G14" s="122" t="s">
        <v>684</v>
      </c>
      <c r="H14" s="122" t="s">
        <v>47</v>
      </c>
    </row>
    <row r="15" spans="1:16384" s="31" customFormat="1" ht="125.25" customHeight="1" x14ac:dyDescent="0.2">
      <c r="A15" s="269" t="s">
        <v>469</v>
      </c>
      <c r="B15" s="269"/>
      <c r="C15" s="183"/>
      <c r="D15" s="183"/>
      <c r="E15" s="183"/>
      <c r="F15" s="183"/>
      <c r="G15" s="183"/>
      <c r="H15" s="156" t="s">
        <v>729</v>
      </c>
    </row>
    <row r="16" spans="1:16384" s="31" customFormat="1" ht="27" customHeight="1" x14ac:dyDescent="0.2">
      <c r="A16" s="269" t="s">
        <v>470</v>
      </c>
      <c r="B16" s="269"/>
      <c r="C16" s="183"/>
      <c r="D16" s="183"/>
      <c r="E16" s="183"/>
      <c r="F16" s="183"/>
      <c r="G16" s="183"/>
      <c r="H16" s="157" t="s">
        <v>729</v>
      </c>
    </row>
    <row r="17" spans="1:8" s="31" customFormat="1" ht="27" customHeight="1" x14ac:dyDescent="0.2">
      <c r="A17" s="269" t="s">
        <v>471</v>
      </c>
      <c r="B17" s="269"/>
      <c r="C17" s="183"/>
      <c r="D17" s="183"/>
      <c r="E17" s="183"/>
      <c r="F17" s="183"/>
      <c r="G17" s="183"/>
      <c r="H17" s="157" t="s">
        <v>729</v>
      </c>
    </row>
    <row r="18" spans="1:8" s="31" customFormat="1" ht="27" customHeight="1" x14ac:dyDescent="0.2">
      <c r="A18" s="269" t="s">
        <v>472</v>
      </c>
      <c r="B18" s="269"/>
      <c r="C18" s="183"/>
      <c r="D18" s="183"/>
      <c r="E18" s="183"/>
      <c r="F18" s="183"/>
      <c r="G18" s="183"/>
      <c r="H18" s="157" t="s">
        <v>729</v>
      </c>
    </row>
    <row r="19" spans="1:8" s="31" customFormat="1" ht="27" customHeight="1" x14ac:dyDescent="0.2">
      <c r="A19" s="269" t="s">
        <v>473</v>
      </c>
      <c r="B19" s="269"/>
      <c r="C19" s="183"/>
      <c r="D19" s="183"/>
      <c r="E19" s="183"/>
      <c r="F19" s="183"/>
      <c r="G19" s="183"/>
      <c r="H19" s="157" t="s">
        <v>729</v>
      </c>
    </row>
    <row r="20" spans="1:8" s="31" customFormat="1" ht="27" customHeight="1" x14ac:dyDescent="0.2">
      <c r="A20" s="269" t="s">
        <v>474</v>
      </c>
      <c r="B20" s="269"/>
      <c r="C20" s="183"/>
      <c r="D20" s="183"/>
      <c r="E20" s="183"/>
      <c r="F20" s="183"/>
      <c r="G20" s="183"/>
      <c r="H20" s="157" t="s">
        <v>729</v>
      </c>
    </row>
    <row r="21" spans="1:8" s="31" customFormat="1" ht="27" customHeight="1" x14ac:dyDescent="0.2"/>
    <row r="22" spans="1:8" s="31" customFormat="1" ht="27" customHeight="1" x14ac:dyDescent="0.2">
      <c r="A22" s="266" t="s">
        <v>475</v>
      </c>
      <c r="B22" s="266"/>
      <c r="C22" s="266"/>
      <c r="D22" s="266"/>
      <c r="E22" s="266"/>
      <c r="F22" s="266"/>
      <c r="G22" s="266"/>
      <c r="H22" s="266"/>
    </row>
    <row r="23" spans="1:8" s="31" customFormat="1" ht="27" customHeight="1" x14ac:dyDescent="0.2">
      <c r="A23" s="266" t="s">
        <v>49</v>
      </c>
      <c r="B23" s="266"/>
      <c r="C23" s="266"/>
      <c r="D23" s="266"/>
      <c r="E23" s="266"/>
      <c r="F23" s="266"/>
      <c r="G23" s="266"/>
      <c r="H23" s="266"/>
    </row>
    <row r="24" spans="1:8" s="31" customFormat="1" ht="27" customHeight="1" x14ac:dyDescent="0.2">
      <c r="A24" s="146" t="s">
        <v>458</v>
      </c>
      <c r="B24" s="266" t="s">
        <v>48</v>
      </c>
      <c r="C24" s="266"/>
      <c r="D24" s="146" t="s">
        <v>43</v>
      </c>
      <c r="E24" s="146" t="s">
        <v>44</v>
      </c>
      <c r="F24" s="146" t="s">
        <v>45</v>
      </c>
      <c r="G24" s="146" t="s">
        <v>46</v>
      </c>
      <c r="H24" s="146" t="s">
        <v>684</v>
      </c>
    </row>
    <row r="25" spans="1:8" s="31" customFormat="1" ht="27" customHeight="1" x14ac:dyDescent="0.2">
      <c r="A25" s="263" t="s">
        <v>739</v>
      </c>
      <c r="B25" s="264"/>
      <c r="C25" s="264"/>
      <c r="D25" s="264"/>
      <c r="E25" s="264"/>
      <c r="F25" s="264"/>
      <c r="G25" s="265"/>
      <c r="H25" s="145"/>
    </row>
    <row r="26" spans="1:8" s="31" customFormat="1" ht="27" customHeight="1" x14ac:dyDescent="0.2"/>
    <row r="27" spans="1:8" s="31" customFormat="1" ht="27" customHeight="1" x14ac:dyDescent="0.2">
      <c r="A27" s="266" t="s">
        <v>475</v>
      </c>
      <c r="B27" s="266"/>
      <c r="C27" s="266"/>
      <c r="D27" s="266"/>
      <c r="E27" s="266"/>
      <c r="F27" s="266"/>
      <c r="G27" s="266"/>
      <c r="H27" s="266"/>
    </row>
    <row r="28" spans="1:8" s="31" customFormat="1" ht="27" customHeight="1" x14ac:dyDescent="0.2">
      <c r="A28" s="266" t="s">
        <v>50</v>
      </c>
      <c r="B28" s="266"/>
      <c r="C28" s="266"/>
      <c r="D28" s="266"/>
      <c r="E28" s="266"/>
      <c r="F28" s="266"/>
      <c r="G28" s="266"/>
      <c r="H28" s="266"/>
    </row>
    <row r="29" spans="1:8" s="31" customFormat="1" ht="27" customHeight="1" x14ac:dyDescent="0.2">
      <c r="A29" s="146" t="s">
        <v>458</v>
      </c>
      <c r="B29" s="266" t="s">
        <v>48</v>
      </c>
      <c r="C29" s="266"/>
      <c r="D29" s="146" t="s">
        <v>43</v>
      </c>
      <c r="E29" s="146" t="s">
        <v>44</v>
      </c>
      <c r="F29" s="146" t="s">
        <v>45</v>
      </c>
      <c r="G29" s="146" t="s">
        <v>46</v>
      </c>
      <c r="H29" s="146" t="s">
        <v>684</v>
      </c>
    </row>
    <row r="30" spans="1:8" s="31" customFormat="1" ht="27" customHeight="1" x14ac:dyDescent="0.2">
      <c r="A30" s="145"/>
      <c r="B30" s="263" t="s">
        <v>739</v>
      </c>
      <c r="C30" s="264"/>
      <c r="D30" s="264"/>
      <c r="E30" s="264"/>
      <c r="F30" s="264"/>
      <c r="G30" s="264"/>
      <c r="H30" s="265"/>
    </row>
    <row r="31" spans="1:8" s="31" customFormat="1" ht="27" customHeight="1" x14ac:dyDescent="0.2"/>
    <row r="32" spans="1:8" s="31" customFormat="1" ht="27" customHeight="1" x14ac:dyDescent="0.2">
      <c r="A32" s="267" t="s">
        <v>700</v>
      </c>
      <c r="B32" s="266"/>
      <c r="C32" s="266"/>
      <c r="D32" s="266"/>
      <c r="E32" s="266"/>
      <c r="F32" s="266"/>
      <c r="G32" s="266"/>
      <c r="H32" s="266"/>
    </row>
    <row r="33" spans="1:8" s="31" customFormat="1" ht="27" customHeight="1" x14ac:dyDescent="0.2">
      <c r="A33" s="146" t="s">
        <v>701</v>
      </c>
      <c r="B33" s="266" t="s">
        <v>48</v>
      </c>
      <c r="C33" s="266"/>
      <c r="D33" s="146" t="s">
        <v>43</v>
      </c>
      <c r="E33" s="146" t="s">
        <v>44</v>
      </c>
      <c r="F33" s="146" t="s">
        <v>45</v>
      </c>
      <c r="G33" s="146" t="s">
        <v>46</v>
      </c>
      <c r="H33" s="146" t="s">
        <v>684</v>
      </c>
    </row>
    <row r="34" spans="1:8" s="31" customFormat="1" x14ac:dyDescent="0.2">
      <c r="B34" s="263" t="s">
        <v>739</v>
      </c>
      <c r="C34" s="264"/>
      <c r="D34" s="264"/>
      <c r="E34" s="264"/>
      <c r="F34" s="264"/>
      <c r="G34" s="264"/>
      <c r="H34" s="265"/>
    </row>
    <row r="35" spans="1:8" s="31" customFormat="1" x14ac:dyDescent="0.2"/>
    <row r="36" spans="1:8" s="31" customFormat="1" x14ac:dyDescent="0.2"/>
    <row r="37" spans="1:8" s="31" customFormat="1" x14ac:dyDescent="0.2"/>
    <row r="38" spans="1:8" s="31" customFormat="1" x14ac:dyDescent="0.2"/>
    <row r="39" spans="1:8" s="31" customFormat="1" x14ac:dyDescent="0.2"/>
    <row r="40" spans="1:8" s="31" customFormat="1" x14ac:dyDescent="0.2"/>
    <row r="41" spans="1:8" s="31" customFormat="1" x14ac:dyDescent="0.2"/>
    <row r="42" spans="1:8" s="31" customFormat="1" x14ac:dyDescent="0.2"/>
    <row r="43" spans="1:8" s="31" customFormat="1" x14ac:dyDescent="0.2"/>
    <row r="44" spans="1:8" s="31" customFormat="1" x14ac:dyDescent="0.2"/>
    <row r="45" spans="1:8" s="31" customFormat="1" x14ac:dyDescent="0.2"/>
    <row r="46" spans="1:8" s="31" customFormat="1" x14ac:dyDescent="0.2"/>
    <row r="47" spans="1:8" s="31" customFormat="1" x14ac:dyDescent="0.2"/>
    <row r="48" spans="1:8" s="31" customFormat="1" x14ac:dyDescent="0.2"/>
    <row r="49" spans="1:8" s="31" customFormat="1" x14ac:dyDescent="0.2"/>
    <row r="50" spans="1:8" s="31" customFormat="1" x14ac:dyDescent="0.2"/>
    <row r="51" spans="1:8" s="31" customFormat="1" x14ac:dyDescent="0.2"/>
    <row r="52" spans="1:8" x14ac:dyDescent="0.2">
      <c r="A52" s="31"/>
      <c r="B52" s="31"/>
      <c r="C52" s="31"/>
      <c r="D52" s="31"/>
      <c r="E52" s="31"/>
      <c r="F52" s="31"/>
      <c r="G52" s="31"/>
      <c r="H52" s="31"/>
    </row>
    <row r="54"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29">
    <mergeCell ref="A3:G3"/>
    <mergeCell ref="A2:G2"/>
    <mergeCell ref="A27:H27"/>
    <mergeCell ref="A15:B15"/>
    <mergeCell ref="A16:B16"/>
    <mergeCell ref="A17:B17"/>
    <mergeCell ref="A18:B18"/>
    <mergeCell ref="A19:B19"/>
    <mergeCell ref="A10:B10"/>
    <mergeCell ref="C10:G10"/>
    <mergeCell ref="A12:H12"/>
    <mergeCell ref="A13:H13"/>
    <mergeCell ref="A14:B14"/>
    <mergeCell ref="A20:B20"/>
    <mergeCell ref="A22:H22"/>
    <mergeCell ref="A23:H23"/>
    <mergeCell ref="B24:C24"/>
    <mergeCell ref="A4:B5"/>
    <mergeCell ref="A6:B6"/>
    <mergeCell ref="A7:B7"/>
    <mergeCell ref="A8:B8"/>
    <mergeCell ref="A9:B9"/>
    <mergeCell ref="A25:G25"/>
    <mergeCell ref="A28:H28"/>
    <mergeCell ref="B30:H30"/>
    <mergeCell ref="A32:H32"/>
    <mergeCell ref="B34:H34"/>
    <mergeCell ref="B29:C29"/>
    <mergeCell ref="B33:C33"/>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A6" sqref="A6:O6"/>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6" t="s">
        <v>477</v>
      </c>
      <c r="H1" s="276"/>
    </row>
    <row r="2" spans="1:17" ht="27.75" customHeight="1" x14ac:dyDescent="0.2">
      <c r="A2" s="272" t="s">
        <v>476</v>
      </c>
      <c r="B2" s="273"/>
      <c r="C2" s="273"/>
      <c r="D2" s="274"/>
      <c r="E2" s="274"/>
      <c r="F2" s="274"/>
      <c r="G2" s="274"/>
      <c r="H2" s="274"/>
      <c r="I2" s="274"/>
      <c r="J2" s="274"/>
      <c r="K2" s="274"/>
      <c r="L2" s="274"/>
      <c r="M2" s="274"/>
      <c r="N2" s="274"/>
      <c r="O2" s="275"/>
    </row>
    <row r="3" spans="1:17" ht="17.25" customHeight="1" x14ac:dyDescent="0.2">
      <c r="A3" s="9"/>
      <c r="B3" s="9"/>
      <c r="C3" s="9"/>
      <c r="F3" s="18"/>
    </row>
    <row r="4" spans="1:17" s="8" customFormat="1" ht="25.5" customHeight="1" x14ac:dyDescent="0.2">
      <c r="A4" s="235" t="str">
        <f>Overview!B4&amp; " - Effective from "&amp;Overview!D4&amp;" - "&amp;Overview!E4&amp;" new designated EHV charges"</f>
        <v>Vattenfall Networks Limited - GSP J - Effective from 1 April 2020 - Submitted new designated EHV charges</v>
      </c>
      <c r="B4" s="236"/>
      <c r="C4" s="236"/>
      <c r="D4" s="236"/>
      <c r="E4" s="236"/>
      <c r="F4" s="236"/>
      <c r="G4" s="236"/>
      <c r="H4" s="236"/>
      <c r="I4" s="236"/>
      <c r="J4" s="236"/>
      <c r="K4" s="236"/>
      <c r="L4" s="236"/>
      <c r="M4" s="236"/>
      <c r="N4" s="236"/>
      <c r="O4" s="237"/>
    </row>
    <row r="5" spans="1:17" ht="69.75" customHeight="1" x14ac:dyDescent="0.2">
      <c r="A5" s="22" t="s">
        <v>478</v>
      </c>
      <c r="B5" s="22" t="s">
        <v>458</v>
      </c>
      <c r="C5" s="22" t="s">
        <v>459</v>
      </c>
      <c r="D5" s="22" t="s">
        <v>479</v>
      </c>
      <c r="E5" s="22" t="s">
        <v>458</v>
      </c>
      <c r="F5" s="22" t="s">
        <v>460</v>
      </c>
      <c r="G5" s="51" t="s">
        <v>169</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77" t="s">
        <v>712</v>
      </c>
      <c r="B6" s="227"/>
      <c r="C6" s="227"/>
      <c r="D6" s="227"/>
      <c r="E6" s="227"/>
      <c r="F6" s="227"/>
      <c r="G6" s="227"/>
      <c r="H6" s="227"/>
      <c r="I6" s="227"/>
      <c r="J6" s="227"/>
      <c r="K6" s="227"/>
      <c r="L6" s="227"/>
      <c r="M6" s="227"/>
      <c r="N6" s="227"/>
      <c r="O6" s="228"/>
    </row>
    <row r="8" spans="1:17" ht="27.75" customHeight="1" x14ac:dyDescent="0.2">
      <c r="A8" s="235" t="str">
        <f>Overview!B4&amp; " - Effective from "&amp;Overview!D4&amp;" - "&amp;Overview!E4&amp;" new designated EHV line loss factors"</f>
        <v>Vattenfall Networks Limited - GSP J - Effective from 1 April 2020 - Submitted new designated EHV line loss factors</v>
      </c>
      <c r="B8" s="236"/>
      <c r="C8" s="236"/>
      <c r="D8" s="236"/>
      <c r="E8" s="236"/>
      <c r="F8" s="236"/>
      <c r="G8" s="236"/>
      <c r="H8" s="236"/>
      <c r="I8" s="236"/>
      <c r="J8" s="236"/>
      <c r="K8" s="236"/>
      <c r="L8" s="236"/>
      <c r="M8" s="236"/>
      <c r="N8" s="236"/>
      <c r="O8" s="236"/>
      <c r="P8" s="236"/>
      <c r="Q8" s="237"/>
    </row>
    <row r="9" spans="1:17" ht="62.25" customHeight="1" x14ac:dyDescent="0.2">
      <c r="A9" s="22" t="s">
        <v>478</v>
      </c>
      <c r="B9" s="22" t="s">
        <v>458</v>
      </c>
      <c r="C9" s="22" t="s">
        <v>459</v>
      </c>
      <c r="D9" s="22" t="s">
        <v>479</v>
      </c>
      <c r="E9" s="22" t="s">
        <v>458</v>
      </c>
      <c r="F9" s="22" t="s">
        <v>460</v>
      </c>
      <c r="G9" s="51" t="s">
        <v>169</v>
      </c>
      <c r="H9" s="23" t="s">
        <v>611</v>
      </c>
      <c r="I9" s="23" t="s">
        <v>610</v>
      </c>
      <c r="J9" s="23" t="s">
        <v>612</v>
      </c>
      <c r="K9" s="23" t="s">
        <v>613</v>
      </c>
      <c r="L9" s="23" t="s">
        <v>614</v>
      </c>
      <c r="M9" s="24" t="s">
        <v>615</v>
      </c>
      <c r="N9" s="24" t="s">
        <v>616</v>
      </c>
      <c r="O9" s="24" t="s">
        <v>617</v>
      </c>
      <c r="P9" s="24" t="s">
        <v>618</v>
      </c>
      <c r="Q9" s="24" t="s">
        <v>619</v>
      </c>
    </row>
    <row r="10" spans="1:17" ht="27.75" customHeight="1" x14ac:dyDescent="0.2">
      <c r="A10" s="270" t="s">
        <v>712</v>
      </c>
      <c r="B10" s="271"/>
      <c r="C10" s="271"/>
      <c r="D10" s="271"/>
      <c r="E10" s="271"/>
      <c r="F10" s="271"/>
      <c r="G10" s="271"/>
      <c r="H10" s="271"/>
      <c r="I10" s="271"/>
      <c r="J10" s="271"/>
      <c r="K10" s="271"/>
      <c r="L10" s="271"/>
      <c r="M10" s="271"/>
      <c r="N10" s="271"/>
      <c r="O10" s="271"/>
      <c r="P10" s="271"/>
      <c r="Q10" s="27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Q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PJ2F3F4CZDAH-1317181403-6373</_dlc_DocId>
    <_dlc_DocIdUrl xmlns="e4f802a2-7df3-4f29-91a4-87f241ace78f">
      <Url>https://vattenfall.sharepoint.com/sites/DNUVNL/_layouts/15/DocIdRedir.aspx?ID=PJ2F3F4CZDAH-1317181403-6373</Url>
      <Description>PJ2F3F4CZDAH-1317181403-6373</Description>
    </_dlc_DocIdUrl>
  </documentManagement>
</p:properties>
</file>

<file path=customXml/itemProps1.xml><?xml version="1.0" encoding="utf-8"?>
<ds:datastoreItem xmlns:ds="http://schemas.openxmlformats.org/officeDocument/2006/customXml" ds:itemID="{BF2F87DB-3502-4947-8C28-C78EFCD041AD}">
  <ds:schemaRefs>
    <ds:schemaRef ds:uri="http://schemas.microsoft.com/sharepoint/v3/contenttype/forms"/>
  </ds:schemaRefs>
</ds:datastoreItem>
</file>

<file path=customXml/itemProps2.xml><?xml version="1.0" encoding="utf-8"?>
<ds:datastoreItem xmlns:ds="http://schemas.openxmlformats.org/officeDocument/2006/customXml" ds:itemID="{6CFECE56-0EC5-45B5-AFDD-EF7C269E165A}">
  <ds:schemaRefs>
    <ds:schemaRef ds:uri="http://schemas.microsoft.com/sharepoint/events"/>
  </ds:schemaRefs>
</ds:datastoreItem>
</file>

<file path=customXml/itemProps3.xml><?xml version="1.0" encoding="utf-8"?>
<ds:datastoreItem xmlns:ds="http://schemas.openxmlformats.org/officeDocument/2006/customXml" ds:itemID="{F6B94E97-4DA3-4B1B-9BFB-551BDB29AC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C5CF5D0-D6DA-497D-8832-6307F0CD06D3}">
  <ds:schemaRefs>
    <ds:schemaRef ds:uri="http://purl.org/dc/dcmitype/"/>
    <ds:schemaRef ds:uri="http://schemas.microsoft.com/office/infopath/2007/PartnerControls"/>
    <ds:schemaRef ds:uri="94af55c4-dc31-4416-a1d1-57b398e80a0e"/>
    <ds:schemaRef ds:uri="http://purl.org/dc/elements/1.1/"/>
    <ds:schemaRef ds:uri="http://schemas.microsoft.com/office/2006/metadata/properties"/>
    <ds:schemaRef ds:uri="http://schemas.microsoft.com/office/2006/documentManagement/types"/>
    <ds:schemaRef ds:uri="e4f802a2-7df3-4f29-91a4-87f241ace78f"/>
    <ds:schemaRef ds:uri="http://purl.org/dc/terms/"/>
    <ds:schemaRef ds:uri="http://schemas.openxmlformats.org/package/2006/metadata/core-properties"/>
    <ds:schemaRef ds:uri="http://www.w3.org/XML/1998/namespace"/>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20</vt:i4>
      </vt:variant>
    </vt:vector>
  </ap:HeadingPairs>
  <ap:TitlesOfParts>
    <vt:vector baseType="lpstr" size="32">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2018-10-18T15:55:10.0000000Z</dcterms:created>
  <dcterms:modified xsi:type="dcterms:W3CDTF">2020-03-17T13:43:15.0000000Z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a3d29d8a-7997-4e07-a52a-8cf93ab5c335</vt:lpwstr>
  </property>
</Properties>
</file>