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22" documentId="10_ncr:100000_{1A6F7BAE-5C7F-460D-9FDC-4FDC927BCE58}" xr6:coauthVersionLast="36" xr6:coauthVersionMax="36" xr10:uidLastSave="{0BDA98EE-D34E-45AE-B0CF-C43259C75DFB}"/>
  <bookViews>
    <workbookView xWindow="0" yWindow="0" windowWidth="23040" windowHeight="8790" tabRatio="916" activeTab="7"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charges'!$A$2:$K$15</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charges'!$A$2:$J$13</definedName>
    <definedName name="_xlnm.Print_Area" localSheetId="7">'Annex 5 LLFs'!$A$2:$H$35</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charges'!$2:$14</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LLFs'!$28:$28</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charges'!$A$2:$K$15</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charges'!$A$2:$I$13</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charges'!$2:$14</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A2" i="2"/>
  <c r="I10" i="15" s="1"/>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C14" i="15"/>
  <c r="A5" i="14" a="1"/>
  <c r="A5" i="14" s="1"/>
  <c r="G5" i="14"/>
  <c r="A6" i="14" a="1"/>
  <c r="A6" i="14" s="1"/>
  <c r="B5" i="14"/>
  <c r="E5" i="14"/>
  <c r="A6" i="13" a="1"/>
  <c r="A6" i="13"/>
  <c r="F6" i="14"/>
  <c r="R13" i="15"/>
  <c r="R17" i="15" s="1"/>
  <c r="R14" i="15"/>
  <c r="S18" i="15" s="1"/>
  <c r="N14" i="15"/>
  <c r="O14" i="15"/>
  <c r="P14" i="15"/>
  <c r="Q14" i="15"/>
  <c r="S14" i="15"/>
  <c r="T14" i="15"/>
  <c r="M14" i="15"/>
  <c r="M18" i="15" s="1"/>
  <c r="T10" i="15"/>
  <c r="S10" i="15"/>
  <c r="R10" i="15"/>
  <c r="Q10" i="15"/>
  <c r="Q17" i="15"/>
  <c r="P10" i="15"/>
  <c r="P17" i="15" s="1"/>
  <c r="O10" i="15"/>
  <c r="O18" i="15" s="1"/>
  <c r="O17" i="15"/>
  <c r="M10" i="15"/>
  <c r="M17" i="15"/>
  <c r="I14" i="15"/>
  <c r="H14" i="15"/>
  <c r="D14" i="15"/>
  <c r="E14" i="15"/>
  <c r="F14" i="15"/>
  <c r="G14" i="15"/>
  <c r="S17" i="15"/>
  <c r="P18" i="15"/>
  <c r="R18" i="15"/>
  <c r="F5" i="13"/>
  <c r="T18" i="15" l="1"/>
  <c r="T17" i="15"/>
  <c r="N21" i="15" s="1"/>
  <c r="A7" i="13" a="1"/>
  <c r="A7" i="13" s="1"/>
  <c r="A8" i="13" s="1" a="1"/>
  <c r="A8" i="13" s="1"/>
  <c r="B6" i="13"/>
  <c r="D6" i="13"/>
  <c r="C6" i="13"/>
  <c r="D6" i="14"/>
  <c r="H6" i="14"/>
  <c r="G6" i="14"/>
  <c r="E6" i="14"/>
  <c r="B6" i="14"/>
  <c r="C6" i="14"/>
  <c r="N17" i="15"/>
  <c r="M21" i="15" s="1"/>
  <c r="N18" i="15"/>
  <c r="Q18" i="15"/>
  <c r="N22" i="15" s="1"/>
  <c r="M22" i="15"/>
  <c r="H5" i="14"/>
  <c r="A7" i="14" a="1"/>
  <c r="A7" i="14" s="1"/>
  <c r="A8" i="14" a="1"/>
  <c r="A8" i="14" s="1"/>
  <c r="F5" i="14"/>
  <c r="C5" i="14"/>
  <c r="G7" i="13"/>
  <c r="H5" i="13"/>
  <c r="F6" i="13"/>
  <c r="G5" i="13"/>
  <c r="G6" i="13"/>
  <c r="E7" i="13"/>
  <c r="H7" i="13"/>
  <c r="E5" i="13"/>
  <c r="H6" i="13"/>
  <c r="F7" i="13"/>
  <c r="E6" i="13"/>
  <c r="I17" i="15"/>
  <c r="I18" i="15"/>
  <c r="D10" i="15"/>
  <c r="E10" i="15"/>
  <c r="F10" i="15"/>
  <c r="H10" i="15"/>
  <c r="G10" i="15"/>
  <c r="C10" i="15"/>
  <c r="F8" i="13" l="1"/>
  <c r="B8" i="13"/>
  <c r="D8" i="13"/>
  <c r="C8" i="13"/>
  <c r="G8" i="13"/>
  <c r="A9" i="13" a="1"/>
  <c r="A9" i="13" s="1"/>
  <c r="H8" i="13"/>
  <c r="E8" i="13"/>
  <c r="D8" i="14"/>
  <c r="G8" i="14"/>
  <c r="H8" i="14"/>
  <c r="B8" i="14"/>
  <c r="E8" i="14"/>
  <c r="F8" i="14"/>
  <c r="C8" i="14"/>
  <c r="H7" i="14"/>
  <c r="C7" i="14"/>
  <c r="E7" i="14"/>
  <c r="F7" i="14"/>
  <c r="B7" i="14"/>
  <c r="D7" i="14"/>
  <c r="G7" i="14"/>
  <c r="A9" i="14" a="1"/>
  <c r="A9" i="14" s="1"/>
  <c r="B7" i="13"/>
  <c r="C7" i="13"/>
  <c r="D7" i="13"/>
  <c r="G18" i="15"/>
  <c r="G17" i="15"/>
  <c r="D17" i="15"/>
  <c r="D18" i="15"/>
  <c r="E18" i="15"/>
  <c r="E17" i="15"/>
  <c r="H17" i="15"/>
  <c r="H18" i="15"/>
  <c r="C18" i="15"/>
  <c r="C17" i="15"/>
  <c r="F17" i="15"/>
  <c r="F18" i="15"/>
  <c r="D9" i="13" l="1"/>
  <c r="C9" i="13"/>
  <c r="B9" i="13"/>
  <c r="G9" i="13"/>
  <c r="H9" i="13"/>
  <c r="E9" i="13"/>
  <c r="F9" i="13"/>
  <c r="A10" i="13" a="1"/>
  <c r="A10" i="13" s="1"/>
  <c r="A10" i="14" a="1"/>
  <c r="A10" i="14" s="1"/>
  <c r="F9" i="14"/>
  <c r="D9" i="14"/>
  <c r="G9" i="14"/>
  <c r="E9" i="14"/>
  <c r="B9" i="14"/>
  <c r="H9" i="14"/>
  <c r="C9" i="14"/>
  <c r="A11" i="14" a="1"/>
  <c r="A11" i="14" s="1"/>
  <c r="A11" i="13" a="1"/>
  <c r="A11" i="13" s="1"/>
  <c r="C21" i="15"/>
  <c r="C22" i="15"/>
  <c r="G11" i="13" l="1"/>
  <c r="B11" i="13"/>
  <c r="C11" i="13"/>
  <c r="D11" i="13"/>
  <c r="H11" i="13"/>
  <c r="E11" i="13"/>
  <c r="F11" i="13"/>
  <c r="C11" i="14"/>
  <c r="G11" i="14"/>
  <c r="E11" i="14"/>
  <c r="B11" i="14"/>
  <c r="F11" i="14"/>
  <c r="H11" i="14"/>
  <c r="D11" i="14"/>
  <c r="C10" i="14"/>
  <c r="E10" i="14"/>
  <c r="G10" i="14"/>
  <c r="B10" i="14"/>
  <c r="F10" i="14"/>
  <c r="H10" i="14"/>
  <c r="D10" i="14"/>
  <c r="A12" i="14" a="1"/>
  <c r="A12" i="14" s="1"/>
  <c r="B10" i="13"/>
  <c r="C10" i="13"/>
  <c r="D10" i="13"/>
  <c r="E10" i="13"/>
  <c r="G10" i="13"/>
  <c r="H10" i="13"/>
  <c r="F10" i="13"/>
  <c r="A12" i="13" a="1"/>
  <c r="A12" i="13" s="1"/>
  <c r="A13" i="14" a="1"/>
  <c r="A13" i="14" s="1"/>
  <c r="H12" i="14" l="1"/>
  <c r="F12" i="14"/>
  <c r="E12" i="14"/>
  <c r="G12" i="14"/>
  <c r="D12" i="14"/>
  <c r="B12" i="14"/>
  <c r="C12" i="14"/>
  <c r="E13" i="14"/>
  <c r="D13" i="14"/>
  <c r="C13" i="14"/>
  <c r="G13" i="14"/>
  <c r="B13" i="14"/>
  <c r="F13" i="14"/>
  <c r="H13" i="14"/>
  <c r="A15" i="14" a="1"/>
  <c r="A15" i="14" s="1"/>
  <c r="A14" i="14" a="1"/>
  <c r="A14" i="14" s="1"/>
  <c r="C12" i="13"/>
  <c r="D12" i="13"/>
  <c r="H12" i="13"/>
  <c r="B12" i="13"/>
  <c r="G12" i="13"/>
  <c r="E12" i="13"/>
  <c r="F12" i="13"/>
  <c r="A13" i="13" a="1"/>
  <c r="A13" i="13" s="1"/>
  <c r="F13" i="13" l="1"/>
  <c r="D13" i="13"/>
  <c r="H13" i="13"/>
  <c r="C13" i="13"/>
  <c r="B13" i="13"/>
  <c r="G13" i="13"/>
  <c r="E13" i="13"/>
  <c r="A14" i="13" a="1"/>
  <c r="A14" i="13" s="1"/>
  <c r="H15" i="14"/>
  <c r="D15" i="14"/>
  <c r="E15" i="14"/>
  <c r="C15" i="14"/>
  <c r="G15" i="14"/>
  <c r="B15" i="14"/>
  <c r="F15" i="14"/>
  <c r="C14" i="14"/>
  <c r="H14" i="14"/>
  <c r="F14" i="14"/>
  <c r="G14" i="14"/>
  <c r="D14" i="14"/>
  <c r="E14" i="14"/>
  <c r="B14" i="14"/>
  <c r="A16" i="14" a="1"/>
  <c r="A16" i="14" s="1"/>
  <c r="A17" i="14" l="1" a="1"/>
  <c r="A17" i="14" s="1"/>
  <c r="D16" i="14"/>
  <c r="G16" i="14"/>
  <c r="F16" i="14"/>
  <c r="B16" i="14"/>
  <c r="C16" i="14"/>
  <c r="E16" i="14"/>
  <c r="H16" i="14"/>
  <c r="C14" i="13"/>
  <c r="B14" i="13"/>
  <c r="F14" i="13"/>
  <c r="D14" i="13"/>
  <c r="E14" i="13"/>
  <c r="H14" i="13"/>
  <c r="G14" i="13"/>
  <c r="A15" i="13" a="1"/>
  <c r="A15" i="13" s="1"/>
  <c r="A18" i="14" a="1"/>
  <c r="A18" i="14" s="1"/>
  <c r="C18" i="14" l="1"/>
  <c r="E18" i="14"/>
  <c r="B18" i="14"/>
  <c r="D18" i="14"/>
  <c r="F18" i="14"/>
  <c r="H18" i="14"/>
  <c r="G18" i="14"/>
  <c r="A19" i="14" a="1"/>
  <c r="A19" i="14" s="1"/>
  <c r="C15" i="13"/>
  <c r="F15" i="13"/>
  <c r="D15" i="13"/>
  <c r="B15" i="13"/>
  <c r="E15" i="13"/>
  <c r="H15" i="13"/>
  <c r="G15" i="13"/>
  <c r="A16" i="13" a="1"/>
  <c r="A16" i="13" s="1"/>
  <c r="B17" i="14"/>
  <c r="C17" i="14"/>
  <c r="H17" i="14"/>
  <c r="E17" i="14"/>
  <c r="D17" i="14"/>
  <c r="F17" i="14"/>
  <c r="G17" i="14"/>
  <c r="C16" i="13" l="1"/>
  <c r="F16" i="13"/>
  <c r="D16" i="13"/>
  <c r="B16" i="13"/>
  <c r="E16" i="13"/>
  <c r="H16" i="13"/>
  <c r="G16" i="13"/>
  <c r="A17" i="13" a="1"/>
  <c r="A17" i="13" s="1"/>
  <c r="H19" i="14"/>
  <c r="G19" i="14"/>
  <c r="F19" i="14"/>
  <c r="D19" i="14"/>
  <c r="B19" i="14"/>
  <c r="E19" i="14"/>
  <c r="C19" i="14"/>
  <c r="A20" i="14" a="1"/>
  <c r="A20" i="14" s="1"/>
  <c r="C17" i="13" l="1"/>
  <c r="E17" i="13"/>
  <c r="D17" i="13"/>
  <c r="B17" i="13"/>
  <c r="H17" i="13"/>
  <c r="G17" i="13"/>
  <c r="F17" i="13"/>
  <c r="A18" i="13" a="1"/>
  <c r="A18" i="13" s="1"/>
  <c r="D20" i="14"/>
  <c r="C20" i="14"/>
  <c r="E20" i="14"/>
  <c r="B20" i="14"/>
  <c r="H20" i="14"/>
  <c r="F20" i="14"/>
  <c r="G20" i="14"/>
  <c r="A21" i="14" a="1"/>
  <c r="A21" i="14" s="1"/>
  <c r="B21" i="14" l="1"/>
  <c r="G21" i="14"/>
  <c r="C21" i="14"/>
  <c r="D21" i="14"/>
  <c r="H21" i="14"/>
  <c r="F21" i="14"/>
  <c r="E21" i="14"/>
  <c r="A22" i="14" a="1"/>
  <c r="A22" i="14" s="1"/>
  <c r="D18" i="13"/>
  <c r="B18" i="13"/>
  <c r="C18" i="13"/>
  <c r="F18" i="13"/>
  <c r="G18" i="13"/>
  <c r="H18" i="13"/>
  <c r="E18" i="13"/>
  <c r="A19" i="13" a="1"/>
  <c r="A19" i="13" s="1"/>
  <c r="B19" i="13" l="1"/>
  <c r="C19" i="13"/>
  <c r="D19" i="13"/>
  <c r="E19" i="13"/>
  <c r="G19" i="13"/>
  <c r="F19" i="13"/>
  <c r="H19" i="13"/>
  <c r="A20" i="13" a="1"/>
  <c r="A20" i="13" s="1"/>
  <c r="C22" i="14"/>
  <c r="H22" i="14"/>
  <c r="D22" i="14"/>
  <c r="B22" i="14"/>
  <c r="E22" i="14"/>
  <c r="F22" i="14"/>
  <c r="G22" i="14"/>
  <c r="A23" i="14" a="1"/>
  <c r="A23" i="14" s="1"/>
  <c r="H23" i="14" l="1"/>
  <c r="C23" i="14"/>
  <c r="F23" i="14"/>
  <c r="G23" i="14"/>
  <c r="B23" i="14"/>
  <c r="E23" i="14"/>
  <c r="D23" i="14"/>
  <c r="A24" i="14" a="1"/>
  <c r="A24" i="14" s="1"/>
  <c r="H20" i="13"/>
  <c r="D20" i="13"/>
  <c r="C20" i="13"/>
  <c r="B20" i="13"/>
  <c r="F20" i="13"/>
  <c r="E20" i="13"/>
  <c r="G20" i="13"/>
  <c r="A21" i="13" a="1"/>
  <c r="A21" i="13" s="1"/>
  <c r="E21" i="13" l="1"/>
  <c r="D21" i="13"/>
  <c r="C21" i="13"/>
  <c r="B21" i="13"/>
  <c r="G21" i="13"/>
  <c r="H21" i="13"/>
  <c r="F21" i="13"/>
  <c r="A22" i="13" a="1"/>
  <c r="A22" i="13" s="1"/>
  <c r="E24" i="14"/>
  <c r="C24" i="14"/>
  <c r="G24" i="14"/>
  <c r="D24" i="14"/>
  <c r="B24" i="14"/>
  <c r="H24" i="14"/>
  <c r="F24" i="14"/>
  <c r="A25" i="14" a="1"/>
  <c r="A25" i="14" s="1"/>
  <c r="B25" i="14" l="1"/>
  <c r="C25" i="14"/>
  <c r="H25" i="14"/>
  <c r="E25" i="14"/>
  <c r="D25" i="14"/>
  <c r="F25" i="14"/>
  <c r="G25" i="14"/>
  <c r="A26" i="14" a="1"/>
  <c r="A26" i="14" s="1"/>
  <c r="B22" i="13"/>
  <c r="D22" i="13"/>
  <c r="F22" i="13"/>
  <c r="C22" i="13"/>
  <c r="G22" i="13"/>
  <c r="E22" i="13"/>
  <c r="H22" i="13"/>
  <c r="A23" i="13" a="1"/>
  <c r="A23" i="13" s="1"/>
  <c r="B23" i="13" l="1"/>
  <c r="G23" i="13"/>
  <c r="C23" i="13"/>
  <c r="D23" i="13"/>
  <c r="H23" i="13"/>
  <c r="F23" i="13"/>
  <c r="E23" i="13"/>
  <c r="A24" i="13" a="1"/>
  <c r="A24" i="13" s="1"/>
  <c r="B26" i="14"/>
  <c r="H26" i="14"/>
  <c r="F26" i="14"/>
  <c r="D26" i="14"/>
  <c r="E26" i="14"/>
  <c r="G26" i="14"/>
  <c r="C26" i="14"/>
  <c r="A27" i="14" a="1"/>
  <c r="A27" i="14" s="1"/>
  <c r="G27" i="14" l="1"/>
  <c r="E27" i="14"/>
  <c r="D27" i="14"/>
  <c r="F27" i="14"/>
  <c r="C27" i="14"/>
  <c r="B27" i="14"/>
  <c r="H27" i="14"/>
  <c r="A28" i="14" a="1"/>
  <c r="A28" i="14" s="1"/>
  <c r="D24" i="13"/>
  <c r="B24" i="13"/>
  <c r="C24" i="13"/>
  <c r="G24" i="13"/>
  <c r="H24" i="13"/>
  <c r="E24" i="13"/>
  <c r="F24" i="13"/>
  <c r="A25" i="13" a="1"/>
  <c r="A25" i="13" s="1"/>
  <c r="H28" i="14" l="1"/>
  <c r="F28" i="14"/>
  <c r="E28" i="14"/>
  <c r="G28" i="14"/>
  <c r="D28" i="14"/>
  <c r="C28" i="14"/>
  <c r="B28" i="14"/>
  <c r="A29" i="14" a="1"/>
  <c r="A29" i="14" s="1"/>
  <c r="E25" i="13"/>
  <c r="C25" i="13"/>
  <c r="D25" i="13"/>
  <c r="B25" i="13"/>
  <c r="F25" i="13"/>
  <c r="H25" i="13"/>
  <c r="G25" i="13"/>
  <c r="A26" i="13" a="1"/>
  <c r="A26" i="13" s="1"/>
  <c r="C26" i="13" l="1"/>
  <c r="B26" i="13"/>
  <c r="F26" i="13"/>
  <c r="G26" i="13"/>
  <c r="D26" i="13"/>
  <c r="E26" i="13"/>
  <c r="H26" i="13"/>
  <c r="A27" i="13" a="1"/>
  <c r="A27" i="13" s="1"/>
  <c r="B29" i="14"/>
  <c r="G29" i="14"/>
  <c r="F29" i="14"/>
  <c r="H29" i="14"/>
  <c r="E29" i="14"/>
  <c r="D29" i="14"/>
  <c r="C29" i="14"/>
  <c r="A30" i="14" a="1"/>
  <c r="A30" i="14" s="1"/>
  <c r="B30" i="14" l="1"/>
  <c r="D30" i="14"/>
  <c r="F30" i="14"/>
  <c r="E30" i="14"/>
  <c r="C30" i="14"/>
  <c r="G30" i="14"/>
  <c r="H30" i="14"/>
  <c r="A31" i="14" a="1"/>
  <c r="A31" i="14" s="1"/>
  <c r="D27" i="13"/>
  <c r="C27" i="13"/>
  <c r="E27" i="13"/>
  <c r="G27" i="13"/>
  <c r="B27" i="13"/>
  <c r="F27" i="13"/>
  <c r="H27" i="13"/>
  <c r="A28" i="13" a="1"/>
  <c r="A28" i="13" s="1"/>
  <c r="B28" i="13" l="1"/>
  <c r="F28" i="13"/>
  <c r="G28" i="13"/>
  <c r="D28" i="13"/>
  <c r="C28" i="13"/>
  <c r="E28" i="13"/>
  <c r="H28" i="13"/>
  <c r="A29" i="13" a="1"/>
  <c r="A29" i="13" s="1"/>
  <c r="H31" i="14"/>
  <c r="C31" i="14"/>
  <c r="E31" i="14"/>
  <c r="G31" i="14"/>
  <c r="D31" i="14"/>
  <c r="B31" i="14"/>
  <c r="F31" i="14"/>
  <c r="A32" i="14" a="1"/>
  <c r="A32" i="14" s="1"/>
  <c r="D32" i="14" l="1"/>
  <c r="G32" i="14"/>
  <c r="F32" i="14"/>
  <c r="B32" i="14"/>
  <c r="E32" i="14"/>
  <c r="H32" i="14"/>
  <c r="C32" i="14"/>
  <c r="A33" i="14" a="1"/>
  <c r="A33" i="14" s="1"/>
  <c r="C29" i="13"/>
  <c r="D29" i="13"/>
  <c r="B29" i="13"/>
  <c r="F29" i="13"/>
  <c r="G29" i="13"/>
  <c r="H29" i="13"/>
  <c r="E29" i="13"/>
  <c r="A30" i="13" a="1"/>
  <c r="A30" i="13" s="1"/>
  <c r="G30" i="13" l="1"/>
  <c r="B30" i="13"/>
  <c r="C30" i="13"/>
  <c r="D30" i="13"/>
  <c r="H30" i="13"/>
  <c r="E30" i="13"/>
  <c r="F30" i="13"/>
  <c r="A31" i="13" a="1"/>
  <c r="A31" i="13" s="1"/>
  <c r="F33" i="14"/>
  <c r="D33" i="14"/>
  <c r="E33" i="14"/>
  <c r="C33" i="14"/>
  <c r="B33" i="14"/>
  <c r="G33" i="14"/>
  <c r="H33" i="14"/>
  <c r="A34" i="14" a="1"/>
  <c r="A34" i="14" s="1"/>
  <c r="F34" i="14" l="1"/>
  <c r="D34" i="14"/>
  <c r="C34" i="14"/>
  <c r="E34" i="14"/>
  <c r="H34" i="14"/>
  <c r="B34" i="14"/>
  <c r="G34" i="14"/>
  <c r="A35" i="14" a="1"/>
  <c r="A35" i="14" s="1"/>
  <c r="E31" i="13"/>
  <c r="B31" i="13"/>
  <c r="C31" i="13"/>
  <c r="D31" i="13"/>
  <c r="H31" i="13"/>
  <c r="F31" i="13"/>
  <c r="G31" i="13"/>
  <c r="A32" i="13" a="1"/>
  <c r="A32" i="13" s="1"/>
  <c r="C32" i="13" l="1"/>
  <c r="D32" i="13"/>
  <c r="H32" i="13"/>
  <c r="B32" i="13"/>
  <c r="G32" i="13"/>
  <c r="E32" i="13"/>
  <c r="F32" i="13"/>
  <c r="A33" i="13" a="1"/>
  <c r="A33" i="13" s="1"/>
  <c r="D35" i="14"/>
  <c r="F35" i="14"/>
  <c r="H35" i="14"/>
  <c r="E35" i="14"/>
  <c r="C35" i="14"/>
  <c r="B35" i="14"/>
  <c r="G35" i="14"/>
  <c r="A36" i="14" a="1"/>
  <c r="A36" i="14" s="1"/>
  <c r="D36" i="14" l="1"/>
  <c r="C36" i="14"/>
  <c r="H36" i="14"/>
  <c r="F36" i="14"/>
  <c r="B36" i="14"/>
  <c r="E36" i="14"/>
  <c r="G36" i="14"/>
  <c r="A37" i="14" a="1"/>
  <c r="A37" i="14" s="1"/>
  <c r="C33" i="13"/>
  <c r="D33" i="13"/>
  <c r="B33" i="13"/>
  <c r="E33" i="13"/>
  <c r="G33" i="13"/>
  <c r="H33" i="13"/>
  <c r="F33" i="13"/>
  <c r="A34" i="13" a="1"/>
  <c r="A34" i="13" s="1"/>
  <c r="B34" i="13" l="1"/>
  <c r="C34" i="13"/>
  <c r="H34" i="13"/>
  <c r="D34" i="13"/>
  <c r="F34" i="13"/>
  <c r="E34" i="13"/>
  <c r="G34" i="13"/>
  <c r="A35" i="13" a="1"/>
  <c r="A35" i="13" s="1"/>
  <c r="E37" i="14"/>
  <c r="D37" i="14"/>
  <c r="B37" i="14"/>
  <c r="G37" i="14"/>
  <c r="C37" i="14"/>
  <c r="H37" i="14"/>
  <c r="F37" i="14"/>
  <c r="A38" i="14" a="1"/>
  <c r="A38" i="14" s="1"/>
  <c r="D35" i="13" l="1"/>
  <c r="F35" i="13"/>
  <c r="C35" i="13"/>
  <c r="B35" i="13"/>
  <c r="G35" i="13"/>
  <c r="H35" i="13"/>
  <c r="E35" i="13"/>
  <c r="A36" i="13" a="1"/>
  <c r="A36" i="13" s="1"/>
  <c r="C38" i="14"/>
  <c r="H38" i="14"/>
  <c r="G38" i="14"/>
  <c r="E38" i="14"/>
  <c r="D38" i="14"/>
  <c r="F38" i="14"/>
  <c r="B38" i="14"/>
  <c r="A39" i="14" a="1"/>
  <c r="A39" i="14" s="1"/>
  <c r="H36" i="13" l="1"/>
  <c r="G36" i="13"/>
  <c r="B36" i="13"/>
  <c r="D36" i="13"/>
  <c r="C36" i="13"/>
  <c r="E36" i="13"/>
  <c r="F36" i="13"/>
  <c r="A37" i="13" a="1"/>
  <c r="A37" i="13" s="1"/>
  <c r="C39" i="14"/>
  <c r="E39" i="14"/>
  <c r="G39" i="14"/>
  <c r="F39" i="14"/>
  <c r="D39" i="14"/>
  <c r="H39" i="14"/>
  <c r="B39" i="14"/>
  <c r="A40" i="14" a="1"/>
  <c r="A40" i="14" s="1"/>
  <c r="B37" i="13" l="1"/>
  <c r="F37" i="13"/>
  <c r="H37" i="13"/>
  <c r="D37" i="13"/>
  <c r="C37" i="13"/>
  <c r="G37" i="13"/>
  <c r="E37" i="13"/>
  <c r="A38" i="13" a="1"/>
  <c r="A38" i="13" s="1"/>
  <c r="E40" i="14"/>
  <c r="C40" i="14"/>
  <c r="F40" i="14"/>
  <c r="H40" i="14"/>
  <c r="D40" i="14"/>
  <c r="B40" i="14"/>
  <c r="G40" i="14"/>
  <c r="A41" i="14" a="1"/>
  <c r="A41" i="14" s="1"/>
  <c r="F41" i="14" l="1"/>
  <c r="D41" i="14"/>
  <c r="G41" i="14"/>
  <c r="B41" i="14"/>
  <c r="H41" i="14"/>
  <c r="C41" i="14"/>
  <c r="E41" i="14"/>
  <c r="A42" i="14" a="1"/>
  <c r="A42" i="14" s="1"/>
  <c r="B38" i="13"/>
  <c r="C38" i="13"/>
  <c r="D38" i="13"/>
  <c r="E38" i="13"/>
  <c r="H38" i="13"/>
  <c r="F38" i="13"/>
  <c r="G38" i="13"/>
  <c r="A39" i="13" a="1"/>
  <c r="A39" i="13" s="1"/>
  <c r="B39" i="13" l="1"/>
  <c r="D39" i="13"/>
  <c r="C39" i="13"/>
  <c r="F39" i="13"/>
  <c r="H39" i="13"/>
  <c r="E39" i="13"/>
  <c r="G39" i="13"/>
  <c r="A40" i="13" a="1"/>
  <c r="A40" i="13" s="1"/>
  <c r="F42" i="14"/>
  <c r="C42" i="14"/>
  <c r="H42" i="14"/>
  <c r="E42" i="14"/>
  <c r="G42" i="14"/>
  <c r="D42" i="14"/>
  <c r="B42" i="14"/>
  <c r="A43" i="14" a="1"/>
  <c r="A43" i="14" s="1"/>
  <c r="G40" i="13" l="1"/>
  <c r="C40" i="13"/>
  <c r="F40" i="13"/>
  <c r="B40" i="13"/>
  <c r="D40" i="13"/>
  <c r="E40" i="13"/>
  <c r="H40" i="13"/>
  <c r="A41" i="13" a="1"/>
  <c r="A41" i="13" s="1"/>
  <c r="C43" i="14"/>
  <c r="G43" i="14"/>
  <c r="E43" i="14"/>
  <c r="H43" i="14"/>
  <c r="B43" i="14"/>
  <c r="F43" i="14"/>
  <c r="D43" i="14"/>
  <c r="A44" i="14" a="1"/>
  <c r="A44" i="14" s="1"/>
  <c r="B44" i="14" l="1"/>
  <c r="D44" i="14"/>
  <c r="G44" i="14"/>
  <c r="F44" i="14"/>
  <c r="H44" i="14"/>
  <c r="E44" i="14"/>
  <c r="C44" i="14"/>
  <c r="A45" i="14" a="1"/>
  <c r="A45" i="14" s="1"/>
  <c r="D41" i="13"/>
  <c r="H41" i="13"/>
  <c r="B41" i="13"/>
  <c r="C41" i="13"/>
  <c r="G41" i="13"/>
  <c r="F41" i="13"/>
  <c r="E41" i="13"/>
  <c r="A42" i="13" a="1"/>
  <c r="A42" i="13" s="1"/>
  <c r="F45" i="14" l="1"/>
  <c r="C45" i="14"/>
  <c r="E45" i="14"/>
  <c r="D45" i="14"/>
  <c r="H45" i="14"/>
  <c r="G45" i="14"/>
  <c r="B45" i="14"/>
  <c r="A46" i="14" a="1"/>
  <c r="A46" i="14" s="1"/>
  <c r="D42" i="13"/>
  <c r="H42" i="13"/>
  <c r="B42" i="13"/>
  <c r="C42" i="13"/>
  <c r="G42" i="13"/>
  <c r="E42" i="13"/>
  <c r="F42" i="13"/>
  <c r="A43" i="13" a="1"/>
  <c r="A43" i="13" s="1"/>
  <c r="G46" i="14" l="1"/>
  <c r="F46" i="14"/>
  <c r="D46" i="14"/>
  <c r="H46" i="14"/>
  <c r="B46" i="14"/>
  <c r="C46" i="14"/>
  <c r="E46" i="14"/>
  <c r="A47" i="14" a="1"/>
  <c r="A47" i="14" s="1"/>
  <c r="B43" i="13"/>
  <c r="D43" i="13"/>
  <c r="C43" i="13"/>
  <c r="E43" i="13"/>
  <c r="F43" i="13"/>
  <c r="G43" i="13"/>
  <c r="H43" i="13"/>
  <c r="A44" i="13" a="1"/>
  <c r="A44" i="13" s="1"/>
  <c r="D47" i="14" l="1"/>
  <c r="C47" i="14"/>
  <c r="H47" i="14"/>
  <c r="E47" i="14"/>
  <c r="B47" i="14"/>
  <c r="F47" i="14"/>
  <c r="G47" i="14"/>
  <c r="A48" i="14" a="1"/>
  <c r="A48" i="14" s="1"/>
  <c r="H44" i="13"/>
  <c r="B44" i="13"/>
  <c r="C44" i="13"/>
  <c r="D44" i="13"/>
  <c r="G44" i="13"/>
  <c r="E44" i="13"/>
  <c r="F44" i="13"/>
  <c r="A45" i="13" a="1"/>
  <c r="A45" i="13" s="1"/>
  <c r="C45" i="13" l="1"/>
  <c r="D45" i="13"/>
  <c r="B45" i="13"/>
  <c r="H45" i="13"/>
  <c r="E45" i="13"/>
  <c r="G45" i="13"/>
  <c r="F45" i="13"/>
  <c r="A46" i="13" a="1"/>
  <c r="A46" i="13" s="1"/>
  <c r="G48" i="14"/>
  <c r="E48" i="14"/>
  <c r="H48" i="14"/>
  <c r="D48" i="14"/>
  <c r="B48" i="14"/>
  <c r="C48" i="14"/>
  <c r="F48" i="14"/>
  <c r="A49" i="14" a="1"/>
  <c r="A49" i="14" s="1"/>
  <c r="D49" i="14" l="1"/>
  <c r="H49" i="14"/>
  <c r="E49" i="14"/>
  <c r="F49" i="14"/>
  <c r="B49" i="14"/>
  <c r="C49" i="14"/>
  <c r="G49" i="14"/>
  <c r="A50" i="14" a="1"/>
  <c r="A50" i="14" s="1"/>
  <c r="F46" i="13"/>
  <c r="B46" i="13"/>
  <c r="D46" i="13"/>
  <c r="C46" i="13"/>
  <c r="H46" i="13"/>
  <c r="G46" i="13"/>
  <c r="E46" i="13"/>
  <c r="A47" i="13" a="1"/>
  <c r="A47" i="13" s="1"/>
  <c r="C50" i="14" l="1"/>
  <c r="D50" i="14"/>
  <c r="G50" i="14"/>
  <c r="E50" i="14"/>
  <c r="H50" i="14"/>
  <c r="F50" i="14"/>
  <c r="B50" i="14"/>
  <c r="A51" i="14" a="1"/>
  <c r="A51" i="14" s="1"/>
  <c r="F47" i="13"/>
  <c r="D47" i="13"/>
  <c r="B47" i="13"/>
  <c r="C47" i="13"/>
  <c r="H47" i="13"/>
  <c r="E47" i="13"/>
  <c r="G47" i="13"/>
  <c r="A48" i="13" a="1"/>
  <c r="A48" i="13" s="1"/>
  <c r="B51" i="14" l="1"/>
  <c r="D51" i="14"/>
  <c r="G51" i="14"/>
  <c r="F51" i="14"/>
  <c r="H51" i="14"/>
  <c r="C51" i="14"/>
  <c r="E51" i="14"/>
  <c r="A52" i="14" a="1"/>
  <c r="A52" i="14" s="1"/>
  <c r="D48" i="13"/>
  <c r="E48" i="13"/>
  <c r="C48" i="13"/>
  <c r="B48" i="13"/>
  <c r="G48" i="13"/>
  <c r="F48" i="13"/>
  <c r="H48" i="13"/>
  <c r="A49" i="13" a="1"/>
  <c r="A49" i="13" s="1"/>
  <c r="B49" i="13" l="1"/>
  <c r="D49" i="13"/>
  <c r="E49" i="13"/>
  <c r="C49" i="13"/>
  <c r="H49" i="13"/>
  <c r="G49" i="13"/>
  <c r="F49" i="13"/>
  <c r="A50" i="13" a="1"/>
  <c r="A50" i="13" s="1"/>
  <c r="E52" i="14"/>
  <c r="C52" i="14"/>
  <c r="D52" i="14"/>
  <c r="G52" i="14"/>
  <c r="B52" i="14"/>
  <c r="H52" i="14"/>
  <c r="F52" i="14"/>
  <c r="A53" i="14" a="1"/>
  <c r="A53" i="14" s="1"/>
  <c r="F53" i="14" l="1"/>
  <c r="E53" i="14"/>
  <c r="C53" i="14"/>
  <c r="G53" i="14"/>
  <c r="D53" i="14"/>
  <c r="H53" i="14"/>
  <c r="B53" i="14"/>
  <c r="A54" i="14" a="1"/>
  <c r="A54" i="14" s="1"/>
  <c r="C50" i="13"/>
  <c r="D50" i="13"/>
  <c r="B50" i="13"/>
  <c r="E50" i="13"/>
  <c r="F50" i="13"/>
  <c r="G50" i="13"/>
  <c r="H50" i="13"/>
  <c r="A51" i="13" a="1"/>
  <c r="A51" i="13" s="1"/>
  <c r="F54" i="14" l="1"/>
  <c r="D54" i="14"/>
  <c r="B54" i="14"/>
  <c r="E54" i="14"/>
  <c r="H54" i="14"/>
  <c r="C54" i="14"/>
  <c r="G54" i="14"/>
  <c r="A55" i="14" a="1"/>
  <c r="A55" i="14" s="1"/>
  <c r="D51" i="13"/>
  <c r="B51" i="13"/>
  <c r="C51" i="13"/>
  <c r="F51" i="13"/>
  <c r="E51" i="13"/>
  <c r="H51" i="13"/>
  <c r="G51" i="13"/>
  <c r="A52" i="13" a="1"/>
  <c r="A52" i="13" s="1"/>
  <c r="B52" i="13" l="1"/>
  <c r="D52" i="13"/>
  <c r="H52" i="13"/>
  <c r="G52" i="13"/>
  <c r="C52" i="13"/>
  <c r="F52" i="13"/>
  <c r="E52" i="13"/>
  <c r="A53" i="13" a="1"/>
  <c r="A53" i="13" s="1"/>
  <c r="H55" i="14"/>
  <c r="B55" i="14"/>
  <c r="D55" i="14"/>
  <c r="E55" i="14"/>
  <c r="G55" i="14"/>
  <c r="F55" i="14"/>
  <c r="C55" i="14"/>
  <c r="A56" i="14" a="1"/>
  <c r="A56" i="14" s="1"/>
  <c r="D56" i="14" l="1"/>
  <c r="C56" i="14"/>
  <c r="F56" i="14"/>
  <c r="E56" i="14"/>
  <c r="B56" i="14"/>
  <c r="H56" i="14"/>
  <c r="G56" i="14"/>
  <c r="A57" i="14" a="1"/>
  <c r="A57" i="14" s="1"/>
  <c r="B53" i="13"/>
  <c r="E53" i="13"/>
  <c r="F53" i="13"/>
  <c r="D53" i="13"/>
  <c r="C53" i="13"/>
  <c r="H53" i="13"/>
  <c r="G53" i="13"/>
  <c r="A54" i="13" a="1"/>
  <c r="A54" i="13" s="1"/>
  <c r="B57" i="14" l="1"/>
  <c r="G57" i="14"/>
  <c r="E57" i="14"/>
  <c r="H57" i="14"/>
  <c r="F57" i="14"/>
  <c r="C57" i="14"/>
  <c r="D57" i="14"/>
  <c r="A58" i="14" a="1"/>
  <c r="A58" i="14" s="1"/>
  <c r="G54" i="13"/>
  <c r="C54" i="13"/>
  <c r="D54" i="13"/>
  <c r="B54" i="13"/>
  <c r="F54" i="13"/>
  <c r="H54" i="13"/>
  <c r="E54" i="13"/>
  <c r="A55" i="13" a="1"/>
  <c r="A55" i="13" s="1"/>
  <c r="B58" i="14" l="1"/>
  <c r="D58" i="14"/>
  <c r="G58" i="14"/>
  <c r="C58" i="14"/>
  <c r="E58" i="14"/>
  <c r="F58" i="14"/>
  <c r="H58" i="14"/>
  <c r="A59" i="14" a="1"/>
  <c r="A59" i="14" s="1"/>
  <c r="D55" i="13"/>
  <c r="C55" i="13"/>
  <c r="B55" i="13"/>
  <c r="F55" i="13"/>
  <c r="E55" i="13"/>
  <c r="G55" i="13"/>
  <c r="H55" i="13"/>
  <c r="A56" i="13" a="1"/>
  <c r="A56" i="13" s="1"/>
  <c r="G59" i="14" l="1"/>
  <c r="F59" i="14"/>
  <c r="E59" i="14"/>
  <c r="D59" i="14"/>
  <c r="H59" i="14"/>
  <c r="C59" i="14"/>
  <c r="B59" i="14"/>
  <c r="A60" i="14" a="1"/>
  <c r="A60" i="14" s="1"/>
  <c r="D56" i="13"/>
  <c r="C56" i="13"/>
  <c r="F56" i="13"/>
  <c r="B56" i="13"/>
  <c r="G56" i="13"/>
  <c r="E56" i="13"/>
  <c r="H56" i="13"/>
  <c r="A57" i="13" a="1"/>
  <c r="A57" i="13" s="1"/>
  <c r="C57" i="13" l="1"/>
  <c r="B57" i="13"/>
  <c r="G57" i="13"/>
  <c r="D57" i="13"/>
  <c r="F57" i="13"/>
  <c r="E57" i="13"/>
  <c r="H57" i="13"/>
  <c r="A58" i="13" a="1"/>
  <c r="A58" i="13" s="1"/>
  <c r="F60" i="14"/>
  <c r="H60" i="14"/>
  <c r="C60" i="14"/>
  <c r="E60" i="14"/>
  <c r="G60" i="14"/>
  <c r="D60" i="14"/>
  <c r="B60" i="14"/>
  <c r="A61" i="14" a="1"/>
  <c r="A61" i="14" s="1"/>
  <c r="E61" i="14" l="1"/>
  <c r="H61" i="14"/>
  <c r="F61" i="14"/>
  <c r="B61" i="14"/>
  <c r="G61" i="14"/>
  <c r="D61" i="14"/>
  <c r="C61" i="14"/>
  <c r="A62" i="14" a="1"/>
  <c r="A62" i="14" s="1"/>
  <c r="C58" i="13"/>
  <c r="D58" i="13"/>
  <c r="H58" i="13"/>
  <c r="B58" i="13"/>
  <c r="G58" i="13"/>
  <c r="E58" i="13"/>
  <c r="F58" i="13"/>
  <c r="A59" i="13" a="1"/>
  <c r="A59" i="13" s="1"/>
  <c r="C59" i="13" l="1"/>
  <c r="D59" i="13"/>
  <c r="G59" i="13"/>
  <c r="B59" i="13"/>
  <c r="H59" i="13"/>
  <c r="E59" i="13"/>
  <c r="F59" i="13"/>
  <c r="A60" i="13" a="1"/>
  <c r="A60" i="13" s="1"/>
  <c r="G62" i="14"/>
  <c r="B62" i="14"/>
  <c r="D62" i="14"/>
  <c r="C62" i="14"/>
  <c r="H62" i="14"/>
  <c r="F62" i="14"/>
  <c r="E62" i="14"/>
  <c r="A63" i="14" a="1"/>
  <c r="A63" i="14" s="1"/>
  <c r="G63" i="14" l="1"/>
  <c r="E63" i="14"/>
  <c r="H63" i="14"/>
  <c r="F63" i="14"/>
  <c r="C63" i="14"/>
  <c r="B63" i="14"/>
  <c r="D63" i="14"/>
  <c r="A64" i="14" a="1"/>
  <c r="A64" i="14" s="1"/>
  <c r="D60" i="13"/>
  <c r="C60" i="13"/>
  <c r="B60" i="13"/>
  <c r="E60" i="13"/>
  <c r="H60" i="13"/>
  <c r="G60" i="13"/>
  <c r="F60" i="13"/>
  <c r="A61" i="13" a="1"/>
  <c r="A61" i="13" s="1"/>
  <c r="B64" i="14" l="1"/>
  <c r="D64" i="14"/>
  <c r="F64" i="14"/>
  <c r="G64" i="14"/>
  <c r="H64" i="14"/>
  <c r="C64" i="14"/>
  <c r="E64" i="14"/>
  <c r="A65" i="14" a="1"/>
  <c r="A65" i="14" s="1"/>
  <c r="C61" i="13"/>
  <c r="D61" i="13"/>
  <c r="B61" i="13"/>
  <c r="H61" i="13"/>
  <c r="E61" i="13"/>
  <c r="F61" i="13"/>
  <c r="G61" i="13"/>
  <c r="A62" i="13" a="1"/>
  <c r="A62" i="13" s="1"/>
  <c r="C65" i="14" l="1"/>
  <c r="E65" i="14"/>
  <c r="G65" i="14"/>
  <c r="D65" i="14"/>
  <c r="H65" i="14"/>
  <c r="F65" i="14"/>
  <c r="B65" i="14"/>
  <c r="A66" i="14" a="1"/>
  <c r="A66" i="14" s="1"/>
  <c r="B62" i="13"/>
  <c r="D62" i="13"/>
  <c r="C62" i="13"/>
  <c r="G62" i="13"/>
  <c r="H62" i="13"/>
  <c r="F62" i="13"/>
  <c r="E62" i="13"/>
  <c r="A63" i="13" a="1"/>
  <c r="A63" i="13" s="1"/>
  <c r="B63" i="13" l="1"/>
  <c r="E63" i="13"/>
  <c r="C63" i="13"/>
  <c r="D63" i="13"/>
  <c r="F63" i="13"/>
  <c r="H63" i="13"/>
  <c r="G63" i="13"/>
  <c r="A64" i="13" a="1"/>
  <c r="A64" i="13" s="1"/>
  <c r="F66" i="14"/>
  <c r="E66" i="14"/>
  <c r="C66" i="14"/>
  <c r="D66" i="14"/>
  <c r="H66" i="14"/>
  <c r="G66" i="14"/>
  <c r="B66" i="14"/>
  <c r="A67" i="14" a="1"/>
  <c r="A67" i="14" s="1"/>
  <c r="E64" i="13" l="1"/>
  <c r="C64" i="13"/>
  <c r="B64" i="13"/>
  <c r="D64" i="13"/>
  <c r="H64" i="13"/>
  <c r="F64" i="13"/>
  <c r="G64" i="13"/>
  <c r="A65" i="13" a="1"/>
  <c r="A65" i="13" s="1"/>
  <c r="D67" i="14"/>
  <c r="B67" i="14"/>
  <c r="E67" i="14"/>
  <c r="C67" i="14"/>
  <c r="F67" i="14"/>
  <c r="H67" i="14"/>
  <c r="G67" i="14"/>
  <c r="A68" i="14" a="1"/>
  <c r="A68" i="14" s="1"/>
  <c r="E68" i="14" l="1"/>
  <c r="C68" i="14"/>
  <c r="G68" i="14"/>
  <c r="D68" i="14"/>
  <c r="B68" i="14"/>
  <c r="F68" i="14"/>
  <c r="H68" i="14"/>
  <c r="A69" i="14" a="1"/>
  <c r="A69" i="14" s="1"/>
  <c r="F65" i="13"/>
  <c r="D65" i="13"/>
  <c r="B65" i="13"/>
  <c r="C65" i="13"/>
  <c r="E65" i="13"/>
  <c r="H65" i="13"/>
  <c r="G65" i="13"/>
  <c r="A66" i="13" a="1"/>
  <c r="A66" i="13" s="1"/>
  <c r="G69" i="14" l="1"/>
  <c r="B69" i="14"/>
  <c r="D69" i="14"/>
  <c r="F69" i="14"/>
  <c r="C69" i="14"/>
  <c r="E69" i="14"/>
  <c r="H69" i="14"/>
  <c r="A70" i="14" a="1"/>
  <c r="A70" i="14" s="1"/>
  <c r="C66" i="13"/>
  <c r="B66" i="13"/>
  <c r="D66" i="13"/>
  <c r="F66" i="13"/>
  <c r="H66" i="13"/>
  <c r="E66" i="13"/>
  <c r="G66" i="13"/>
  <c r="A67" i="13" a="1"/>
  <c r="A67" i="13" s="1"/>
  <c r="D67" i="13" l="1"/>
  <c r="C67" i="13"/>
  <c r="F67" i="13"/>
  <c r="B67" i="13"/>
  <c r="H67" i="13"/>
  <c r="E67" i="13"/>
  <c r="G67" i="13"/>
  <c r="A68" i="13" a="1"/>
  <c r="A68" i="13" s="1"/>
  <c r="B70" i="14"/>
  <c r="H70" i="14"/>
  <c r="C70" i="14"/>
  <c r="G70" i="14"/>
  <c r="F70" i="14"/>
  <c r="E70" i="14"/>
  <c r="D70" i="14"/>
  <c r="A71" i="14" a="1"/>
  <c r="A71" i="14" s="1"/>
  <c r="H68" i="13" l="1"/>
  <c r="D68" i="13"/>
  <c r="F68" i="13"/>
  <c r="C68" i="13"/>
  <c r="B68" i="13"/>
  <c r="E68" i="13"/>
  <c r="G68" i="13"/>
  <c r="A69" i="13" a="1"/>
  <c r="A69" i="13" s="1"/>
  <c r="D71" i="14"/>
  <c r="F71" i="14"/>
  <c r="C71" i="14"/>
  <c r="E71" i="14"/>
  <c r="G71" i="14"/>
  <c r="B71" i="14"/>
  <c r="H71" i="14"/>
  <c r="A72" i="14" a="1"/>
  <c r="A72" i="14" s="1"/>
  <c r="C69" i="13" l="1"/>
  <c r="F69" i="13"/>
  <c r="G69" i="13"/>
  <c r="H69" i="13"/>
  <c r="E69" i="13"/>
  <c r="B69" i="13"/>
  <c r="D69" i="13"/>
  <c r="A70" i="13" a="1"/>
  <c r="A70" i="13" s="1"/>
  <c r="D72" i="14"/>
  <c r="C72" i="14"/>
  <c r="E72" i="14"/>
  <c r="B72" i="14"/>
  <c r="H72" i="14"/>
  <c r="G72" i="14"/>
  <c r="F72" i="14"/>
  <c r="A73" i="14" a="1"/>
  <c r="A73" i="14" s="1"/>
  <c r="F73" i="14" l="1"/>
  <c r="H73" i="14"/>
  <c r="E73" i="14"/>
  <c r="G73" i="14"/>
  <c r="B73" i="14"/>
  <c r="D73" i="14"/>
  <c r="C73" i="14"/>
  <c r="A74" i="14" a="1"/>
  <c r="A74" i="14" s="1"/>
  <c r="G70" i="13"/>
  <c r="C70" i="13"/>
  <c r="F70" i="13"/>
  <c r="B70" i="13"/>
  <c r="H70" i="13"/>
  <c r="D70" i="13"/>
  <c r="E70" i="13"/>
  <c r="A71" i="13" a="1"/>
  <c r="A71" i="13" s="1"/>
  <c r="F71" i="13" l="1"/>
  <c r="B71" i="13"/>
  <c r="G71" i="13"/>
  <c r="D71" i="13"/>
  <c r="E71" i="13"/>
  <c r="C71" i="13"/>
  <c r="H71" i="13"/>
  <c r="A72" i="13" a="1"/>
  <c r="A72" i="13" s="1"/>
  <c r="B74" i="14"/>
  <c r="D74" i="14"/>
  <c r="C74" i="14"/>
  <c r="G74" i="14"/>
  <c r="F74" i="14"/>
  <c r="H74" i="14"/>
  <c r="E74" i="14"/>
  <c r="A75" i="14" a="1"/>
  <c r="A75" i="14" s="1"/>
  <c r="B72" i="13" l="1"/>
  <c r="F72" i="13"/>
  <c r="D72" i="13"/>
  <c r="H72" i="13"/>
  <c r="C72" i="13"/>
  <c r="E72" i="13"/>
  <c r="G72" i="13"/>
  <c r="A73" i="13" a="1"/>
  <c r="A73" i="13" s="1"/>
  <c r="H75" i="14"/>
  <c r="B75" i="14"/>
  <c r="C75" i="14"/>
  <c r="G75" i="14"/>
  <c r="D75" i="14"/>
  <c r="F75" i="14"/>
  <c r="E75" i="14"/>
  <c r="A76" i="14" a="1"/>
  <c r="A76" i="14" s="1"/>
  <c r="H76" i="14" l="1"/>
  <c r="G76" i="14"/>
  <c r="E76" i="14"/>
  <c r="F76" i="14"/>
  <c r="C76" i="14"/>
  <c r="B76" i="14"/>
  <c r="D76" i="14"/>
  <c r="A77" i="14" a="1"/>
  <c r="A77" i="14" s="1"/>
  <c r="H73" i="13"/>
  <c r="G73" i="13"/>
  <c r="B73" i="13"/>
  <c r="C73" i="13"/>
  <c r="D73" i="13"/>
  <c r="E73" i="13"/>
  <c r="F73" i="13"/>
  <c r="A74" i="13" a="1"/>
  <c r="A74" i="13" s="1"/>
  <c r="B74" i="13" l="1"/>
  <c r="G74" i="13"/>
  <c r="D74" i="13"/>
  <c r="H74" i="13"/>
  <c r="C74" i="13"/>
  <c r="F74" i="13"/>
  <c r="E74" i="13"/>
  <c r="A75" i="13" a="1"/>
  <c r="A75" i="13" s="1"/>
  <c r="B77" i="14"/>
  <c r="H77" i="14"/>
  <c r="G77" i="14"/>
  <c r="C77" i="14"/>
  <c r="E77" i="14"/>
  <c r="F77" i="14"/>
  <c r="D77" i="14"/>
  <c r="A78" i="14" a="1"/>
  <c r="A78" i="14" s="1"/>
  <c r="G78" i="14" l="1"/>
  <c r="B78" i="14"/>
  <c r="H78" i="14"/>
  <c r="C78" i="14"/>
  <c r="D78" i="14"/>
  <c r="F78" i="14"/>
  <c r="E78" i="14"/>
  <c r="A79" i="14" a="1"/>
  <c r="A79" i="14" s="1"/>
  <c r="G75" i="13"/>
  <c r="C75" i="13"/>
  <c r="B75" i="13"/>
  <c r="D75" i="13"/>
  <c r="E75" i="13"/>
  <c r="H75" i="13"/>
  <c r="F75" i="13"/>
  <c r="A76" i="13" a="1"/>
  <c r="A76" i="13" s="1"/>
  <c r="C79" i="14" l="1"/>
  <c r="G79" i="14"/>
  <c r="D79" i="14"/>
  <c r="F79" i="14"/>
  <c r="H79" i="14"/>
  <c r="B79" i="14"/>
  <c r="E79" i="14"/>
  <c r="A80" i="14" a="1"/>
  <c r="A80" i="14" s="1"/>
  <c r="B76" i="13"/>
  <c r="D76" i="13"/>
  <c r="C76" i="13"/>
  <c r="H76" i="13"/>
  <c r="G76" i="13"/>
  <c r="F76" i="13"/>
  <c r="E76" i="13"/>
  <c r="A77" i="13" a="1"/>
  <c r="A77" i="13" s="1"/>
  <c r="G80" i="14" l="1"/>
  <c r="F80" i="14"/>
  <c r="E80" i="14"/>
  <c r="D80" i="14"/>
  <c r="B80" i="14"/>
  <c r="H80" i="14"/>
  <c r="C80" i="14"/>
  <c r="A81" i="14" a="1"/>
  <c r="A81" i="14" s="1"/>
  <c r="H77" i="13"/>
  <c r="D77" i="13"/>
  <c r="B77" i="13"/>
  <c r="C77" i="13"/>
  <c r="E77" i="13"/>
  <c r="G77" i="13"/>
  <c r="F77" i="13"/>
  <c r="A78" i="13" a="1"/>
  <c r="A78" i="13" s="1"/>
  <c r="F81" i="14" l="1"/>
  <c r="C81" i="14"/>
  <c r="H81" i="14"/>
  <c r="B81" i="14"/>
  <c r="D81" i="14"/>
  <c r="G81" i="14"/>
  <c r="E81" i="14"/>
  <c r="A82" i="14" a="1"/>
  <c r="A82" i="14" s="1"/>
  <c r="D78" i="13"/>
  <c r="H78" i="13"/>
  <c r="B78" i="13"/>
  <c r="C78" i="13"/>
  <c r="F78" i="13"/>
  <c r="G78" i="13"/>
  <c r="E78" i="13"/>
  <c r="A79" i="13" a="1"/>
  <c r="A79" i="13" s="1"/>
  <c r="B79" i="13" l="1"/>
  <c r="G79" i="13"/>
  <c r="F79" i="13"/>
  <c r="D79" i="13"/>
  <c r="E79" i="13"/>
  <c r="C79" i="13"/>
  <c r="H79" i="13"/>
  <c r="A80" i="13" a="1"/>
  <c r="A80" i="13" s="1"/>
  <c r="C82" i="14"/>
  <c r="B82" i="14"/>
  <c r="E82" i="14"/>
  <c r="F82" i="14"/>
  <c r="D82" i="14"/>
  <c r="H82" i="14"/>
  <c r="G82" i="14"/>
  <c r="A83" i="14" a="1"/>
  <c r="A83" i="14" s="1"/>
  <c r="D83" i="14" l="1"/>
  <c r="C83" i="14"/>
  <c r="G83" i="14"/>
  <c r="E83" i="14"/>
  <c r="B83" i="14"/>
  <c r="H83" i="14"/>
  <c r="F83" i="14"/>
  <c r="A84" i="14" a="1"/>
  <c r="A84" i="14" s="1"/>
  <c r="H80" i="13"/>
  <c r="D80" i="13"/>
  <c r="C80" i="13"/>
  <c r="G80" i="13"/>
  <c r="E80" i="13"/>
  <c r="B80" i="13"/>
  <c r="F80" i="13"/>
  <c r="A81" i="13" a="1"/>
  <c r="A81" i="13" s="1"/>
  <c r="F81" i="13" l="1"/>
  <c r="E81" i="13"/>
  <c r="B81" i="13"/>
  <c r="C81" i="13"/>
  <c r="D81" i="13"/>
  <c r="G81" i="13"/>
  <c r="H81" i="13"/>
  <c r="A82" i="13" a="1"/>
  <c r="A82" i="13" s="1"/>
  <c r="E84" i="14"/>
  <c r="H84" i="14"/>
  <c r="G84" i="14"/>
  <c r="C84" i="14"/>
  <c r="B84" i="14"/>
  <c r="F84" i="14"/>
  <c r="D84" i="14"/>
  <c r="A85" i="14" a="1"/>
  <c r="A85" i="14" s="1"/>
  <c r="D85" i="14" l="1"/>
  <c r="H85" i="14"/>
  <c r="E85" i="14"/>
  <c r="F85" i="14"/>
  <c r="G85" i="14"/>
  <c r="B85" i="14"/>
  <c r="C85" i="14"/>
  <c r="A86" i="14" a="1"/>
  <c r="A86" i="14" s="1"/>
  <c r="E82" i="13"/>
  <c r="F82" i="13"/>
  <c r="H82" i="13"/>
  <c r="C82" i="13"/>
  <c r="B82" i="13"/>
  <c r="D82" i="13"/>
  <c r="G82" i="13"/>
  <c r="A83" i="13" a="1"/>
  <c r="A83" i="13" s="1"/>
  <c r="C83" i="13" l="1"/>
  <c r="E83" i="13"/>
  <c r="D83" i="13"/>
  <c r="G83" i="13"/>
  <c r="B83" i="13"/>
  <c r="F83" i="13"/>
  <c r="H83" i="13"/>
  <c r="A84" i="13" a="1"/>
  <c r="A84" i="13" s="1"/>
  <c r="B86" i="14"/>
  <c r="F86" i="14"/>
  <c r="H86" i="14"/>
  <c r="G86" i="14"/>
  <c r="E86" i="14"/>
  <c r="C86" i="14"/>
  <c r="D86" i="14"/>
  <c r="A87" i="14" a="1"/>
  <c r="A87" i="14" s="1"/>
  <c r="H84" i="13" l="1"/>
  <c r="D84" i="13"/>
  <c r="C84" i="13"/>
  <c r="B84" i="13"/>
  <c r="E84" i="13"/>
  <c r="F84" i="13"/>
  <c r="G84" i="13"/>
  <c r="A85" i="13" a="1"/>
  <c r="A85" i="13" s="1"/>
  <c r="H87" i="14"/>
  <c r="C87" i="14"/>
  <c r="F87" i="14"/>
  <c r="E87" i="14"/>
  <c r="D87" i="14"/>
  <c r="G87" i="14"/>
  <c r="B87" i="14"/>
  <c r="A88" i="14" a="1"/>
  <c r="A88" i="14" s="1"/>
  <c r="B85" i="13" l="1"/>
  <c r="D85" i="13"/>
  <c r="C85" i="13"/>
  <c r="H85" i="13"/>
  <c r="E85" i="13"/>
  <c r="F85" i="13"/>
  <c r="G85" i="13"/>
  <c r="A86" i="13" a="1"/>
  <c r="A86" i="13" s="1"/>
  <c r="D88" i="14"/>
  <c r="G88" i="14"/>
  <c r="F88" i="14"/>
  <c r="H88" i="14"/>
  <c r="E88" i="14"/>
  <c r="C88" i="14"/>
  <c r="B88" i="14"/>
  <c r="A89" i="14" a="1"/>
  <c r="A89" i="14" s="1"/>
  <c r="D86" i="13" l="1"/>
  <c r="H86" i="13"/>
  <c r="C86" i="13"/>
  <c r="B86" i="13"/>
  <c r="G86" i="13"/>
  <c r="F86" i="13"/>
  <c r="E86" i="13"/>
  <c r="A87" i="13" a="1"/>
  <c r="A87" i="13" s="1"/>
  <c r="B89" i="14"/>
  <c r="D89" i="14"/>
  <c r="F89" i="14"/>
  <c r="E89" i="14"/>
  <c r="H89" i="14"/>
  <c r="C89" i="14"/>
  <c r="G89" i="14"/>
  <c r="A90" i="14" a="1"/>
  <c r="A90" i="14" s="1"/>
  <c r="C87" i="13" l="1"/>
  <c r="B87" i="13"/>
  <c r="H87" i="13"/>
  <c r="E87" i="13"/>
  <c r="D87" i="13"/>
  <c r="F87" i="13"/>
  <c r="G87" i="13"/>
  <c r="A88" i="13" a="1"/>
  <c r="A88" i="13" s="1"/>
  <c r="C90" i="14"/>
  <c r="H90" i="14"/>
  <c r="G90" i="14"/>
  <c r="D90" i="14"/>
  <c r="B90" i="14"/>
  <c r="E90" i="14"/>
  <c r="F90" i="14"/>
  <c r="A91" i="14" a="1"/>
  <c r="A91" i="14" s="1"/>
  <c r="F88" i="13" l="1"/>
  <c r="E88" i="13"/>
  <c r="B88" i="13"/>
  <c r="D88" i="13"/>
  <c r="C88" i="13"/>
  <c r="G88" i="13"/>
  <c r="H88" i="13"/>
  <c r="A89" i="13" a="1"/>
  <c r="A89" i="13" s="1"/>
  <c r="D91" i="14"/>
  <c r="B91" i="14"/>
  <c r="H91" i="14"/>
  <c r="C91" i="14"/>
  <c r="F91" i="14"/>
  <c r="E91" i="14"/>
  <c r="G91" i="14"/>
  <c r="A92" i="14" a="1"/>
  <c r="A92" i="14" s="1"/>
  <c r="C89" i="13" l="1"/>
  <c r="B89" i="13"/>
  <c r="G89" i="13"/>
  <c r="H89" i="13"/>
  <c r="D89" i="13"/>
  <c r="F89" i="13"/>
  <c r="E89" i="13"/>
  <c r="A90" i="13" a="1"/>
  <c r="A90" i="13" s="1"/>
  <c r="E92" i="14"/>
  <c r="F92" i="14"/>
  <c r="C92" i="14"/>
  <c r="G92" i="14"/>
  <c r="D92" i="14"/>
  <c r="B92" i="14"/>
  <c r="H92" i="14"/>
  <c r="A93" i="14" a="1"/>
  <c r="A93" i="14" s="1"/>
  <c r="E90" i="13" l="1"/>
  <c r="B90" i="13"/>
  <c r="D90" i="13"/>
  <c r="H90" i="13"/>
  <c r="C90" i="13"/>
  <c r="F90" i="13"/>
  <c r="G90" i="13"/>
  <c r="A91" i="13" a="1"/>
  <c r="A91" i="13" s="1"/>
  <c r="B93" i="14"/>
  <c r="H93" i="14"/>
  <c r="F93" i="14"/>
  <c r="D93" i="14"/>
  <c r="C93" i="14"/>
  <c r="G93" i="14"/>
  <c r="E93" i="14"/>
  <c r="A94" i="14" a="1"/>
  <c r="A94" i="14" s="1"/>
  <c r="G91" i="13" l="1"/>
  <c r="D91" i="13"/>
  <c r="F91" i="13"/>
  <c r="C91" i="13"/>
  <c r="B91" i="13"/>
  <c r="E91" i="13"/>
  <c r="H91" i="13"/>
  <c r="A92" i="13" a="1"/>
  <c r="A92" i="13" s="1"/>
  <c r="C94" i="14"/>
  <c r="B94" i="14"/>
  <c r="G94" i="14"/>
  <c r="D94" i="14"/>
  <c r="F94" i="14"/>
  <c r="H94" i="14"/>
  <c r="E94" i="14"/>
  <c r="A95" i="14" a="1"/>
  <c r="A95" i="14" s="1"/>
  <c r="B92" i="13" l="1"/>
  <c r="C92" i="13"/>
  <c r="D92" i="13"/>
  <c r="H92" i="13"/>
  <c r="F92" i="13"/>
  <c r="E92" i="13"/>
  <c r="G92" i="13"/>
  <c r="A93" i="13" a="1"/>
  <c r="A93" i="13" s="1"/>
  <c r="D95" i="14"/>
  <c r="F95" i="14"/>
  <c r="H95" i="14"/>
  <c r="G95" i="14"/>
  <c r="C95" i="14"/>
  <c r="E95" i="14"/>
  <c r="B95" i="14"/>
  <c r="A96" i="14" a="1"/>
  <c r="A96" i="14" s="1"/>
  <c r="F93" i="13" l="1"/>
  <c r="C93" i="13"/>
  <c r="B93" i="13"/>
  <c r="H93" i="13"/>
  <c r="D93" i="13"/>
  <c r="E93" i="13"/>
  <c r="G93" i="13"/>
  <c r="A94" i="13" a="1"/>
  <c r="A94" i="13" s="1"/>
  <c r="C96" i="14"/>
  <c r="G96" i="14"/>
  <c r="H96" i="14"/>
  <c r="B96" i="14"/>
  <c r="E96" i="14"/>
  <c r="D96" i="14"/>
  <c r="F96" i="14"/>
  <c r="A97" i="14" a="1"/>
  <c r="A97" i="14" s="1"/>
  <c r="F94" i="13" l="1"/>
  <c r="G94" i="13"/>
  <c r="C94" i="13"/>
  <c r="D94" i="13"/>
  <c r="B94" i="13"/>
  <c r="H94" i="13"/>
  <c r="E94" i="13"/>
  <c r="A95" i="13" a="1"/>
  <c r="A95" i="13" s="1"/>
  <c r="D97" i="14"/>
  <c r="B97" i="14"/>
  <c r="E97" i="14"/>
  <c r="C97" i="14"/>
  <c r="F97" i="14"/>
  <c r="H97" i="14"/>
  <c r="G97" i="14"/>
  <c r="A98" i="14" a="1"/>
  <c r="A98" i="14" s="1"/>
  <c r="C95" i="13" l="1"/>
  <c r="D95" i="13"/>
  <c r="B95" i="13"/>
  <c r="G95" i="13"/>
  <c r="E95" i="13"/>
  <c r="H95" i="13"/>
  <c r="F95" i="13"/>
  <c r="A96" i="13" a="1"/>
  <c r="A96" i="13" s="1"/>
  <c r="G98" i="14"/>
  <c r="H98" i="14"/>
  <c r="E98" i="14"/>
  <c r="B98" i="14"/>
  <c r="F98" i="14"/>
  <c r="D98" i="14"/>
  <c r="C98" i="14"/>
  <c r="A99" i="14" a="1"/>
  <c r="A99" i="14" s="1"/>
  <c r="E99" i="14" l="1"/>
  <c r="D99" i="14"/>
  <c r="F99" i="14"/>
  <c r="C99" i="14"/>
  <c r="B99" i="14"/>
  <c r="H99" i="14"/>
  <c r="G99" i="14"/>
  <c r="A100" i="14" a="1"/>
  <c r="A100" i="14" s="1"/>
  <c r="F96" i="13"/>
  <c r="B96" i="13"/>
  <c r="C96" i="13"/>
  <c r="H96" i="13"/>
  <c r="D96" i="13"/>
  <c r="G96" i="13"/>
  <c r="E96" i="13"/>
  <c r="A97" i="13" a="1"/>
  <c r="A97" i="13" s="1"/>
  <c r="C97" i="13" l="1"/>
  <c r="E97" i="13"/>
  <c r="B97" i="13"/>
  <c r="D97" i="13"/>
  <c r="H97" i="13"/>
  <c r="G97" i="13"/>
  <c r="F97" i="13"/>
  <c r="A98" i="13" a="1"/>
  <c r="A98" i="13" s="1"/>
  <c r="B100" i="14"/>
  <c r="H100" i="14"/>
  <c r="G100" i="14"/>
  <c r="C100" i="14"/>
  <c r="E100" i="14"/>
  <c r="D100" i="14"/>
  <c r="F100" i="14"/>
  <c r="A101" i="14" a="1"/>
  <c r="A101" i="14" s="1"/>
  <c r="E98" i="13" l="1"/>
  <c r="B98" i="13"/>
  <c r="H98" i="13"/>
  <c r="G98" i="13"/>
  <c r="C98" i="13"/>
  <c r="D98" i="13"/>
  <c r="F98" i="13"/>
  <c r="A99" i="13" a="1"/>
  <c r="A99" i="13" s="1"/>
  <c r="D101" i="14"/>
  <c r="B101" i="14"/>
  <c r="G101" i="14"/>
  <c r="C101" i="14"/>
  <c r="E101" i="14"/>
  <c r="H101" i="14"/>
  <c r="F101" i="14"/>
  <c r="A102" i="14" a="1"/>
  <c r="A102" i="14" s="1"/>
  <c r="G102" i="14" l="1"/>
  <c r="H102" i="14"/>
  <c r="D102" i="14"/>
  <c r="B102" i="14"/>
  <c r="F102" i="14"/>
  <c r="C102" i="14"/>
  <c r="E102" i="14"/>
  <c r="A103" i="14" a="1"/>
  <c r="A103" i="14" s="1"/>
  <c r="D99" i="13"/>
  <c r="E99" i="13"/>
  <c r="F99" i="13"/>
  <c r="C99" i="13"/>
  <c r="H99" i="13"/>
  <c r="G99" i="13"/>
  <c r="B99" i="13"/>
  <c r="A100" i="13" a="1"/>
  <c r="A100" i="13" s="1"/>
  <c r="G103" i="14" l="1"/>
  <c r="D103" i="14"/>
  <c r="E103" i="14"/>
  <c r="B103" i="14"/>
  <c r="F103" i="14"/>
  <c r="H103" i="14"/>
  <c r="C103" i="14"/>
  <c r="A104" i="14" a="1"/>
  <c r="A104" i="14" s="1"/>
  <c r="E100" i="13"/>
  <c r="H100" i="13"/>
  <c r="C100" i="13"/>
  <c r="G100" i="13"/>
  <c r="B100" i="13"/>
  <c r="F100" i="13"/>
  <c r="D100" i="13"/>
  <c r="A101" i="13" a="1"/>
  <c r="A101" i="13" s="1"/>
  <c r="F104" i="14" l="1"/>
  <c r="H104" i="14"/>
  <c r="D104" i="14"/>
  <c r="C104" i="14"/>
  <c r="E104" i="14"/>
  <c r="G104" i="14"/>
  <c r="B104" i="14"/>
  <c r="A105" i="14" a="1"/>
  <c r="A105" i="14" s="1"/>
  <c r="G101" i="13"/>
  <c r="E101" i="13"/>
  <c r="B101" i="13"/>
  <c r="C101" i="13"/>
  <c r="H101" i="13"/>
  <c r="D101" i="13"/>
  <c r="F101" i="13"/>
  <c r="A102" i="13" a="1"/>
  <c r="A102" i="13" s="1"/>
  <c r="E105" i="14" l="1"/>
  <c r="B105" i="14"/>
  <c r="G105" i="14"/>
  <c r="C105" i="14"/>
  <c r="H105" i="14"/>
  <c r="F105" i="14"/>
  <c r="D105" i="14"/>
  <c r="A106" i="14" a="1"/>
  <c r="A106" i="14" s="1"/>
  <c r="F102" i="13"/>
  <c r="C102" i="13"/>
  <c r="E102" i="13"/>
  <c r="B102" i="13"/>
  <c r="H102" i="13"/>
  <c r="D102" i="13"/>
  <c r="G102" i="13"/>
  <c r="A103" i="13" a="1"/>
  <c r="A103" i="13" s="1"/>
  <c r="B103" i="13" l="1"/>
  <c r="G103" i="13"/>
  <c r="F103" i="13"/>
  <c r="C103" i="13"/>
  <c r="H103" i="13"/>
  <c r="E103" i="13"/>
  <c r="D103" i="13"/>
  <c r="A104" i="13" a="1"/>
  <c r="A104" i="13" s="1"/>
  <c r="G106" i="14"/>
  <c r="F106" i="14"/>
  <c r="B106" i="14"/>
  <c r="D106" i="14"/>
  <c r="E106" i="14"/>
  <c r="C106" i="14"/>
  <c r="H106" i="14"/>
  <c r="A107" i="14" a="1"/>
  <c r="A107" i="14" s="1"/>
  <c r="F104" i="13" l="1"/>
  <c r="C104" i="13"/>
  <c r="H104" i="13"/>
  <c r="D104" i="13"/>
  <c r="E104" i="13"/>
  <c r="B104" i="13"/>
  <c r="G104" i="13"/>
  <c r="A105" i="13" a="1"/>
  <c r="A105" i="13" s="1"/>
  <c r="E107" i="14"/>
  <c r="D107" i="14"/>
  <c r="G107" i="14"/>
  <c r="F107" i="14"/>
  <c r="H107" i="14"/>
  <c r="B107" i="14"/>
  <c r="C107" i="14"/>
  <c r="A108" i="14" a="1"/>
  <c r="A108" i="14" s="1"/>
  <c r="D108" i="14" l="1"/>
  <c r="H108" i="14"/>
  <c r="F108" i="14"/>
  <c r="C108" i="14"/>
  <c r="E108" i="14"/>
  <c r="B108" i="14"/>
  <c r="G108" i="14"/>
  <c r="A109" i="14" a="1"/>
  <c r="A109" i="14" s="1"/>
  <c r="E105" i="13"/>
  <c r="G105" i="13"/>
  <c r="C105" i="13"/>
  <c r="D105" i="13"/>
  <c r="B105" i="13"/>
  <c r="H105" i="13"/>
  <c r="F105" i="13"/>
  <c r="A106" i="13" a="1"/>
  <c r="A106" i="13" s="1"/>
  <c r="H109" i="14" l="1"/>
  <c r="B109" i="14"/>
  <c r="E109" i="14"/>
  <c r="D109" i="14"/>
  <c r="C109" i="14"/>
  <c r="F109" i="14"/>
  <c r="G109" i="14"/>
  <c r="A110" i="14" a="1"/>
  <c r="A110" i="14" s="1"/>
  <c r="G106" i="13"/>
  <c r="C106" i="13"/>
  <c r="E106" i="13"/>
  <c r="D106" i="13"/>
  <c r="F106" i="13"/>
  <c r="H106" i="13"/>
  <c r="B106" i="13"/>
  <c r="A107" i="13" a="1"/>
  <c r="A107" i="13" s="1"/>
  <c r="F107" i="13" l="1"/>
  <c r="C107" i="13"/>
  <c r="D107" i="13"/>
  <c r="G107" i="13"/>
  <c r="E107" i="13"/>
  <c r="H107" i="13"/>
  <c r="B107" i="13"/>
  <c r="A108" i="13" a="1"/>
  <c r="A108" i="13" s="1"/>
  <c r="G110" i="14"/>
  <c r="B110" i="14"/>
  <c r="F110" i="14"/>
  <c r="D110" i="14"/>
  <c r="H110" i="14"/>
  <c r="C110" i="14"/>
  <c r="E110" i="14"/>
  <c r="A111" i="14" a="1"/>
  <c r="A111" i="14" s="1"/>
  <c r="D108" i="13" l="1"/>
  <c r="G108" i="13"/>
  <c r="F108" i="13"/>
  <c r="E108" i="13"/>
  <c r="H108" i="13"/>
  <c r="B108" i="13"/>
  <c r="C108" i="13"/>
  <c r="A109" i="13" a="1"/>
  <c r="A109" i="13" s="1"/>
  <c r="F111" i="14"/>
  <c r="D111" i="14"/>
  <c r="G111" i="14"/>
  <c r="E111" i="14"/>
  <c r="B111" i="14"/>
  <c r="C111" i="14"/>
  <c r="H111" i="14"/>
  <c r="A112" i="14" a="1"/>
  <c r="A112" i="14" s="1"/>
  <c r="G109" i="13" l="1"/>
  <c r="H109" i="13"/>
  <c r="C109" i="13"/>
  <c r="D109" i="13"/>
  <c r="F109" i="13"/>
  <c r="E109" i="13"/>
  <c r="B109" i="13"/>
  <c r="A110" i="13" a="1"/>
  <c r="A110" i="13" s="1"/>
  <c r="C112" i="14"/>
  <c r="B112" i="14"/>
  <c r="H112" i="14"/>
  <c r="D112" i="14"/>
  <c r="E112" i="14"/>
  <c r="F112" i="14"/>
  <c r="G112" i="14"/>
  <c r="A113" i="14" a="1"/>
  <c r="A113" i="14" s="1"/>
  <c r="E113" i="14" l="1"/>
  <c r="B113" i="14"/>
  <c r="H113" i="14"/>
  <c r="D113" i="14"/>
  <c r="F113" i="14"/>
  <c r="G113" i="14"/>
  <c r="C113" i="14"/>
  <c r="A114" i="14" a="1"/>
  <c r="A114" i="14" s="1"/>
  <c r="B110" i="13"/>
  <c r="G110" i="13"/>
  <c r="F110" i="13"/>
  <c r="C110" i="13"/>
  <c r="E110" i="13"/>
  <c r="H110" i="13"/>
  <c r="D110" i="13"/>
  <c r="A111" i="13" a="1"/>
  <c r="A111" i="13" s="1"/>
  <c r="G114" i="14" l="1"/>
  <c r="B114" i="14"/>
  <c r="E114" i="14"/>
  <c r="D114" i="14"/>
  <c r="H114" i="14"/>
  <c r="F114" i="14"/>
  <c r="C114" i="14"/>
  <c r="A115" i="14" a="1"/>
  <c r="A115" i="14" s="1"/>
  <c r="D111" i="13"/>
  <c r="G111" i="13"/>
  <c r="E111" i="13"/>
  <c r="C111" i="13"/>
  <c r="F111" i="13"/>
  <c r="B111" i="13"/>
  <c r="H111" i="13"/>
  <c r="A112" i="13" a="1"/>
  <c r="A112" i="13" s="1"/>
  <c r="D112" i="13" l="1"/>
  <c r="C112" i="13"/>
  <c r="G112" i="13"/>
  <c r="B112" i="13"/>
  <c r="H112" i="13"/>
  <c r="F112" i="13"/>
  <c r="E112" i="13"/>
  <c r="A113" i="13" a="1"/>
  <c r="A113" i="13" s="1"/>
  <c r="F115" i="14"/>
  <c r="D115" i="14"/>
  <c r="G115" i="14"/>
  <c r="C115" i="14"/>
  <c r="E115" i="14"/>
  <c r="H115" i="14"/>
  <c r="B115" i="14"/>
  <c r="A116" i="14" a="1"/>
  <c r="A116" i="14" s="1"/>
  <c r="E113" i="13" l="1"/>
  <c r="F113" i="13"/>
  <c r="C113" i="13"/>
  <c r="G113" i="13"/>
  <c r="H113" i="13"/>
  <c r="D113" i="13"/>
  <c r="B113" i="13"/>
  <c r="A114" i="13" a="1"/>
  <c r="A114" i="13" s="1"/>
  <c r="B116" i="14"/>
  <c r="C116" i="14"/>
  <c r="G116" i="14"/>
  <c r="D116" i="14"/>
  <c r="E116" i="14"/>
  <c r="H116" i="14"/>
  <c r="F116" i="14"/>
  <c r="A117" i="14" a="1"/>
  <c r="A117" i="14" s="1"/>
  <c r="E114" i="13" l="1"/>
  <c r="C114" i="13"/>
  <c r="G114" i="13"/>
  <c r="F114" i="13"/>
  <c r="H114" i="13"/>
  <c r="B114" i="13"/>
  <c r="D114" i="13"/>
  <c r="A115" i="13" a="1"/>
  <c r="A115" i="13" s="1"/>
  <c r="E117" i="14"/>
  <c r="D117" i="14"/>
  <c r="G117" i="14"/>
  <c r="C117" i="14"/>
  <c r="F117" i="14"/>
  <c r="H117" i="14"/>
  <c r="B117" i="14"/>
  <c r="A118" i="14" a="1"/>
  <c r="A118" i="14" s="1"/>
  <c r="E115" i="13" l="1"/>
  <c r="D115" i="13"/>
  <c r="G115" i="13"/>
  <c r="C115" i="13"/>
  <c r="H115" i="13"/>
  <c r="F115" i="13"/>
  <c r="B115" i="13"/>
  <c r="A116" i="13" a="1"/>
  <c r="A116" i="13" s="1"/>
  <c r="G118" i="14"/>
  <c r="H118" i="14"/>
  <c r="E118" i="14"/>
  <c r="D118" i="14"/>
  <c r="B118" i="14"/>
  <c r="F118" i="14"/>
  <c r="C118" i="14"/>
  <c r="A119" i="14" a="1"/>
  <c r="A119" i="14" s="1"/>
  <c r="F116" i="13" l="1"/>
  <c r="D116" i="13"/>
  <c r="C116" i="13"/>
  <c r="H116" i="13"/>
  <c r="E116" i="13"/>
  <c r="B116" i="13"/>
  <c r="G116" i="13"/>
  <c r="A117" i="13" a="1"/>
  <c r="A117" i="13" s="1"/>
  <c r="E119" i="14"/>
  <c r="D119" i="14"/>
  <c r="F119" i="14"/>
  <c r="C119" i="14"/>
  <c r="H119" i="14"/>
  <c r="B119" i="14"/>
  <c r="G119" i="14"/>
  <c r="A120" i="14" a="1"/>
  <c r="A120" i="14" s="1"/>
  <c r="E117" i="13" l="1"/>
  <c r="F117" i="13"/>
  <c r="B117" i="13"/>
  <c r="H117" i="13"/>
  <c r="C117" i="13"/>
  <c r="D117" i="13"/>
  <c r="G117" i="13"/>
  <c r="A118" i="13" a="1"/>
  <c r="A118" i="13" s="1"/>
  <c r="B120" i="14"/>
  <c r="D120" i="14"/>
  <c r="G120" i="14"/>
  <c r="F120" i="14"/>
  <c r="E120" i="14"/>
  <c r="H120" i="14"/>
  <c r="C120" i="14"/>
  <c r="A121" i="14" a="1"/>
  <c r="A121" i="14" s="1"/>
  <c r="G121" i="14" l="1"/>
  <c r="B121" i="14"/>
  <c r="C121" i="14"/>
  <c r="D121" i="14"/>
  <c r="E121" i="14"/>
  <c r="F121" i="14"/>
  <c r="H121" i="14"/>
  <c r="A122" i="14" a="1"/>
  <c r="A122" i="14" s="1"/>
  <c r="G118" i="13"/>
  <c r="C118" i="13"/>
  <c r="B118" i="13"/>
  <c r="H118" i="13"/>
  <c r="E118" i="13"/>
  <c r="D118" i="13"/>
  <c r="F118" i="13"/>
  <c r="A119" i="13" a="1"/>
  <c r="A119" i="13" s="1"/>
  <c r="G122" i="14" l="1"/>
  <c r="H122" i="14"/>
  <c r="D122" i="14"/>
  <c r="B122" i="14"/>
  <c r="F122" i="14"/>
  <c r="C122" i="14"/>
  <c r="E122" i="14"/>
  <c r="A123" i="14" a="1"/>
  <c r="A123" i="14" s="1"/>
  <c r="H119" i="13"/>
  <c r="E119" i="13"/>
  <c r="F119" i="13"/>
  <c r="D119" i="13"/>
  <c r="B119" i="13"/>
  <c r="G119" i="13"/>
  <c r="C119" i="13"/>
  <c r="A120" i="13" a="1"/>
  <c r="A120" i="13" s="1"/>
  <c r="H123" i="14" l="1"/>
  <c r="E123" i="14"/>
  <c r="B123" i="14"/>
  <c r="F123" i="14"/>
  <c r="G123" i="14"/>
  <c r="C123" i="14"/>
  <c r="D123" i="14"/>
  <c r="C120" i="13"/>
  <c r="G120" i="13"/>
  <c r="B120" i="13"/>
  <c r="E120" i="13"/>
  <c r="H120" i="13"/>
  <c r="F120" i="13"/>
  <c r="D120" i="13"/>
  <c r="A121" i="13" a="1"/>
  <c r="A121" i="13" s="1"/>
  <c r="H121" i="13" l="1"/>
  <c r="F121" i="13"/>
  <c r="G121" i="13"/>
  <c r="D121" i="13"/>
  <c r="E121" i="13"/>
  <c r="B121" i="13"/>
  <c r="C121" i="13"/>
  <c r="A122" i="13" a="1"/>
  <c r="A122" i="13" s="1"/>
  <c r="C122" i="13" l="1"/>
  <c r="H122" i="13"/>
  <c r="B122" i="13"/>
  <c r="G122" i="13"/>
  <c r="D122" i="13"/>
  <c r="E122" i="13"/>
  <c r="F122" i="13"/>
  <c r="A123" i="13" a="1"/>
  <c r="A123" i="13" s="1"/>
  <c r="G123" i="13" l="1"/>
  <c r="E123" i="13"/>
  <c r="F123" i="13"/>
  <c r="B123" i="13"/>
  <c r="H123" i="13"/>
  <c r="C123" i="13"/>
  <c r="D123" i="13"/>
  <c r="A124" i="13" a="1"/>
  <c r="A124" i="13" s="1"/>
  <c r="C124" i="13" l="1"/>
  <c r="H124" i="13"/>
  <c r="B124" i="13"/>
  <c r="E124" i="13"/>
  <c r="D124" i="13"/>
  <c r="G124" i="13"/>
  <c r="F124" i="13"/>
  <c r="A125" i="13" a="1"/>
  <c r="A125" i="13" s="1"/>
  <c r="H125" i="13" l="1"/>
  <c r="G125" i="13"/>
  <c r="F125" i="13"/>
  <c r="C125" i="13"/>
  <c r="B125" i="13"/>
  <c r="E125" i="13"/>
  <c r="D125" i="13"/>
  <c r="A126" i="13" a="1"/>
  <c r="A126" i="13" s="1"/>
  <c r="H126" i="13" l="1"/>
  <c r="F126" i="13"/>
  <c r="E126" i="13"/>
  <c r="C126" i="13"/>
  <c r="B126" i="13"/>
  <c r="D126" i="13"/>
  <c r="G126" i="13"/>
  <c r="A127" i="13" a="1"/>
  <c r="A127" i="13" s="1"/>
  <c r="F127" i="13" l="1"/>
  <c r="E127" i="13"/>
  <c r="H127" i="13"/>
  <c r="G127" i="13"/>
  <c r="D127" i="13"/>
  <c r="C127" i="13"/>
  <c r="B127" i="13"/>
  <c r="A128" i="13" a="1"/>
  <c r="A128" i="13" s="1"/>
  <c r="E128" i="13" l="1"/>
  <c r="F128" i="13"/>
  <c r="B128" i="13"/>
  <c r="H128" i="13"/>
  <c r="D128" i="13"/>
  <c r="G128" i="13"/>
  <c r="C128" i="13"/>
  <c r="A129" i="13" a="1"/>
  <c r="A129" i="13" s="1"/>
  <c r="C129" i="13" l="1"/>
  <c r="D129" i="13"/>
  <c r="E129" i="13"/>
  <c r="B129" i="13"/>
  <c r="H129" i="13"/>
  <c r="F129" i="13"/>
  <c r="G129" i="13"/>
  <c r="A130" i="13" a="1"/>
  <c r="A130" i="13" s="1"/>
  <c r="D130" i="13" l="1"/>
  <c r="H130" i="13"/>
  <c r="C130" i="13"/>
  <c r="B130" i="13"/>
  <c r="G130" i="13"/>
  <c r="E130" i="13"/>
  <c r="F130" i="13"/>
  <c r="A131" i="13" a="1"/>
  <c r="A131" i="13" s="1"/>
  <c r="F131" i="13" l="1"/>
  <c r="G131" i="13"/>
  <c r="D131" i="13"/>
  <c r="H131" i="13"/>
  <c r="C131" i="13"/>
  <c r="B131" i="13"/>
  <c r="E131" i="13"/>
  <c r="A132" i="13" a="1"/>
  <c r="A132" i="13" s="1"/>
  <c r="C132" i="13" l="1"/>
  <c r="F132" i="13"/>
  <c r="B132" i="13"/>
  <c r="E132" i="13"/>
  <c r="G132" i="13"/>
  <c r="D132" i="13"/>
  <c r="H132" i="13"/>
  <c r="A133" i="13" a="1"/>
  <c r="A133" i="13" s="1"/>
  <c r="E133" i="13" l="1"/>
  <c r="C133" i="13"/>
  <c r="F133" i="13"/>
  <c r="B133" i="13"/>
  <c r="G133" i="13"/>
  <c r="D133" i="13"/>
  <c r="H133" i="13"/>
  <c r="A134" i="13" a="1"/>
  <c r="A134" i="13" s="1"/>
  <c r="E134" i="13" l="1"/>
  <c r="D134" i="13"/>
  <c r="H134" i="13"/>
  <c r="B134" i="13"/>
  <c r="F134" i="13"/>
  <c r="C134" i="13"/>
  <c r="G134" i="13"/>
  <c r="A135" i="13" a="1"/>
  <c r="A135" i="13" s="1"/>
  <c r="F135" i="13" l="1"/>
  <c r="H135" i="13"/>
  <c r="E135" i="13"/>
  <c r="D135" i="13"/>
  <c r="G135" i="13"/>
  <c r="B135" i="13"/>
  <c r="C135" i="13"/>
  <c r="A136" i="13" a="1"/>
  <c r="A136" i="13" s="1"/>
  <c r="C136" i="13" l="1"/>
  <c r="G136" i="13"/>
  <c r="B136" i="13"/>
  <c r="E136" i="13"/>
  <c r="H136" i="13"/>
  <c r="F136" i="13"/>
  <c r="D136" i="13"/>
  <c r="A137" i="13" a="1"/>
  <c r="A137" i="13" s="1"/>
  <c r="F137" i="13" l="1"/>
  <c r="C137" i="13"/>
  <c r="E137" i="13"/>
  <c r="B137" i="13"/>
  <c r="D137" i="13"/>
  <c r="H137" i="13"/>
  <c r="G137" i="13"/>
  <c r="A138" i="13" a="1"/>
  <c r="A138" i="13" s="1"/>
  <c r="F138" i="13" l="1"/>
  <c r="E138" i="13"/>
  <c r="C138" i="13"/>
  <c r="B138" i="13"/>
  <c r="G138" i="13"/>
  <c r="D138" i="13"/>
  <c r="H138" i="13"/>
  <c r="A139" i="13" a="1"/>
  <c r="A139" i="13" s="1"/>
  <c r="G139" i="13" l="1"/>
  <c r="D139" i="13"/>
  <c r="C139" i="13"/>
  <c r="F139" i="13"/>
  <c r="B139" i="13"/>
  <c r="E139" i="13"/>
  <c r="H139" i="13"/>
  <c r="A140" i="13" a="1"/>
  <c r="A140" i="13" s="1"/>
  <c r="E140" i="13" l="1"/>
  <c r="H140" i="13"/>
  <c r="C140" i="13"/>
  <c r="D140" i="13"/>
  <c r="B140" i="13"/>
  <c r="G140" i="13"/>
  <c r="F140" i="13"/>
  <c r="A141" i="13" a="1"/>
  <c r="A141" i="13" s="1"/>
  <c r="G141" i="13" l="1"/>
  <c r="C141" i="13"/>
  <c r="F141" i="13"/>
  <c r="B141" i="13"/>
  <c r="E141" i="13"/>
  <c r="D141" i="13"/>
  <c r="H141" i="13"/>
  <c r="A142" i="13" a="1"/>
  <c r="A142" i="13" s="1"/>
  <c r="F142" i="13" l="1"/>
  <c r="G142" i="13"/>
  <c r="H142" i="13"/>
  <c r="B142" i="13"/>
  <c r="D142" i="13"/>
  <c r="E142" i="13"/>
  <c r="C142" i="13"/>
  <c r="A143" i="13" a="1"/>
  <c r="A143" i="13" s="1"/>
  <c r="H143" i="13" l="1"/>
  <c r="G143" i="13"/>
  <c r="B143" i="13"/>
  <c r="D143" i="13"/>
  <c r="E143" i="13"/>
  <c r="C143" i="13"/>
  <c r="F143" i="13"/>
  <c r="A144" i="13" a="1"/>
  <c r="A144" i="13" s="1"/>
  <c r="E144" i="13" l="1"/>
  <c r="F144" i="13"/>
  <c r="D144" i="13"/>
  <c r="C144" i="13"/>
  <c r="H144" i="13"/>
  <c r="G144" i="13"/>
  <c r="B144" i="13"/>
  <c r="A145" i="13" a="1"/>
  <c r="A145" i="13" s="1"/>
  <c r="C145" i="13" l="1"/>
  <c r="D145" i="13"/>
  <c r="E145" i="13"/>
  <c r="H145" i="13"/>
  <c r="G145" i="13"/>
  <c r="B145" i="13"/>
  <c r="F145" i="13"/>
  <c r="A146" i="13" a="1"/>
  <c r="A146" i="13" s="1"/>
  <c r="C146" i="13" l="1"/>
  <c r="E146" i="13"/>
  <c r="B146" i="13"/>
  <c r="D146" i="13"/>
  <c r="G146" i="13"/>
  <c r="F146" i="13"/>
  <c r="H146" i="13"/>
  <c r="A147" i="13" a="1"/>
  <c r="A147" i="13" s="1"/>
  <c r="H147" i="13" l="1"/>
  <c r="F147" i="13"/>
  <c r="G147" i="13"/>
  <c r="C147" i="13"/>
  <c r="E147" i="13"/>
  <c r="B147" i="13"/>
  <c r="D147" i="13"/>
  <c r="A148" i="13" a="1"/>
  <c r="A148" i="13" s="1"/>
  <c r="D148" i="13" l="1"/>
  <c r="C148" i="13"/>
  <c r="F148" i="13"/>
  <c r="B148" i="13"/>
  <c r="H148" i="13"/>
  <c r="E148" i="13"/>
  <c r="G148" i="13"/>
  <c r="A149" i="13" a="1"/>
  <c r="A149" i="13" s="1"/>
  <c r="H149" i="13" l="1"/>
  <c r="G149" i="13"/>
  <c r="E149" i="13"/>
  <c r="C149" i="13"/>
  <c r="F149" i="13"/>
  <c r="D149" i="13"/>
  <c r="B149" i="13"/>
  <c r="A150" i="13" a="1"/>
  <c r="A150" i="13" s="1"/>
  <c r="C150" i="13" l="1"/>
  <c r="F150" i="13"/>
  <c r="B150" i="13"/>
  <c r="E150" i="13"/>
  <c r="G150" i="13"/>
  <c r="H150" i="13"/>
  <c r="D150" i="13"/>
  <c r="A151" i="13" a="1"/>
  <c r="A151" i="13" s="1"/>
  <c r="C151" i="13" l="1"/>
  <c r="E151" i="13"/>
  <c r="G151" i="13"/>
  <c r="F151" i="13"/>
  <c r="H151" i="13"/>
  <c r="B151" i="13"/>
  <c r="D151" i="13"/>
  <c r="A152" i="13" a="1"/>
  <c r="A152" i="13" s="1"/>
  <c r="F152" i="13" l="1"/>
  <c r="C152" i="13"/>
  <c r="G152" i="13"/>
  <c r="B152" i="13"/>
  <c r="D152" i="13"/>
  <c r="H152" i="13"/>
  <c r="E152" i="13"/>
  <c r="A153" i="13" a="1"/>
  <c r="A153" i="13" s="1"/>
  <c r="D153" i="13" l="1"/>
  <c r="G153" i="13"/>
  <c r="F153" i="13"/>
  <c r="H153" i="13"/>
  <c r="C153" i="13"/>
  <c r="B153" i="13"/>
  <c r="E153" i="13"/>
  <c r="A154" i="13" a="1"/>
  <c r="A154" i="13" s="1"/>
  <c r="C154" i="13" l="1"/>
  <c r="H154" i="13"/>
  <c r="B154" i="13"/>
  <c r="F154" i="13"/>
  <c r="G154" i="13"/>
  <c r="D154" i="13"/>
  <c r="E154" i="13"/>
  <c r="A155" i="13" a="1"/>
  <c r="A155" i="13" s="1"/>
  <c r="E155" i="13" l="1"/>
  <c r="C155" i="13"/>
  <c r="D155" i="13"/>
  <c r="B155" i="13"/>
  <c r="H155" i="13"/>
  <c r="G155" i="13"/>
  <c r="F155" i="13"/>
  <c r="A156" i="13" a="1"/>
  <c r="A156" i="13" s="1"/>
  <c r="G156" i="13" l="1"/>
  <c r="F156" i="13"/>
  <c r="H156" i="13"/>
  <c r="C156" i="13"/>
  <c r="D156" i="13"/>
  <c r="B156" i="13"/>
  <c r="E156" i="13"/>
  <c r="A157" i="13" a="1"/>
  <c r="A157" i="13" s="1"/>
  <c r="D157" i="13" l="1"/>
  <c r="E157" i="13"/>
  <c r="H157" i="13"/>
  <c r="G157" i="13"/>
  <c r="C157" i="13"/>
  <c r="F157" i="13"/>
  <c r="B157" i="13"/>
  <c r="A158" i="13" a="1"/>
  <c r="A158" i="13" s="1"/>
  <c r="C158" i="13" l="1"/>
  <c r="D158" i="13"/>
  <c r="B158" i="13"/>
  <c r="G158" i="13"/>
  <c r="E158" i="13"/>
  <c r="H158" i="13"/>
  <c r="F158" i="13"/>
  <c r="A159" i="13" a="1"/>
  <c r="A159" i="13" s="1"/>
  <c r="G159" i="13" l="1"/>
  <c r="C159" i="13"/>
  <c r="D159" i="13"/>
  <c r="B159" i="13"/>
  <c r="F159" i="13"/>
  <c r="H159" i="13"/>
  <c r="E159" i="13"/>
  <c r="A160" i="13" a="1"/>
  <c r="A160" i="13" s="1"/>
  <c r="C160" i="13" l="1"/>
  <c r="G160" i="13"/>
  <c r="E160" i="13"/>
  <c r="B160" i="13"/>
  <c r="D160" i="13"/>
  <c r="H160" i="13"/>
  <c r="F160" i="13"/>
  <c r="A161" i="13" a="1"/>
  <c r="A161" i="13" s="1"/>
  <c r="H161" i="13" l="1"/>
  <c r="F161" i="13"/>
  <c r="C161" i="13"/>
  <c r="E161" i="13"/>
  <c r="D161" i="13"/>
  <c r="B161" i="13"/>
  <c r="G161" i="13"/>
  <c r="A162" i="13" a="1"/>
  <c r="A162" i="13" s="1"/>
  <c r="C162" i="13" l="1"/>
  <c r="E162" i="13"/>
  <c r="B162" i="13"/>
  <c r="G162" i="13"/>
  <c r="F162" i="13"/>
  <c r="H162" i="13"/>
  <c r="D162" i="13"/>
  <c r="A163" i="13" a="1"/>
  <c r="A163" i="13" s="1"/>
  <c r="H163" i="13" l="1"/>
  <c r="C163" i="13"/>
  <c r="E163" i="13"/>
  <c r="B163" i="13"/>
  <c r="G163" i="13"/>
  <c r="D163" i="13"/>
  <c r="F163" i="13"/>
  <c r="A164" i="13" a="1"/>
  <c r="A164" i="13" s="1"/>
  <c r="D164" i="13" l="1"/>
  <c r="H164" i="13"/>
  <c r="F164" i="13"/>
  <c r="B164" i="13"/>
  <c r="E164" i="13"/>
  <c r="G164" i="13"/>
  <c r="C164" i="13"/>
  <c r="A165" i="13" a="1"/>
  <c r="A165" i="13" s="1"/>
  <c r="D165" i="13" l="1"/>
  <c r="G165" i="13"/>
  <c r="H165" i="13"/>
  <c r="E165" i="13"/>
  <c r="B165" i="13"/>
  <c r="F165" i="13"/>
  <c r="C165" i="13"/>
  <c r="A166" i="13" a="1"/>
  <c r="A166" i="13" s="1"/>
  <c r="C166" i="13" l="1"/>
  <c r="F166" i="13"/>
  <c r="B166" i="13"/>
  <c r="G166" i="13"/>
  <c r="H166" i="13"/>
  <c r="E166" i="13"/>
  <c r="D166" i="13"/>
  <c r="A167" i="13" a="1"/>
  <c r="A167" i="13" s="1"/>
  <c r="D167" i="13" l="1"/>
  <c r="C167" i="13"/>
  <c r="G167" i="13"/>
  <c r="B167" i="13"/>
  <c r="F167" i="13"/>
  <c r="H167" i="13"/>
  <c r="E167" i="13"/>
  <c r="A168" i="13" a="1"/>
  <c r="A168" i="13" s="1"/>
  <c r="F168" i="13" l="1"/>
  <c r="D168" i="13"/>
  <c r="C168" i="13"/>
  <c r="B168" i="13"/>
  <c r="H168" i="13"/>
  <c r="E168" i="13"/>
  <c r="G168" i="13"/>
  <c r="A169" i="13" a="1"/>
  <c r="A169" i="13" s="1"/>
  <c r="D169" i="13" l="1"/>
  <c r="G169" i="13"/>
  <c r="H169" i="13"/>
  <c r="C169" i="13"/>
  <c r="B169" i="13"/>
  <c r="F169" i="13"/>
  <c r="E169" i="13"/>
  <c r="A170" i="13" a="1"/>
  <c r="A170" i="13" s="1"/>
  <c r="C170" i="13" l="1"/>
  <c r="H170" i="13"/>
  <c r="B170" i="13"/>
  <c r="G170" i="13"/>
  <c r="D170" i="13"/>
  <c r="F170" i="13"/>
  <c r="E170" i="13"/>
  <c r="A171" i="13" a="1"/>
  <c r="A171" i="13" s="1"/>
  <c r="H171" i="13" l="1"/>
  <c r="F171" i="13"/>
  <c r="D171" i="13"/>
  <c r="B171" i="13"/>
  <c r="C171" i="13"/>
  <c r="G171" i="13"/>
  <c r="E171" i="13"/>
  <c r="A172" i="13" a="1"/>
  <c r="A172" i="13" s="1"/>
  <c r="F172" i="13" l="1"/>
  <c r="C172" i="13"/>
  <c r="D172" i="13"/>
  <c r="E172" i="13"/>
  <c r="B172" i="13"/>
  <c r="H172" i="13"/>
  <c r="G172" i="13"/>
  <c r="A173" i="13" a="1"/>
  <c r="A173" i="13" s="1"/>
  <c r="D173" i="13" l="1"/>
  <c r="E173" i="13"/>
  <c r="H173" i="13"/>
  <c r="G173" i="13"/>
  <c r="B173" i="13"/>
  <c r="F173" i="13"/>
  <c r="C173" i="13"/>
  <c r="A174" i="13" a="1"/>
  <c r="A174" i="13" s="1"/>
  <c r="C174" i="13" l="1"/>
  <c r="D174" i="13"/>
  <c r="B174" i="13"/>
  <c r="G174" i="13"/>
  <c r="E174" i="13"/>
  <c r="H174" i="13"/>
  <c r="F174" i="13"/>
  <c r="A175" i="13" a="1"/>
  <c r="A175" i="13" s="1"/>
  <c r="G175" i="13" l="1"/>
  <c r="C175" i="13"/>
  <c r="D175" i="13"/>
  <c r="B175" i="13"/>
  <c r="F175" i="13"/>
  <c r="H175" i="13"/>
  <c r="E175" i="13"/>
  <c r="A176" i="13" a="1"/>
  <c r="A176" i="13" s="1"/>
  <c r="H176" i="13" l="1"/>
  <c r="G176" i="13"/>
  <c r="C176" i="13"/>
  <c r="B176" i="13"/>
  <c r="F176" i="13"/>
  <c r="E176" i="13"/>
  <c r="D176" i="13"/>
  <c r="A177" i="13" a="1"/>
  <c r="A177" i="13" s="1"/>
  <c r="D177" i="13" l="1"/>
  <c r="E177" i="13"/>
  <c r="H177" i="13"/>
  <c r="F177" i="13"/>
  <c r="C177" i="13"/>
  <c r="B177" i="13"/>
  <c r="G177" i="13"/>
  <c r="A178" i="13" a="1"/>
  <c r="A178" i="13" s="1"/>
  <c r="C178" i="13" l="1"/>
  <c r="E178" i="13"/>
  <c r="B178" i="13"/>
  <c r="G178" i="13"/>
  <c r="F178" i="13"/>
  <c r="H178" i="13"/>
  <c r="D178" i="13"/>
  <c r="A179" i="13" a="1"/>
  <c r="A179" i="13" s="1"/>
  <c r="H179" i="13" l="1"/>
  <c r="C179" i="13"/>
  <c r="E179" i="13"/>
  <c r="B179" i="13"/>
  <c r="G179" i="13"/>
  <c r="F179" i="13"/>
  <c r="D179" i="13"/>
  <c r="A180" i="13" a="1"/>
  <c r="A180" i="13" s="1"/>
  <c r="D180" i="13" l="1"/>
  <c r="H180" i="13"/>
  <c r="F180" i="13"/>
  <c r="C180" i="13"/>
  <c r="E180" i="13"/>
  <c r="G180" i="13"/>
  <c r="B180" i="13"/>
  <c r="A181" i="13" a="1"/>
  <c r="A181" i="13" s="1"/>
  <c r="H181" i="13" l="1"/>
  <c r="F181" i="13"/>
  <c r="E181" i="13"/>
  <c r="C181" i="13"/>
  <c r="D181" i="13"/>
  <c r="G181" i="13"/>
  <c r="B181" i="13"/>
  <c r="A182" i="13" a="1"/>
  <c r="A182" i="13" s="1"/>
  <c r="C182" i="13" l="1"/>
  <c r="F182" i="13"/>
  <c r="B182" i="13"/>
  <c r="G182" i="13"/>
  <c r="H182" i="13"/>
  <c r="E182" i="13"/>
  <c r="D182" i="13"/>
  <c r="A183" i="13" a="1"/>
  <c r="A183" i="13" s="1"/>
  <c r="D183" i="13" l="1"/>
  <c r="F183" i="13"/>
  <c r="G183" i="13"/>
  <c r="B183" i="13"/>
  <c r="C183" i="13"/>
  <c r="H183" i="13"/>
  <c r="E183" i="13"/>
  <c r="A184" i="13" a="1"/>
  <c r="A184" i="13" s="1"/>
  <c r="F184" i="13" l="1"/>
  <c r="D184" i="13"/>
  <c r="C184" i="13"/>
  <c r="B184" i="13"/>
  <c r="G184" i="13"/>
  <c r="H184" i="13"/>
  <c r="E184" i="13"/>
  <c r="A185" i="13" a="1"/>
  <c r="A185" i="13" s="1"/>
  <c r="D185" i="13" l="1"/>
  <c r="G185" i="13"/>
  <c r="H185" i="13"/>
  <c r="F185" i="13"/>
  <c r="E185" i="13"/>
  <c r="C185" i="13"/>
  <c r="B185" i="13"/>
  <c r="A186" i="13" a="1"/>
  <c r="A186" i="13" s="1"/>
  <c r="C186" i="13" l="1"/>
  <c r="H186" i="13"/>
  <c r="B186" i="13"/>
  <c r="G186" i="13"/>
  <c r="D186" i="13"/>
  <c r="F186" i="13"/>
  <c r="E186" i="13"/>
  <c r="A187" i="13" a="1"/>
  <c r="A187" i="13" s="1"/>
  <c r="E187" i="13" l="1"/>
  <c r="C187" i="13"/>
  <c r="H187" i="13"/>
  <c r="B187" i="13"/>
  <c r="D187" i="13"/>
  <c r="F187" i="13"/>
  <c r="G187" i="13"/>
  <c r="A188" i="13" a="1"/>
  <c r="A188" i="13" s="1"/>
  <c r="G188" i="13" l="1"/>
  <c r="F188" i="13"/>
  <c r="H188" i="13"/>
  <c r="B188" i="13"/>
  <c r="E188" i="13"/>
  <c r="D188" i="13"/>
  <c r="C188" i="13"/>
  <c r="A189" i="13" a="1"/>
  <c r="A189" i="13" s="1"/>
  <c r="D189" i="13" l="1"/>
  <c r="E189" i="13"/>
  <c r="H189" i="13"/>
  <c r="G189" i="13"/>
  <c r="B189" i="13"/>
  <c r="F189" i="13"/>
  <c r="C189" i="13"/>
  <c r="A190" i="13" a="1"/>
  <c r="A190" i="13" s="1"/>
  <c r="C190" i="13" l="1"/>
  <c r="D190" i="13"/>
  <c r="B190" i="13"/>
  <c r="G190" i="13"/>
  <c r="E190" i="13"/>
  <c r="H190" i="13"/>
  <c r="F190" i="13"/>
  <c r="A191" i="13" a="1"/>
  <c r="A191" i="13" s="1"/>
  <c r="G191" i="13" l="1"/>
  <c r="C191" i="13"/>
  <c r="D191" i="13"/>
  <c r="B191" i="13"/>
  <c r="F191" i="13"/>
  <c r="H191" i="13"/>
  <c r="E191" i="13"/>
  <c r="A192" i="13" a="1"/>
  <c r="A192" i="13" s="1"/>
  <c r="G192" i="13" l="1"/>
  <c r="C192" i="13"/>
  <c r="E192" i="13"/>
  <c r="B192" i="13"/>
  <c r="H192" i="13"/>
  <c r="D192" i="13"/>
  <c r="F192" i="13"/>
  <c r="A193" i="13" a="1"/>
  <c r="A193" i="13" s="1"/>
  <c r="H193" i="13" l="1"/>
  <c r="C193" i="13"/>
  <c r="G193" i="13"/>
  <c r="D193" i="13"/>
  <c r="B193" i="13"/>
  <c r="E193" i="13"/>
  <c r="F193" i="13"/>
  <c r="A194" i="13" a="1"/>
  <c r="A194" i="13" s="1"/>
  <c r="C194" i="13" l="1"/>
  <c r="F194" i="13"/>
  <c r="B194" i="13"/>
  <c r="G194" i="13"/>
  <c r="E194" i="13"/>
  <c r="D194" i="13"/>
  <c r="H194" i="13"/>
  <c r="A195" i="13" a="1"/>
  <c r="A195" i="13" s="1"/>
  <c r="H195" i="13" l="1"/>
  <c r="C195" i="13"/>
  <c r="E195" i="13"/>
  <c r="B195" i="13"/>
  <c r="G195" i="13"/>
  <c r="F195" i="13"/>
  <c r="D195" i="13"/>
  <c r="A196" i="13" a="1"/>
  <c r="A196" i="13" s="1"/>
  <c r="D196" i="13" l="1"/>
  <c r="H196" i="13"/>
  <c r="F196" i="13"/>
  <c r="E196" i="13"/>
  <c r="G196" i="13"/>
  <c r="C196" i="13"/>
  <c r="B196" i="13"/>
  <c r="A197" i="13" a="1"/>
  <c r="A197" i="13" s="1"/>
  <c r="D197" i="13" l="1"/>
  <c r="G197" i="13"/>
  <c r="H197" i="13"/>
  <c r="E197" i="13"/>
  <c r="F197" i="13"/>
  <c r="C197" i="13"/>
  <c r="B197" i="13"/>
  <c r="A198" i="13" a="1"/>
  <c r="A198" i="13" s="1"/>
  <c r="C198" i="13" l="1"/>
  <c r="H198" i="13"/>
  <c r="B198" i="13"/>
  <c r="G198" i="13"/>
  <c r="F198" i="13"/>
  <c r="E198" i="13"/>
  <c r="D198" i="13"/>
  <c r="A199" i="13" a="1"/>
  <c r="A199" i="13" s="1"/>
  <c r="D199" i="13" l="1"/>
  <c r="C199" i="13"/>
  <c r="G199" i="13"/>
  <c r="B199" i="13"/>
  <c r="F199" i="13"/>
  <c r="H199" i="13"/>
  <c r="E199" i="13"/>
  <c r="A200" i="13" a="1"/>
  <c r="A200" i="13" s="1"/>
  <c r="F200" i="13" l="1"/>
  <c r="D200" i="13"/>
  <c r="C200" i="13"/>
  <c r="B200" i="13"/>
  <c r="G200" i="13"/>
  <c r="H200" i="13"/>
  <c r="E200" i="13"/>
  <c r="A201" i="13" a="1"/>
  <c r="A201" i="13" s="1"/>
  <c r="D201" i="13" l="1"/>
  <c r="G201" i="13"/>
  <c r="H201" i="13"/>
  <c r="F201" i="13"/>
  <c r="E201" i="13"/>
  <c r="C201" i="13"/>
  <c r="B201" i="13"/>
  <c r="A202" i="13" a="1"/>
  <c r="A202" i="13" s="1"/>
  <c r="C202" i="13" l="1"/>
  <c r="D202" i="13"/>
  <c r="B202" i="13"/>
  <c r="G202" i="13"/>
  <c r="H202" i="13"/>
  <c r="F202" i="13"/>
  <c r="E202" i="13"/>
  <c r="A203" i="13" a="1"/>
  <c r="A203" i="13" s="1"/>
  <c r="E203" i="13" l="1"/>
  <c r="F203" i="13"/>
  <c r="H203" i="13"/>
  <c r="B203" i="13"/>
  <c r="D203" i="13"/>
  <c r="G203" i="13"/>
  <c r="C203" i="13"/>
  <c r="A204" i="13" a="1"/>
  <c r="A204" i="13" s="1"/>
  <c r="G204" i="13" l="1"/>
  <c r="F204" i="13"/>
  <c r="H204" i="13"/>
  <c r="E204" i="13"/>
  <c r="D204" i="13"/>
  <c r="B204" i="13"/>
  <c r="C204" i="13"/>
  <c r="A205" i="13" a="1"/>
  <c r="A205" i="13" s="1"/>
  <c r="D205" i="13" l="1"/>
  <c r="E205" i="13"/>
  <c r="H205" i="13"/>
  <c r="G205" i="13"/>
  <c r="C205" i="13"/>
  <c r="B205" i="13"/>
  <c r="F205" i="13"/>
  <c r="A206" i="13" a="1"/>
  <c r="A206" i="13" s="1"/>
  <c r="C206" i="13" l="1"/>
  <c r="D206" i="13"/>
  <c r="B206" i="13"/>
  <c r="G206" i="13"/>
  <c r="E206" i="13"/>
  <c r="H206" i="13"/>
  <c r="F206" i="13"/>
  <c r="A207" i="13" a="1"/>
  <c r="A207" i="13" s="1"/>
  <c r="G207" i="13" l="1"/>
  <c r="C207" i="13"/>
  <c r="D207" i="13"/>
  <c r="B207" i="13"/>
  <c r="F207" i="13"/>
  <c r="H207" i="13"/>
  <c r="E207" i="13"/>
  <c r="A208" i="13" a="1"/>
  <c r="A208" i="13" s="1"/>
  <c r="H208" i="13" l="1"/>
  <c r="G208" i="13"/>
  <c r="C208" i="13"/>
  <c r="B208" i="13"/>
  <c r="E208" i="13"/>
  <c r="D208" i="13"/>
  <c r="F208" i="13"/>
  <c r="A209" i="13" a="1"/>
  <c r="A209" i="13" s="1"/>
  <c r="D209" i="13" l="1"/>
  <c r="F209" i="13"/>
  <c r="H209" i="13"/>
  <c r="C209" i="13"/>
  <c r="B209" i="13"/>
  <c r="G209" i="13"/>
  <c r="E209" i="13"/>
  <c r="A210" i="13" a="1"/>
  <c r="A210" i="13" s="1"/>
  <c r="C210" i="13" l="1"/>
  <c r="E210" i="13"/>
  <c r="B210" i="13"/>
  <c r="G210" i="13"/>
  <c r="F210" i="13"/>
  <c r="D210" i="13"/>
  <c r="H210" i="13"/>
  <c r="A211" i="13" a="1"/>
  <c r="A211" i="13" s="1"/>
  <c r="H211" i="13" l="1"/>
  <c r="C211" i="13"/>
  <c r="G211" i="13"/>
  <c r="B211" i="13"/>
  <c r="E211" i="13"/>
  <c r="F211" i="13"/>
  <c r="D211" i="13"/>
  <c r="A212" i="13" a="1"/>
  <c r="A212" i="13" s="1"/>
  <c r="D212" i="13" l="1"/>
  <c r="B212" i="13"/>
  <c r="H212" i="13"/>
  <c r="F212" i="13"/>
  <c r="G212" i="13"/>
  <c r="C212" i="13"/>
  <c r="E212" i="13"/>
</calcChain>
</file>

<file path=xl/sharedStrings.xml><?xml version="1.0" encoding="utf-8"?>
<sst xmlns="http://schemas.openxmlformats.org/spreadsheetml/2006/main" count="2387" uniqueCount="812">
  <si>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</si>
  <si>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</si>
  <si>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</si>
  <si>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</si>
  <si>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</si>
  <si>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</si>
  <si>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</si>
  <si>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</si>
  <si>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</si>
  <si>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</si>
  <si>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</si>
  <si>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</si>
  <si>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</si>
  <si>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</si>
  <si>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</si>
  <si>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</si>
  <si>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</si>
  <si>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</si>
  <si>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</si>
  <si>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</si>
  <si>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</si>
  <si>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</si>
  <si>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</si>
  <si>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</si>
  <si>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</si>
  <si>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</si>
  <si>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</si>
  <si>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</si>
  <si>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</si>
  <si>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</si>
  <si>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</si>
  <si>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</si>
  <si>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</si>
  <si>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</si>
  <si>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</si>
  <si>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</si>
  <si>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</si>
  <si>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</si>
  <si>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</si>
  <si>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</si>
  <si>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</si>
  <si>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</si>
  <si>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</si>
  <si>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</si>
  <si>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</si>
  <si>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</si>
  <si>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</si>
  <si>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</si>
  <si>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</si>
  <si>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</si>
  <si>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</si>
  <si>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</si>
  <si>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</si>
  <si>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</si>
  <si>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</si>
  <si>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</si>
  <si>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</si>
  <si>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</si>
  <si>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</si>
  <si>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</si>
  <si>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</si>
  <si>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</si>
  <si>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</si>
  <si>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</si>
  <si>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</si>
  <si>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</si>
  <si>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</si>
  <si>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</si>
  <si>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</si>
  <si>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</si>
  <si>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</si>
  <si>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</si>
  <si>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</si>
  <si>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</si>
  <si>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</si>
  <si>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</si>
  <si>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</si>
  <si>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</si>
  <si>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</si>
  <si>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</si>
  <si>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</si>
  <si>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</si>
  <si>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</si>
  <si>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</si>
  <si>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</si>
  <si>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</si>
  <si>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</si>
  <si>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</si>
  <si>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</si>
  <si>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</si>
  <si>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</si>
  <si>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</si>
  <si>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</si>
  <si>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</si>
  <si>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</si>
  <si>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</si>
  <si>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</si>
  <si>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</si>
  <si>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</si>
  <si>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</si>
  <si>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</si>
  <si>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</si>
  <si>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</si>
  <si>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</si>
  <si>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</si>
  <si>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</si>
  <si>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</si>
  <si>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</si>
  <si>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</si>
  <si>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</si>
  <si>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</si>
  <si>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</si>
  <si>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</si>
  <si>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</si>
  <si>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</si>
  <si>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</si>
  <si>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</si>
  <si>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</si>
  <si>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</si>
  <si>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</si>
  <si>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</si>
  <si>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</si>
  <si>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</si>
  <si>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</si>
  <si>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</si>
  <si>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</si>
  <si>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</si>
  <si>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</si>
  <si>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</si>
  <si>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</si>
  <si>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</si>
  <si>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</si>
  <si>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</si>
  <si>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</si>
  <si>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</si>
  <si>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</si>
  <si>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</si>
  <si>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</si>
  <si>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</si>
  <si>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</si>
  <si>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</si>
  <si>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</si>
  <si>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</si>
  <si>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</si>
  <si>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</si>
  <si>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</si>
  <si>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</si>
  <si>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</si>
  <si>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</si>
  <si>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</si>
  <si>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</si>
  <si>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</si>
  <si>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</si>
  <si>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</si>
  <si>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</si>
  <si>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</si>
  <si>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</si>
  <si>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</si>
  <si>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</si>
  <si>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</si>
  <si>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</si>
  <si>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</si>
  <si>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</si>
  <si>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</si>
  <si>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</si>
  <si>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</si>
  <si>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</si>
  <si>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</si>
  <si>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</si>
  <si>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</si>
  <si>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</si>
  <si>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</si>
  <si>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</si>
  <si>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</si>
  <si>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</si>
  <si>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</si>
  <si>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</si>
  <si>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</si>
  <si>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</si>
  <si>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</si>
  <si>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</si>
  <si>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</si>
  <si>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</si>
  <si>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</si>
  <si>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</si>
  <si>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</si>
  <si>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</si>
  <si>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</si>
  <si>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</si>
  <si>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</si>
  <si>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</si>
  <si>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</si>
  <si>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</si>
  <si>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</si>
  <si>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</si>
  <si>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</si>
  <si>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</si>
  <si>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</si>
  <si>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</si>
  <si>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</si>
  <si>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</si>
  <si>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</si>
  <si>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</si>
  <si>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</si>
  <si>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</si>
  <si>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</si>
  <si>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</si>
  <si>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</si>
  <si>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</si>
  <si>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</si>
  <si>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</si>
  <si>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</si>
  <si>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</si>
  <si>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</si>
  <si>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</si>
  <si>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</si>
  <si>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</si>
  <si>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</si>
  <si>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</si>
  <si>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</si>
  <si>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</si>
  <si>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</si>
  <si>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</si>
  <si>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</si>
  <si>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</si>
  <si>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</si>
  <si>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</si>
  <si>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</si>
  <si>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</si>
  <si>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</si>
  <si>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</si>
  <si>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</si>
  <si>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</si>
  <si>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</si>
  <si>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</si>
  <si>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</si>
  <si>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</si>
  <si>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</si>
  <si>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</si>
  <si>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</si>
  <si>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</si>
  <si>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</si>
  <si>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</si>
  <si>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</si>
  <si>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</si>
  <si>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</si>
  <si>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</si>
  <si>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</si>
  <si>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</si>
  <si>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</si>
  <si>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</si>
  <si>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</si>
  <si>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</si>
  <si>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</si>
  <si>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</si>
  <si>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</si>
  <si>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</si>
  <si>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</si>
  <si>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</si>
  <si>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</si>
  <si>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</si>
  <si>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</si>
  <si>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</si>
  <si>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</si>
  <si>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</si>
  <si>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</si>
  <si>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</si>
  <si>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</si>
  <si>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</si>
  <si>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</si>
  <si>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</si>
  <si>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</si>
  <si>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</si>
  <si>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</si>
  <si>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</si>
  <si>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</si>
  <si>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</si>
  <si>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</si>
  <si>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</si>
  <si>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</si>
  <si>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</si>
  <si>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</si>
  <si>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</si>
  <si>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</si>
  <si>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</si>
  <si>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</si>
  <si>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</si>
  <si>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</si>
  <si>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</si>
  <si>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</si>
  <si>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</si>
  <si>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</si>
  <si>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</si>
  <si>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</si>
  <si>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</si>
  <si>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</si>
  <si>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</si>
  <si>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</si>
  <si>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</si>
  <si>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</si>
  <si>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</si>
  <si>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</si>
  <si>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</si>
  <si>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</si>
  <si>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</si>
  <si>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</si>
  <si>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</si>
  <si>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</si>
  <si>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</si>
  <si>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</si>
  <si>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</si>
  <si>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</si>
  <si>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</si>
  <si>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</si>
  <si>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</si>
  <si>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</si>
  <si>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</si>
  <si>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</si>
  <si>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</si>
  <si>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</si>
  <si>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</si>
  <si>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</si>
  <si>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</si>
  <si>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</si>
  <si>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</si>
  <si>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</si>
  <si>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</si>
  <si>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</si>
  <si>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</si>
  <si>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</si>
  <si>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</si>
  <si>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</si>
  <si>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</si>
  <si>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</si>
  <si>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</si>
  <si>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</si>
  <si>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</si>
  <si>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</si>
  <si>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</si>
  <si>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</si>
  <si>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</si>
  <si>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</si>
  <si>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</si>
  <si>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</si>
  <si>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</si>
  <si>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</si>
  <si>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</si>
  <si>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</si>
  <si>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</si>
  <si>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</si>
  <si>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</si>
  <si>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</si>
  <si>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</si>
  <si>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</si>
  <si>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</si>
  <si>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</si>
  <si>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</si>
  <si>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</si>
  <si>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</si>
  <si>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</si>
  <si>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</si>
  <si>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</si>
  <si>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</si>
  <si>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</si>
  <si>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</si>
  <si>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</si>
  <si>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</si>
  <si>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</si>
  <si>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</si>
  <si>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</si>
  <si>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</si>
  <si>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</si>
  <si>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</si>
  <si>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</si>
  <si>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</si>
  <si>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</si>
  <si>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</si>
  <si>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</si>
  <si>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</si>
  <si>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</si>
  <si>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</si>
  <si>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</si>
  <si>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</si>
  <si>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</si>
  <si>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</si>
  <si>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</si>
  <si>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</si>
  <si>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</si>
  <si>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</si>
  <si>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</si>
  <si>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</si>
  <si>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</si>
  <si>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</si>
  <si>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</si>
  <si>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</si>
  <si>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</si>
  <si>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</si>
  <si>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</si>
  <si>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</si>
  <si>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</si>
  <si>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</si>
  <si>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</si>
  <si>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</si>
  <si>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</si>
  <si>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</si>
  <si>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</si>
  <si>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</si>
  <si>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</si>
  <si>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</si>
  <si>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</si>
  <si>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</si>
  <si>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</si>
  <si>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</si>
  <si>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</si>
  <si>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</si>
  <si>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</si>
  <si>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</si>
  <si>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</si>
  <si>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</si>
  <si>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</si>
  <si>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</si>
  <si>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</si>
  <si>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</si>
  <si>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</si>
  <si>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</si>
  <si>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</si>
  <si>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</si>
  <si>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</si>
  <si>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</si>
  <si>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</si>
  <si>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</si>
  <si>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</si>
  <si>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</si>
  <si>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</si>
  <si>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</si>
  <si>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</si>
  <si>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</si>
  <si>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</si>
  <si>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</si>
  <si>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</si>
  <si>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</si>
  <si>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</si>
  <si>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</si>
  <si>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</si>
  <si>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</si>
  <si>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</si>
  <si>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</si>
  <si>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</si>
  <si>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</si>
  <si>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</si>
  <si>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</si>
  <si>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</si>
  <si>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</si>
  <si>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</si>
  <si>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</si>
  <si>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</si>
  <si>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</si>
  <si>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</si>
  <si>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</si>
  <si>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</si>
  <si>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</si>
  <si>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</si>
  <si>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</si>
  <si>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</si>
  <si>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</si>
  <si>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</si>
  <si>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</si>
  <si>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</si>
  <si>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</si>
  <si>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</si>
  <si>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</si>
  <si>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</si>
  <si>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</si>
  <si>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</si>
  <si>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</si>
  <si>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</si>
  <si>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</si>
  <si>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</si>
  <si>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</si>
  <si>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</si>
  <si>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</si>
  <si>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</si>
  <si>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</si>
  <si>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</si>
  <si>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</si>
  <si>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</si>
  <si>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</si>
  <si>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</si>
  <si>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</si>
  <si>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</si>
  <si>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</si>
  <si>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</si>
  <si>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</si>
  <si>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</si>
  <si>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</si>
  <si>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</si>
  <si>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</si>
  <si>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</si>
  <si>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</si>
  <si>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</si>
  <si>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</si>
  <si>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</si>
  <si>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</si>
  <si>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</si>
  <si>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</si>
  <si>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Monday – Friday 
(Apr – Oct)</t>
  </si>
  <si>
    <t>00:00 – 07:00</t>
  </si>
  <si>
    <t>07:00 – 24:00</t>
  </si>
  <si>
    <t>Monday – Friday 
(Nov – Feb)</t>
  </si>
  <si>
    <t>16:00 – 19:00</t>
  </si>
  <si>
    <t>07:00 – 16:00 
19:00 – 20:00</t>
  </si>
  <si>
    <t>20:00 – 24:00</t>
  </si>
  <si>
    <t>Monday – Friday 
(Mar)</t>
  </si>
  <si>
    <t>Saturday and Sunday (All Year)</t>
  </si>
  <si>
    <t>All the above times are in UK Clock time</t>
  </si>
  <si>
    <t>Low Voltage Network</t>
  </si>
  <si>
    <t>Low Voltage Substation</t>
  </si>
  <si>
    <t>High Voltage Network</t>
  </si>
  <si>
    <t>High Voltage Substation</t>
  </si>
  <si>
    <t>Greater than 22kV connected - generation</t>
  </si>
  <si>
    <t>Greater than 22kV connected - demand</t>
  </si>
  <si>
    <t>Vattenfall Networks Limited - GSP D</t>
  </si>
  <si>
    <t>2019/20</t>
  </si>
  <si>
    <t>1 April 2019</t>
  </si>
  <si>
    <t>16.30 - 19.30</t>
  </si>
  <si>
    <t>08.00 - 16.30
19.30 - 22.30</t>
  </si>
  <si>
    <t>00.00 - 08.00
22.30 - 00.00</t>
  </si>
  <si>
    <t>16.00 - 20.00</t>
  </si>
  <si>
    <t>00.00 - 16.00
20.00 - 00.00</t>
  </si>
  <si>
    <t>Monday to Friday 
(Including Bank Holidays)
June to August Inclusive</t>
  </si>
  <si>
    <t>08.00 - 22.30</t>
  </si>
  <si>
    <t>Monday to Friday 
(Including Bank Holidays)
March, April, May and September, October</t>
  </si>
  <si>
    <t>Saturday and Sunday
All year</t>
  </si>
  <si>
    <t>00:00-16:00
20:00-00:00</t>
  </si>
  <si>
    <t>Domestic Two Rate</t>
  </si>
  <si>
    <t>Domestic Off Peak (related MPAN)</t>
  </si>
  <si>
    <t>Small Non Domestic Unrestricted</t>
  </si>
  <si>
    <t>Small Non Domestic Two Rate</t>
  </si>
  <si>
    <t>Small Non Domestic Off Peak (related MPAN)</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</si>
  <si>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</si>
  <si>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</si>
  <si>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</si>
  <si>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</si>
  <si>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</si>
  <si>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</si>
  <si>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</si>
  <si>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</si>
  <si>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</si>
  <si>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</si>
  <si>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</si>
  <si>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8&amp;0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</si>
  <si>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</si>
  <si>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</si>
  <si>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</si>
  <si>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</si>
  <si>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</si>
  <si>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</si>
  <si>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</si>
  <si>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</si>
  <si>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</si>
  <si>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</si>
  <si>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</si>
  <si>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</si>
  <si>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</si>
  <si>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16:30 - 19:30</t>
  </si>
  <si>
    <t>Monday to Friday 
(Including Bank Holidays)
March to May, &amp; September to October, Inclusive</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</si>
  <si>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</si>
  <si>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</si>
  <si>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</si>
  <si>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</si>
  <si>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</si>
  <si>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</si>
  <si>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</si>
  <si>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</si>
  <si>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</si>
  <si>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</si>
  <si>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</si>
  <si>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</si>
  <si>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</si>
  <si>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</si>
  <si>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</si>
  <si>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</si>
  <si>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</si>
  <si>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</si>
  <si>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</si>
  <si>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</si>
  <si>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</si>
  <si>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</si>
  <si>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</si>
  <si>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</si>
  <si>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</si>
  <si>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</si>
  <si>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</si>
  <si>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</si>
  <si>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</si>
  <si>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</si>
  <si>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</si>
  <si>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</si>
  <si>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</si>
  <si>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</si>
  <si>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</si>
  <si>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</si>
  <si>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</si>
  <si>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</si>
  <si>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</si>
  <si>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</si>
  <si>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</si>
  <si>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</si>
  <si>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</si>
  <si>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</si>
  <si>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</si>
  <si>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</si>
  <si>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</si>
  <si>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</si>
  <si>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</si>
  <si>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5-8</t>
  </si>
  <si>
    <t>LDNO HVplus: LV Sub Medium Non-Domestic</t>
  </si>
  <si>
    <t>LDNO HVplus: HV Medium Non-Domestic</t>
  </si>
  <si>
    <t>LDNO HVplus: LV Network Domestic</t>
  </si>
  <si>
    <t>-</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</si>
  <si>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</si>
  <si>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</si>
  <si>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</si>
  <si>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</si>
  <si>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</si>
  <si>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</si>
  <si>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</si>
  <si>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</si>
  <si>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</si>
  <si>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</si>
  <si>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</si>
  <si>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</si>
  <si>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</si>
  <si>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</si>
  <si>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</si>
  <si>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</si>
  <si>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</si>
  <si>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</si>
  <si>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</si>
  <si>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</si>
  <si>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</si>
  <si>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</si>
  <si>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</si>
  <si>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</si>
  <si>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</si>
  <si>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</si>
  <si>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</si>
  <si>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</si>
  <si>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</si>
  <si>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</si>
  <si>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</si>
  <si>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</si>
  <si>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</si>
  <si>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</si>
  <si>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</si>
  <si>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</si>
  <si>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</si>
  <si>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</si>
  <si>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</si>
  <si>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</si>
  <si>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</si>
  <si>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</si>
  <si>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</si>
  <si>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</si>
  <si>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</si>
  <si>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</si>
  <si>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</si>
  <si>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</si>
  <si>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</si>
  <si>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</si>
  <si>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</si>
  <si>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</si>
  <si>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</si>
  <si>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</si>
  <si>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</si>
  <si>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</si>
  <si>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</si>
  <si>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</si>
  <si>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</si>
  <si>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</si>
  <si>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</si>
  <si>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</si>
  <si>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</si>
  <si>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</si>
  <si>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</si>
  <si>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</si>
  <si>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</si>
  <si>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</si>
  <si>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</si>
  <si>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</si>
  <si>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</si>
  <si>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</si>
  <si>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</si>
  <si>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</si>
  <si>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</si>
  <si>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</si>
  <si>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</si>
  <si>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</si>
  <si>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</si>
  <si>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</si>
  <si>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</si>
  <si>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</si>
  <si>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</si>
  <si>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</si>
  <si>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</si>
  <si>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</si>
  <si>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</si>
  <si>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</si>
  <si>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</si>
  <si>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</si>
  <si>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</si>
  <si>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</si>
  <si>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</si>
  <si>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</si>
  <si>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</si>
  <si>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</si>
  <si>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</si>
  <si>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</si>
  <si>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</si>
  <si>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</si>
  <si>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</si>
  <si>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</si>
  <si>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</si>
  <si>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</si>
  <si>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</si>
  <si>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</si>
  <si>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</si>
  <si>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</si>
  <si>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</si>
  <si>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</si>
  <si>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</si>
  <si>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</si>
  <si>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</si>
  <si>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</si>
  <si>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</si>
  <si>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</si>
  <si>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</si>
  <si>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</si>
  <si>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</si>
  <si>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</si>
  <si>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</si>
  <si>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</si>
  <si>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</si>
  <si>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</si>
  <si>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</si>
  <si>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 xml:space="preserve">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				</t>
  </si>
  <si>
    <t>D01 , D31 , D61</t>
  </si>
  <si>
    <t>D02 , D32 , D62</t>
  </si>
  <si>
    <t>D03 , D33 , D63</t>
  </si>
  <si>
    <t>D04 , D34 , D64</t>
  </si>
  <si>
    <t>D05 , D35 , D65</t>
  </si>
  <si>
    <t>D06 , D36 , D66</t>
  </si>
  <si>
    <t>D08 , D38 , D68</t>
  </si>
  <si>
    <t>D09 , D39 , D69</t>
  </si>
  <si>
    <t>D26 , D56 , D86</t>
  </si>
  <si>
    <t>D55 , D85</t>
  </si>
  <si>
    <t>D54 , D84</t>
  </si>
  <si>
    <t>D11 , D41 , D71</t>
  </si>
  <si>
    <t>D12 , D42 , D72</t>
  </si>
  <si>
    <t>D13 , D43 , D73</t>
  </si>
  <si>
    <t>D14 , D44 , D74</t>
  </si>
  <si>
    <t>D15 , D45 , D75</t>
  </si>
  <si>
    <t>D01</t>
  </si>
  <si>
    <t>D02</t>
  </si>
  <si>
    <t>D03</t>
  </si>
  <si>
    <t>D04</t>
  </si>
  <si>
    <t>D05</t>
  </si>
  <si>
    <t>D06</t>
  </si>
  <si>
    <t>D08</t>
  </si>
  <si>
    <t>D09</t>
  </si>
  <si>
    <t>D26</t>
  </si>
  <si>
    <t>D11</t>
  </si>
  <si>
    <t>D12</t>
  </si>
  <si>
    <t>D13</t>
  </si>
  <si>
    <t>D14</t>
  </si>
  <si>
    <t>D15</t>
  </si>
  <si>
    <t>D61</t>
  </si>
  <si>
    <t>D62</t>
  </si>
  <si>
    <t>D63</t>
  </si>
  <si>
    <t>D64</t>
  </si>
  <si>
    <t>D65</t>
  </si>
  <si>
    <t>D66</t>
  </si>
  <si>
    <t>D68</t>
  </si>
  <si>
    <t>D69</t>
  </si>
  <si>
    <t>D86</t>
  </si>
  <si>
    <t>D85</t>
  </si>
  <si>
    <t>D84</t>
  </si>
  <si>
    <t>D71</t>
  </si>
  <si>
    <t>D72</t>
  </si>
  <si>
    <t>D73</t>
  </si>
  <si>
    <t>D74</t>
  </si>
  <si>
    <t>D75</t>
  </si>
  <si>
    <t>D31</t>
  </si>
  <si>
    <t>D32</t>
  </si>
  <si>
    <t>D33</t>
  </si>
  <si>
    <t>D34</t>
  </si>
  <si>
    <t>D35</t>
  </si>
  <si>
    <t>D36</t>
  </si>
  <si>
    <t>D38</t>
  </si>
  <si>
    <t>D39</t>
  </si>
  <si>
    <t>D56</t>
  </si>
  <si>
    <t>D55</t>
  </si>
  <si>
    <t>D54</t>
  </si>
  <si>
    <t>D41</t>
  </si>
  <si>
    <t>D42</t>
  </si>
  <si>
    <t>D43</t>
  </si>
  <si>
    <t>D44</t>
  </si>
  <si>
    <t>D45</t>
  </si>
  <si>
    <t>D01 , D02 , D03 , D04 , D05 , D06 , D08 , D09 , D26 , D11 , D12 , D13 , D14 , D15 , DL1 , DL3 , DL4 , D61 , D62 , D63 , D64 , D65 , D66 , D68 , D69 , D86 , D75 , DH1 , DH3 , DH4 , D31 , D32 , D33 , D34 , D35 , D36 , D38 , D39 , D56 , D45 , DE1 , DE3 , DE4 , D71 , D72 , D73 , D74 , D41 , D42 , D43 , D44</t>
  </si>
  <si>
    <t>D85 , DH2 , DH5 , DH6 , D55 , DE2 , DE5 , DE6</t>
  </si>
  <si>
    <t>D84 , DH7 , DH8 , D54 , DE7 , DE8</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</si>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</sst>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80">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49" fontId="21" fillId="8"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165" fontId="0" fillId="0" borderId="1" xfId="0" applyNumberFormat="1" applyBorder="1" applyAlignment="1">
      <alignment horizontal="center" vertical="center"/>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26" fillId="0" borderId="1" xfId="0" applyFont="1" applyBorder="1" applyAlignment="1">
      <alignment vertical="center" wrapText="1"/>
    </xf>
    <xf numFmtId="169" fontId="21" fillId="4" borderId="1" xfId="0" applyNumberFormat="1" applyFont="1" applyFill="1" applyBorder="1" applyAlignment="1">
      <alignment horizontal="center" vertical="center" wrapText="1"/>
    </xf>
    <xf numFmtId="0" fontId="21" fillId="0" borderId="1" xfId="0" applyFont="1" applyBorder="1" applyAlignment="1">
      <alignment horizontal="center" vertical="center" wrapText="1"/>
    </xf>
    <xf numFmtId="0" fontId="13" fillId="0" borderId="1" xfId="0" applyFont="1" applyBorder="1" applyAlignment="1">
      <alignment horizontal="left" vertical="center" wrapText="1"/>
    </xf>
    <xf numFmtId="0" fontId="12" fillId="0" borderId="1" xfId="0" applyFont="1" applyBorder="1" applyAlignment="1">
      <alignment vertical="center" wrapText="1"/>
    </xf>
    <xf numFmtId="0" fontId="0" fillId="0" borderId="1" xfId="0" applyBorder="1" applyAlignment="1">
      <alignment horizontal="center" vertical="center" wrapText="1"/>
    </xf>
    <xf numFmtId="0" fontId="12"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2" fillId="0" borderId="5" xfId="0" applyNumberFormat="1" applyFont="1" applyFill="1" applyBorder="1" applyAlignment="1">
      <alignment vertical="center" wrapText="1"/>
    </xf>
    <xf numFmtId="0" fontId="12" fillId="4" borderId="1" xfId="0" applyFont="1" applyFill="1" applyBorder="1" applyAlignment="1">
      <alignment horizontal="center" vertical="center" wrapText="1"/>
    </xf>
    <xf numFmtId="0" fontId="13" fillId="0" borderId="6" xfId="0" applyFont="1" applyBorder="1" applyAlignment="1">
      <alignment vertical="center" wrapText="1"/>
    </xf>
    <xf numFmtId="0" fontId="12" fillId="36" borderId="6"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36" borderId="1" xfId="0" applyFont="1" applyFill="1" applyBorder="1" applyAlignment="1">
      <alignment horizontal="center" vertical="center" wrapText="1"/>
    </xf>
    <xf numFmtId="49" fontId="26" fillId="8" borderId="1" xfId="0" applyNumberFormat="1" applyFont="1" applyFill="1" applyBorder="1" applyAlignment="1" applyProtection="1">
      <alignment horizontal="center" vertical="center" wrapText="1"/>
      <protection locked="0"/>
    </xf>
    <xf numFmtId="177" fontId="27" fillId="16" borderId="1" xfId="0" applyNumberFormat="1" applyFont="1" applyFill="1" applyBorder="1" applyAlignment="1" applyProtection="1">
      <alignment horizontal="center" vertical="center"/>
      <protection locked="0"/>
    </xf>
    <xf numFmtId="177" fontId="26" fillId="17" borderId="1" xfId="0" applyNumberFormat="1" applyFont="1" applyFill="1" applyBorder="1" applyAlignment="1" applyProtection="1">
      <alignment horizontal="center" vertical="center"/>
      <protection locked="0"/>
    </xf>
    <xf numFmtId="177"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7" fontId="27" fillId="19" borderId="1" xfId="0" applyNumberFormat="1" applyFont="1" applyFill="1" applyBorder="1" applyAlignment="1" applyProtection="1">
      <alignment horizontal="center" vertical="center"/>
      <protection locked="0"/>
    </xf>
    <xf numFmtId="177" fontId="26" fillId="20" borderId="1" xfId="0" applyNumberFormat="1" applyFont="1" applyFill="1" applyBorder="1" applyAlignment="1" applyProtection="1">
      <alignment horizontal="center" vertical="center"/>
      <protection locked="0"/>
    </xf>
    <xf numFmtId="0" fontId="26" fillId="15" borderId="1" xfId="0" applyFont="1" applyFill="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12" fillId="15" borderId="3" xfId="0" applyFont="1" applyFill="1" applyBorder="1" applyAlignment="1">
      <alignment horizontal="center" vertical="center" wrapText="1"/>
    </xf>
    <xf numFmtId="0" fontId="13" fillId="7" borderId="1" xfId="0" applyFont="1" applyFill="1" applyBorder="1" applyAlignment="1" applyProtection="1">
      <alignment vertical="center" wrapText="1"/>
    </xf>
    <xf numFmtId="2" fontId="26" fillId="10"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0" fontId="26" fillId="0" borderId="1" xfId="0" applyFont="1" applyBorder="1" applyAlignment="1" applyProtection="1">
      <alignment horizontal="center" vertical="center" wrapText="1"/>
    </xf>
    <xf numFmtId="2" fontId="26" fillId="4" borderId="1" xfId="0" applyNumberFormat="1" applyFont="1" applyFill="1" applyBorder="1" applyAlignment="1" applyProtection="1">
      <alignment horizontal="center" vertical="center"/>
    </xf>
    <xf numFmtId="178" fontId="27"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9" fontId="27" fillId="18" borderId="1" xfId="0" applyNumberFormat="1" applyFont="1" applyFill="1" applyBorder="1" applyAlignment="1" applyProtection="1">
      <alignment horizontal="center" vertical="center"/>
      <protection locked="0"/>
    </xf>
    <xf numFmtId="0" fontId="21" fillId="0" borderId="0" xfId="0" quotePrefix="1" applyNumberFormat="1" applyFont="1" applyAlignment="1" applyProtection="1">
      <alignment horizontal="left" vertical="top" wrapText="1"/>
    </xf>
    <xf numFmtId="49" fontId="17" fillId="6" borderId="0" xfId="2" applyNumberFormat="1" applyFont="1" applyFill="1" applyAlignment="1" applyProtection="1">
      <alignment horizontal="left" vertical="center" wrapText="1"/>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31" fillId="16" borderId="1" xfId="0" applyFont="1" applyFill="1" applyBorder="1" applyAlignment="1" applyProtection="1">
      <alignment horizontal="center" vertical="center" wrapText="1"/>
      <protection locked="0"/>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13" fillId="0" borderId="1" xfId="0" applyFont="1" applyBorder="1" applyAlignment="1">
      <alignment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13" fillId="7" borderId="4" xfId="0" applyFont="1" applyFill="1" applyBorder="1" applyAlignment="1" applyProtection="1">
      <alignment horizontal="center" vertical="center" wrapText="1"/>
      <protection locked="0"/>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H12" sqref="H12"/>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40" t="s">
        <v>521</v>
      </c>
      <c r="C4" s="140" t="s">
        <v>522</v>
      </c>
      <c r="D4" s="140" t="s">
        <v>523</v>
      </c>
      <c r="E4" s="123" t="s">
        <v>811</v>
      </c>
    </row>
    <row r="5" spans="1:8" x14ac:dyDescent="0.2">
      <c r="A5" s="43"/>
      <c r="B5" s="43"/>
      <c r="C5" s="43"/>
      <c r="D5" s="43"/>
      <c r="E5" s="43"/>
    </row>
    <row r="6" spans="1:8" ht="16.5" x14ac:dyDescent="0.2">
      <c r="A6" s="46" t="s">
        <v>17</v>
      </c>
      <c r="B6" s="43"/>
      <c r="C6" s="43"/>
      <c r="D6" s="43"/>
      <c r="E6" s="43"/>
    </row>
    <row r="7" spans="1:8" ht="15" x14ac:dyDescent="0.2">
      <c r="A7" s="48" t="s">
        <v>18</v>
      </c>
      <c r="B7" s="201" t="s">
        <v>19</v>
      </c>
      <c r="C7" s="201"/>
      <c r="D7" s="201"/>
      <c r="E7" s="201"/>
    </row>
    <row r="8" spans="1:8" ht="30" customHeight="1" x14ac:dyDescent="0.2">
      <c r="A8" s="53" t="s">
        <v>293</v>
      </c>
      <c r="B8" s="200" t="s">
        <v>21</v>
      </c>
      <c r="C8" s="200"/>
      <c r="D8" s="200"/>
      <c r="E8" s="200"/>
    </row>
    <row r="9" spans="1:8" ht="30" customHeight="1" x14ac:dyDescent="0.2">
      <c r="A9" s="53" t="s">
        <v>294</v>
      </c>
      <c r="B9" s="20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D Licence area.</v>
      </c>
      <c r="C9" s="200"/>
      <c r="D9" s="200"/>
      <c r="E9" s="200"/>
    </row>
    <row r="10" spans="1:8" ht="30" customHeight="1" x14ac:dyDescent="0.2">
      <c r="A10" s="53" t="s">
        <v>295</v>
      </c>
      <c r="B10" s="200" t="s">
        <v>22</v>
      </c>
      <c r="C10" s="200"/>
      <c r="D10" s="200"/>
      <c r="E10" s="200"/>
    </row>
    <row r="11" spans="1:8" ht="61.5" customHeight="1" x14ac:dyDescent="0.2">
      <c r="A11" s="53" t="s">
        <v>296</v>
      </c>
      <c r="B11" s="20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0"/>
      <c r="D11" s="200"/>
      <c r="E11" s="200"/>
      <c r="F11" s="203"/>
      <c r="G11" s="203"/>
      <c r="H11" s="203"/>
    </row>
    <row r="12" spans="1:8" ht="86.25" customHeight="1" x14ac:dyDescent="0.2">
      <c r="A12" s="53" t="s">
        <v>31</v>
      </c>
      <c r="B12" s="200" t="s">
        <v>438</v>
      </c>
      <c r="C12" s="200"/>
      <c r="D12" s="200"/>
      <c r="E12" s="200"/>
    </row>
    <row r="13" spans="1:8" ht="48" customHeight="1" x14ac:dyDescent="0.2">
      <c r="A13" s="53" t="s">
        <v>292</v>
      </c>
      <c r="B13" s="200"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D Licence area.</v>
      </c>
      <c r="C13" s="200"/>
      <c r="D13" s="200"/>
      <c r="E13" s="200"/>
    </row>
    <row r="14" spans="1:8" ht="29.25" customHeight="1" x14ac:dyDescent="0.2">
      <c r="A14" s="53" t="s">
        <v>272</v>
      </c>
      <c r="B14" s="200" t="s">
        <v>380</v>
      </c>
      <c r="C14" s="200"/>
      <c r="D14" s="200"/>
      <c r="E14" s="200"/>
    </row>
    <row r="15" spans="1:8" ht="30" customHeight="1" x14ac:dyDescent="0.2">
      <c r="A15" s="53" t="s">
        <v>267</v>
      </c>
      <c r="B15" s="200" t="s">
        <v>268</v>
      </c>
      <c r="C15" s="200"/>
      <c r="D15" s="200"/>
      <c r="E15" s="200"/>
    </row>
    <row r="16" spans="1:8" ht="30" customHeight="1" x14ac:dyDescent="0.2">
      <c r="A16" s="53" t="s">
        <v>347</v>
      </c>
      <c r="B16" s="200" t="s">
        <v>346</v>
      </c>
      <c r="C16" s="200"/>
      <c r="D16" s="200"/>
      <c r="E16" s="200"/>
    </row>
    <row r="17" spans="1:5" x14ac:dyDescent="0.2">
      <c r="A17" s="43"/>
      <c r="B17" s="43"/>
      <c r="C17" s="43"/>
      <c r="D17" s="43"/>
      <c r="E17" s="43"/>
    </row>
    <row r="18" spans="1:5" ht="15" x14ac:dyDescent="0.2">
      <c r="A18" s="49" t="s">
        <v>29</v>
      </c>
      <c r="B18" s="43"/>
      <c r="C18" s="43"/>
      <c r="D18" s="43"/>
      <c r="E18" s="43"/>
    </row>
    <row r="19" spans="1:5" ht="15" x14ac:dyDescent="0.2">
      <c r="A19" s="48"/>
      <c r="B19" s="206"/>
      <c r="C19" s="206"/>
      <c r="D19" s="206"/>
      <c r="E19" s="206"/>
    </row>
    <row r="20" spans="1:5" ht="32.25" customHeight="1" x14ac:dyDescent="0.2">
      <c r="A20" s="204" t="s">
        <v>326</v>
      </c>
      <c r="B20" s="205"/>
      <c r="C20" s="205"/>
      <c r="D20" s="205"/>
      <c r="E20" s="205"/>
    </row>
    <row r="21" spans="1:5" x14ac:dyDescent="0.2">
      <c r="A21" s="43"/>
      <c r="B21" s="43"/>
      <c r="C21" s="43"/>
      <c r="D21" s="43"/>
      <c r="E21" s="43"/>
    </row>
    <row r="22" spans="1:5" ht="15" x14ac:dyDescent="0.2">
      <c r="A22" s="50" t="s">
        <v>30</v>
      </c>
      <c r="B22" s="43"/>
      <c r="C22" s="43"/>
      <c r="D22" s="43"/>
      <c r="E22" s="43"/>
    </row>
    <row r="23" spans="1:5" ht="15" x14ac:dyDescent="0.2">
      <c r="A23" s="45"/>
      <c r="B23" s="206"/>
      <c r="C23" s="206"/>
      <c r="D23" s="206"/>
      <c r="E23" s="206"/>
    </row>
    <row r="24" spans="1:5" ht="28.5" customHeight="1" x14ac:dyDescent="0.2">
      <c r="A24" s="204" t="s">
        <v>297</v>
      </c>
      <c r="B24" s="205"/>
      <c r="C24" s="205"/>
      <c r="D24" s="205"/>
      <c r="E24" s="205"/>
    </row>
    <row r="25" spans="1:5" ht="28.5" customHeight="1" x14ac:dyDescent="0.2">
      <c r="A25" s="202" t="s">
        <v>436</v>
      </c>
      <c r="B25" s="202"/>
      <c r="C25" s="202"/>
      <c r="D25" s="202"/>
      <c r="E25" s="202"/>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28" t="str">
        <f>Overview!B4&amp; " - Effective from "&amp;Overview!D4&amp;" - "&amp;Overview!E4&amp;" Nodal charges"</f>
        <v>Vattenfall Networks Limited - GSP D - Effective from 1 April 2019 - Final Nodal charges</v>
      </c>
      <c r="B2" s="229"/>
      <c r="C2" s="229"/>
      <c r="D2" s="230"/>
    </row>
    <row r="3" spans="1:7" ht="60.75" customHeight="1" x14ac:dyDescent="0.2">
      <c r="A3" s="129" t="s">
        <v>487</v>
      </c>
      <c r="B3" s="16" t="s">
        <v>3</v>
      </c>
      <c r="C3" s="16" t="s">
        <v>276</v>
      </c>
      <c r="D3" s="16" t="s">
        <v>277</v>
      </c>
    </row>
    <row r="4" spans="1:7" ht="27.75" customHeight="1" x14ac:dyDescent="0.2">
      <c r="A4" s="262" t="s">
        <v>498</v>
      </c>
      <c r="B4" s="219"/>
      <c r="C4" s="219"/>
      <c r="D4" s="220"/>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68" t="s">
        <v>20</v>
      </c>
      <c r="B1" s="268"/>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69" t="str">
        <f>Overview!B4&amp; " - Effective from "&amp;Overview!D4&amp;" - "&amp;Overview!E4</f>
        <v>Vattenfall Networks Limited - GSP D - Effective from 1 April 2019 - Final</v>
      </c>
      <c r="C2" s="270"/>
      <c r="D2" s="270"/>
      <c r="E2" s="270"/>
      <c r="F2" s="270"/>
      <c r="G2" s="270"/>
      <c r="H2" s="270"/>
      <c r="I2" s="270"/>
      <c r="J2" s="270"/>
      <c r="K2" s="270"/>
      <c r="L2" s="270"/>
      <c r="M2" s="270"/>
      <c r="N2" s="270"/>
      <c r="O2" s="270"/>
      <c r="P2" s="270"/>
      <c r="Q2" s="270"/>
      <c r="R2" s="270"/>
      <c r="S2" s="270"/>
      <c r="T2" s="271"/>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75" t="s">
        <v>332</v>
      </c>
      <c r="C4" s="276"/>
      <c r="D4" s="276"/>
      <c r="E4" s="276"/>
      <c r="F4" s="276"/>
      <c r="G4" s="276"/>
      <c r="H4" s="276"/>
      <c r="I4" s="277"/>
      <c r="L4" s="275" t="s">
        <v>348</v>
      </c>
      <c r="M4" s="276"/>
      <c r="N4" s="276"/>
      <c r="O4" s="276"/>
      <c r="P4" s="276"/>
      <c r="Q4" s="276"/>
      <c r="R4" s="276"/>
      <c r="S4" s="276"/>
      <c r="T4" s="277"/>
    </row>
    <row r="5" spans="1:156" ht="18" customHeight="1" x14ac:dyDescent="0.2">
      <c r="B5" s="279" t="s">
        <v>369</v>
      </c>
      <c r="C5" s="279"/>
      <c r="D5" s="279"/>
      <c r="E5" s="279"/>
      <c r="F5" s="279"/>
      <c r="G5" s="279"/>
      <c r="H5" s="279"/>
      <c r="I5" s="279"/>
      <c r="L5" s="279" t="s">
        <v>371</v>
      </c>
      <c r="M5" s="279"/>
      <c r="N5" s="279"/>
      <c r="O5" s="279"/>
      <c r="P5" s="279"/>
      <c r="Q5" s="279"/>
      <c r="R5" s="279"/>
      <c r="S5" s="279"/>
      <c r="T5" s="279"/>
    </row>
    <row r="6" spans="1:156" s="92" customFormat="1" ht="27.75" customHeight="1" x14ac:dyDescent="0.2">
      <c r="B6" s="278" t="s">
        <v>375</v>
      </c>
      <c r="C6" s="278"/>
      <c r="D6" s="278"/>
      <c r="E6" s="278"/>
      <c r="F6" s="278"/>
      <c r="G6" s="278"/>
      <c r="H6" s="278"/>
      <c r="I6" s="278"/>
      <c r="L6" s="278" t="s">
        <v>376</v>
      </c>
      <c r="M6" s="278"/>
      <c r="N6" s="278"/>
      <c r="O6" s="278"/>
      <c r="P6" s="278"/>
      <c r="Q6" s="278"/>
      <c r="R6" s="278"/>
      <c r="S6" s="278"/>
      <c r="T6" s="278"/>
    </row>
    <row r="7" spans="1:156" ht="18" customHeight="1" x14ac:dyDescent="0.2">
      <c r="B7" s="279" t="s">
        <v>370</v>
      </c>
      <c r="C7" s="279"/>
      <c r="D7" s="279"/>
      <c r="E7" s="279"/>
      <c r="F7" s="279"/>
      <c r="G7" s="279"/>
      <c r="H7" s="279"/>
      <c r="I7" s="279"/>
      <c r="L7" s="279" t="s">
        <v>372</v>
      </c>
      <c r="M7" s="279"/>
      <c r="N7" s="279"/>
      <c r="O7" s="279"/>
      <c r="P7" s="279"/>
      <c r="Q7" s="279"/>
      <c r="R7" s="279"/>
      <c r="S7" s="279"/>
      <c r="T7" s="279"/>
    </row>
    <row r="8" spans="1:156" ht="8.25" customHeight="1" x14ac:dyDescent="0.2"/>
    <row r="9" spans="1:156" ht="72" customHeight="1" x14ac:dyDescent="0.2">
      <c r="B9" s="93" t="s">
        <v>373</v>
      </c>
      <c r="C9" s="94" t="str">
        <f>'Annex 1 LV and HV charges'!D14</f>
        <v>Unit charge 1 (NHH)
or red/black charge (HH)
p/kWh</v>
      </c>
      <c r="D9" s="94" t="str">
        <f>'Annex 1 LV and HV charges'!E14</f>
        <v>Unit charge 2 (NHH)
or amber/yellow charge (HH)
p/kWh</v>
      </c>
      <c r="E9" s="94" t="str">
        <f>'Annex 1 LV and HV charges'!F14</f>
        <v>Green charge(HH)
p/kWh</v>
      </c>
      <c r="F9" s="94" t="str">
        <f>'Annex 1 LV and HV charges'!G14</f>
        <v>Fixed charge p/MPAN/day</v>
      </c>
      <c r="G9" s="94" t="str">
        <f>'Annex 1 LV and HV charges'!H14</f>
        <v>Capacity charge p/kVA/day</v>
      </c>
      <c r="H9" s="94" t="str">
        <f>'Annex 1 LV and HV charges'!I14</f>
        <v>Exceeded capacity charge
p/kVA/day</v>
      </c>
      <c r="I9" s="94" t="str">
        <f>'Annex 1 LV and HV charges'!J14</f>
        <v>Reactive power charge
p/kVArh</v>
      </c>
      <c r="L9" s="93" t="s">
        <v>374</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3.3559999999999999</v>
      </c>
      <c r="D10" s="109">
        <f>IFERROR(VLOOKUP($B$10,'Annex 1 LV and HV charges'!$A:$K,5,FALSE),"")</f>
        <v>0</v>
      </c>
      <c r="E10" s="109">
        <f>IFERROR(VLOOKUP($B$10,'Annex 1 LV and HV charges'!$A:$K,6,FALSE),"")</f>
        <v>0</v>
      </c>
      <c r="F10" s="83">
        <f>IFERROR(VLOOKUP($B$10,'Annex 1 LV and HV charges'!$A:$K,7,FALSE),"")</f>
        <v>3.6</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493</v>
      </c>
      <c r="L12" s="97" t="s">
        <v>335</v>
      </c>
      <c r="M12" s="94" t="s">
        <v>359</v>
      </c>
      <c r="N12" s="94" t="s">
        <v>336</v>
      </c>
      <c r="O12" s="94" t="s">
        <v>355</v>
      </c>
      <c r="P12" s="94" t="s">
        <v>495</v>
      </c>
      <c r="Q12" s="95" t="s">
        <v>357</v>
      </c>
      <c r="R12" s="95" t="s">
        <v>336</v>
      </c>
      <c r="S12" s="95" t="s">
        <v>356</v>
      </c>
      <c r="T12" s="95" t="s">
        <v>495</v>
      </c>
    </row>
    <row r="13" spans="1:156" ht="30" customHeight="1" x14ac:dyDescent="0.2">
      <c r="B13" s="98" t="s">
        <v>337</v>
      </c>
      <c r="C13" s="103"/>
      <c r="D13" s="103"/>
      <c r="E13" s="103"/>
      <c r="F13" s="103"/>
      <c r="G13" s="103"/>
      <c r="H13" s="103"/>
      <c r="I13" s="103"/>
      <c r="L13" s="98" t="s">
        <v>337</v>
      </c>
      <c r="M13" s="84"/>
      <c r="N13" s="84"/>
      <c r="O13" s="84"/>
      <c r="P13" s="84"/>
      <c r="Q13" s="85"/>
      <c r="R13" s="85">
        <f>N13</f>
        <v>0</v>
      </c>
      <c r="S13" s="85"/>
      <c r="T13" s="85"/>
    </row>
    <row r="14" spans="1:156" ht="30" customHeight="1" x14ac:dyDescent="0.2">
      <c r="B14" s="99" t="s">
        <v>339</v>
      </c>
      <c r="C14" s="82">
        <f>C13</f>
        <v>0</v>
      </c>
      <c r="D14" s="82">
        <f t="shared" ref="D14:G14" si="0">D13</f>
        <v>0</v>
      </c>
      <c r="E14" s="82">
        <f t="shared" si="0"/>
        <v>0</v>
      </c>
      <c r="F14" s="82">
        <f t="shared" si="0"/>
        <v>0</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494</v>
      </c>
      <c r="L16" s="97" t="s">
        <v>338</v>
      </c>
      <c r="M16" s="94" t="s">
        <v>360</v>
      </c>
      <c r="N16" s="94" t="s">
        <v>358</v>
      </c>
      <c r="O16" s="94" t="s">
        <v>363</v>
      </c>
      <c r="P16" s="94" t="s">
        <v>496</v>
      </c>
      <c r="Q16" s="95" t="s">
        <v>361</v>
      </c>
      <c r="R16" s="95" t="s">
        <v>362</v>
      </c>
      <c r="S16" s="95" t="s">
        <v>364</v>
      </c>
      <c r="T16" s="95" t="s">
        <v>497</v>
      </c>
    </row>
    <row r="17" spans="2:20" ht="30" customHeight="1" x14ac:dyDescent="0.2">
      <c r="B17" s="98" t="s">
        <v>340</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0</v>
      </c>
      <c r="L21" s="98" t="s">
        <v>340</v>
      </c>
      <c r="M21" s="104">
        <f>SUM(M17:P17)</f>
        <v>0</v>
      </c>
      <c r="N21" s="105">
        <f>SUM(Q17:T17)</f>
        <v>0</v>
      </c>
    </row>
    <row r="22" spans="2:20" ht="30" customHeight="1" x14ac:dyDescent="0.2">
      <c r="B22" s="99" t="s">
        <v>341</v>
      </c>
      <c r="C22" s="106">
        <f>SUM(C18:I18)</f>
        <v>0</v>
      </c>
      <c r="L22" s="99" t="s">
        <v>341</v>
      </c>
      <c r="M22" s="106">
        <f>SUM(M18:P18)</f>
        <v>0</v>
      </c>
      <c r="N22" s="107">
        <f>SUM(Q18:T18)</f>
        <v>0</v>
      </c>
    </row>
    <row r="24" spans="2:20" ht="30.75" customHeight="1" x14ac:dyDescent="0.2">
      <c r="B24" s="272" t="s">
        <v>367</v>
      </c>
      <c r="C24" s="273"/>
      <c r="D24" s="274"/>
      <c r="L24" s="272" t="s">
        <v>368</v>
      </c>
      <c r="M24" s="273"/>
      <c r="N24" s="27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charges'!$A$15:$A$44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opLeftCell="A7" zoomScale="70" zoomScaleNormal="70" zoomScaleSheetLayoutView="100" workbookViewId="0">
      <selection activeCell="P34" sqref="P34"/>
    </sheetView>
  </sheetViews>
  <sheetFormatPr defaultColWidth="9.140625" defaultRowHeight="27.75" customHeight="1" x14ac:dyDescent="0.2"/>
  <cols>
    <col min="1" max="1" width="49" style="1" bestFit="1" customWidth="1"/>
    <col min="2" max="2" width="32.8554687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08" t="str">
        <f>Overview!B4&amp; " - Effective from "&amp;Overview!D4&amp;" - "&amp;Overview!E4&amp;" LV and HV charges"</f>
        <v>Vattenfall Networks Limited - GSP D - Effective from 1 April 2019 - Final LV and HV charges</v>
      </c>
      <c r="B2" s="208"/>
      <c r="C2" s="208"/>
      <c r="D2" s="208"/>
      <c r="E2" s="208"/>
      <c r="F2" s="208"/>
      <c r="G2" s="208"/>
      <c r="H2" s="208"/>
      <c r="I2" s="208"/>
      <c r="J2" s="208"/>
      <c r="K2" s="208"/>
    </row>
    <row r="3" spans="1:14" s="63" customFormat="1" ht="15" customHeight="1" x14ac:dyDescent="0.2">
      <c r="A3" s="61"/>
      <c r="B3" s="61"/>
      <c r="C3" s="61"/>
      <c r="D3" s="61"/>
      <c r="E3" s="61"/>
      <c r="F3" s="61"/>
      <c r="G3" s="61"/>
      <c r="H3" s="61"/>
      <c r="I3" s="61"/>
      <c r="J3" s="61"/>
      <c r="K3" s="61"/>
      <c r="L3" s="62"/>
      <c r="M3" s="62"/>
    </row>
    <row r="4" spans="1:14" ht="27" customHeight="1" x14ac:dyDescent="0.2">
      <c r="A4" s="208" t="s">
        <v>316</v>
      </c>
      <c r="B4" s="208"/>
      <c r="C4" s="208"/>
      <c r="D4" s="208"/>
      <c r="E4" s="208"/>
      <c r="F4" s="61"/>
      <c r="G4" s="208" t="s">
        <v>315</v>
      </c>
      <c r="H4" s="208"/>
      <c r="I4" s="208"/>
      <c r="J4" s="208"/>
      <c r="K4" s="208"/>
    </row>
    <row r="5" spans="1:14" ht="28.5" customHeight="1" x14ac:dyDescent="0.2">
      <c r="A5" s="54" t="s">
        <v>14</v>
      </c>
      <c r="B5" s="57" t="s">
        <v>307</v>
      </c>
      <c r="C5" s="209" t="s">
        <v>308</v>
      </c>
      <c r="D5" s="210"/>
      <c r="E5" s="56" t="s">
        <v>309</v>
      </c>
      <c r="F5" s="61"/>
      <c r="G5" s="212"/>
      <c r="H5" s="213"/>
      <c r="I5" s="58" t="s">
        <v>313</v>
      </c>
      <c r="J5" s="59" t="s">
        <v>314</v>
      </c>
      <c r="K5" s="56" t="s">
        <v>309</v>
      </c>
      <c r="L5" s="61"/>
      <c r="N5" s="3"/>
    </row>
    <row r="6" spans="1:14" ht="65.25" customHeight="1" x14ac:dyDescent="0.2">
      <c r="A6" s="176" t="s">
        <v>310</v>
      </c>
      <c r="B6" s="17" t="s">
        <v>524</v>
      </c>
      <c r="C6" s="211" t="s">
        <v>525</v>
      </c>
      <c r="D6" s="211"/>
      <c r="E6" s="17" t="s">
        <v>526</v>
      </c>
      <c r="F6" s="61"/>
      <c r="G6" s="207" t="s">
        <v>529</v>
      </c>
      <c r="H6" s="207"/>
      <c r="I6" s="177"/>
      <c r="J6" s="178" t="s">
        <v>530</v>
      </c>
      <c r="K6" s="60" t="s">
        <v>526</v>
      </c>
      <c r="L6" s="61"/>
      <c r="N6" s="3"/>
    </row>
    <row r="7" spans="1:14" ht="65.25" customHeight="1" x14ac:dyDescent="0.2">
      <c r="A7" s="176" t="s">
        <v>16</v>
      </c>
      <c r="B7" s="175"/>
      <c r="C7" s="211" t="s">
        <v>527</v>
      </c>
      <c r="D7" s="211"/>
      <c r="E7" s="17" t="s">
        <v>528</v>
      </c>
      <c r="F7" s="61"/>
      <c r="G7" s="207" t="s">
        <v>311</v>
      </c>
      <c r="H7" s="207"/>
      <c r="I7" s="17" t="s">
        <v>524</v>
      </c>
      <c r="J7" s="60" t="s">
        <v>525</v>
      </c>
      <c r="K7" s="124" t="s">
        <v>526</v>
      </c>
      <c r="L7" s="61"/>
      <c r="N7" s="3"/>
    </row>
    <row r="8" spans="1:14" ht="65.25" customHeight="1" x14ac:dyDescent="0.2">
      <c r="A8" s="120" t="s">
        <v>15</v>
      </c>
      <c r="B8" s="214" t="s">
        <v>486</v>
      </c>
      <c r="C8" s="215"/>
      <c r="D8" s="215"/>
      <c r="E8" s="216"/>
      <c r="F8" s="61"/>
      <c r="G8" s="207" t="s">
        <v>531</v>
      </c>
      <c r="H8" s="207"/>
      <c r="I8" s="179"/>
      <c r="J8" s="60" t="s">
        <v>530</v>
      </c>
      <c r="K8" s="124" t="s">
        <v>526</v>
      </c>
      <c r="L8" s="61"/>
      <c r="N8" s="3"/>
    </row>
    <row r="9" spans="1:14" s="55" customFormat="1" ht="27" customHeight="1" x14ac:dyDescent="0.2">
      <c r="A9" s="63"/>
      <c r="B9" s="63"/>
      <c r="C9" s="63"/>
      <c r="D9" s="63"/>
      <c r="E9" s="63"/>
      <c r="F9" s="61"/>
      <c r="G9" s="207" t="s">
        <v>532</v>
      </c>
      <c r="H9" s="207"/>
      <c r="I9" s="175"/>
      <c r="J9" s="124" t="s">
        <v>527</v>
      </c>
      <c r="K9" s="17" t="s">
        <v>533</v>
      </c>
      <c r="L9" s="61"/>
      <c r="M9" s="31"/>
      <c r="N9" s="31"/>
    </row>
    <row r="10" spans="1:14" s="55" customFormat="1" ht="27" customHeight="1" x14ac:dyDescent="0.2">
      <c r="A10" s="63"/>
      <c r="B10" s="63"/>
      <c r="C10" s="63"/>
      <c r="D10" s="63"/>
      <c r="E10" s="63"/>
      <c r="F10" s="61"/>
      <c r="G10" s="207" t="s">
        <v>15</v>
      </c>
      <c r="H10" s="207"/>
      <c r="I10" s="207" t="s">
        <v>486</v>
      </c>
      <c r="J10" s="207"/>
      <c r="K10" s="207"/>
      <c r="L10" s="61"/>
      <c r="M10" s="31"/>
      <c r="N10" s="31"/>
    </row>
    <row r="11" spans="1:14" s="63" customFormat="1" ht="36" hidden="1" customHeight="1" x14ac:dyDescent="0.2">
      <c r="M11" s="62"/>
      <c r="N11" s="62"/>
    </row>
    <row r="12" spans="1:14" s="63" customFormat="1" ht="27" hidden="1" customHeight="1" x14ac:dyDescent="0.2">
      <c r="A12" s="61"/>
      <c r="B12" s="61"/>
      <c r="C12" s="61"/>
      <c r="D12" s="61"/>
      <c r="E12" s="61"/>
      <c r="F12" s="61"/>
      <c r="G12" s="61"/>
      <c r="H12" s="61"/>
      <c r="I12" s="61"/>
      <c r="J12" s="61"/>
      <c r="K12" s="61"/>
      <c r="L12" s="61"/>
      <c r="M12" s="62"/>
    </row>
    <row r="13" spans="1:14" s="63" customFormat="1" ht="12.75" customHeight="1" x14ac:dyDescent="0.2">
      <c r="A13" s="61"/>
      <c r="B13" s="61"/>
      <c r="C13" s="61"/>
      <c r="D13" s="61"/>
      <c r="E13" s="61"/>
      <c r="F13" s="61"/>
      <c r="G13" s="61"/>
      <c r="H13" s="61"/>
      <c r="I13" s="61"/>
      <c r="J13" s="61"/>
      <c r="K13" s="61"/>
      <c r="L13" s="62"/>
      <c r="M13" s="62"/>
    </row>
    <row r="14" spans="1:14" ht="78.75" customHeight="1" x14ac:dyDescent="0.2">
      <c r="A14" s="22" t="s">
        <v>485</v>
      </c>
      <c r="B14" s="52" t="s">
        <v>25</v>
      </c>
      <c r="C14" s="52" t="s">
        <v>26</v>
      </c>
      <c r="D14" s="22" t="s">
        <v>430</v>
      </c>
      <c r="E14" s="22" t="s">
        <v>431</v>
      </c>
      <c r="F14" s="22" t="s">
        <v>432</v>
      </c>
      <c r="G14" s="52" t="s">
        <v>27</v>
      </c>
      <c r="H14" s="52" t="s">
        <v>28</v>
      </c>
      <c r="I14" s="154" t="s">
        <v>490</v>
      </c>
      <c r="J14" s="153" t="s">
        <v>273</v>
      </c>
      <c r="K14" s="52" t="s">
        <v>2</v>
      </c>
    </row>
    <row r="15" spans="1:14" ht="32.25" customHeight="1" x14ac:dyDescent="0.2">
      <c r="A15" s="155" t="s">
        <v>0</v>
      </c>
      <c r="B15" s="180" t="s">
        <v>746</v>
      </c>
      <c r="C15" s="187">
        <v>1</v>
      </c>
      <c r="D15" s="158">
        <v>3.3559999999999999</v>
      </c>
      <c r="E15" s="159"/>
      <c r="F15" s="159"/>
      <c r="G15" s="162">
        <v>3.6</v>
      </c>
      <c r="H15" s="163"/>
      <c r="I15" s="163"/>
      <c r="J15" s="159"/>
      <c r="K15" s="156"/>
    </row>
    <row r="16" spans="1:14" ht="27.75" customHeight="1" x14ac:dyDescent="0.2">
      <c r="A16" s="155" t="s">
        <v>534</v>
      </c>
      <c r="B16" s="180" t="s">
        <v>747</v>
      </c>
      <c r="C16" s="187">
        <v>2</v>
      </c>
      <c r="D16" s="158">
        <v>3.6859999999999999</v>
      </c>
      <c r="E16" s="158">
        <v>1.5449999999999999</v>
      </c>
      <c r="F16" s="159"/>
      <c r="G16" s="162">
        <v>3.6</v>
      </c>
      <c r="H16" s="163"/>
      <c r="I16" s="163"/>
      <c r="J16" s="159"/>
      <c r="K16" s="156"/>
    </row>
    <row r="17" spans="1:11" ht="27.75" customHeight="1" x14ac:dyDescent="0.2">
      <c r="A17" s="155" t="s">
        <v>535</v>
      </c>
      <c r="B17" s="180" t="s">
        <v>748</v>
      </c>
      <c r="C17" s="187">
        <v>2</v>
      </c>
      <c r="D17" s="158">
        <v>1.556</v>
      </c>
      <c r="E17" s="159"/>
      <c r="F17" s="159"/>
      <c r="G17" s="163"/>
      <c r="H17" s="163"/>
      <c r="I17" s="163"/>
      <c r="J17" s="159"/>
      <c r="K17" s="156"/>
    </row>
    <row r="18" spans="1:11" ht="27.75" customHeight="1" x14ac:dyDescent="0.2">
      <c r="A18" s="155" t="s">
        <v>536</v>
      </c>
      <c r="B18" s="180" t="s">
        <v>749</v>
      </c>
      <c r="C18" s="187">
        <v>3</v>
      </c>
      <c r="D18" s="158">
        <v>3.367</v>
      </c>
      <c r="E18" s="159"/>
      <c r="F18" s="159"/>
      <c r="G18" s="162">
        <v>4.63</v>
      </c>
      <c r="H18" s="163"/>
      <c r="I18" s="163"/>
      <c r="J18" s="159"/>
      <c r="K18" s="156"/>
    </row>
    <row r="19" spans="1:11" ht="27.75" customHeight="1" x14ac:dyDescent="0.2">
      <c r="A19" s="155" t="s">
        <v>537</v>
      </c>
      <c r="B19" s="180" t="s">
        <v>750</v>
      </c>
      <c r="C19" s="187">
        <v>4</v>
      </c>
      <c r="D19" s="158">
        <v>3.5150000000000001</v>
      </c>
      <c r="E19" s="158">
        <v>1.466</v>
      </c>
      <c r="F19" s="159"/>
      <c r="G19" s="162">
        <v>4.63</v>
      </c>
      <c r="H19" s="163"/>
      <c r="I19" s="163"/>
      <c r="J19" s="159"/>
      <c r="K19" s="156"/>
    </row>
    <row r="20" spans="1:11" ht="27.75" customHeight="1" x14ac:dyDescent="0.2">
      <c r="A20" s="155" t="s">
        <v>538</v>
      </c>
      <c r="B20" s="180" t="s">
        <v>751</v>
      </c>
      <c r="C20" s="187">
        <v>4</v>
      </c>
      <c r="D20" s="158">
        <v>1.498</v>
      </c>
      <c r="E20" s="159"/>
      <c r="F20" s="159"/>
      <c r="G20" s="163"/>
      <c r="H20" s="163"/>
      <c r="I20" s="163"/>
      <c r="J20" s="159"/>
      <c r="K20" s="156"/>
    </row>
    <row r="21" spans="1:11" ht="27.75" customHeight="1" x14ac:dyDescent="0.2">
      <c r="A21" s="155" t="s">
        <v>539</v>
      </c>
      <c r="B21" s="180" t="s">
        <v>752</v>
      </c>
      <c r="C21" s="187">
        <v>0</v>
      </c>
      <c r="D21" s="181">
        <v>12.266</v>
      </c>
      <c r="E21" s="182">
        <v>2.621</v>
      </c>
      <c r="F21" s="183">
        <v>1.4530000000000001</v>
      </c>
      <c r="G21" s="162">
        <v>3.6</v>
      </c>
      <c r="H21" s="163"/>
      <c r="I21" s="163"/>
      <c r="J21" s="159"/>
      <c r="K21" s="156"/>
    </row>
    <row r="22" spans="1:11" ht="27.75" customHeight="1" x14ac:dyDescent="0.2">
      <c r="A22" s="155" t="s">
        <v>540</v>
      </c>
      <c r="B22" s="180" t="s">
        <v>753</v>
      </c>
      <c r="C22" s="187">
        <v>0</v>
      </c>
      <c r="D22" s="181">
        <v>12.568</v>
      </c>
      <c r="E22" s="182">
        <v>2.6589999999999998</v>
      </c>
      <c r="F22" s="183">
        <v>1.458</v>
      </c>
      <c r="G22" s="162">
        <v>4.63</v>
      </c>
      <c r="H22" s="163"/>
      <c r="I22" s="163"/>
      <c r="J22" s="159"/>
      <c r="K22" s="156"/>
    </row>
    <row r="23" spans="1:11" ht="27.75" customHeight="1" x14ac:dyDescent="0.2">
      <c r="A23" s="155" t="s">
        <v>541</v>
      </c>
      <c r="B23" s="180" t="s">
        <v>754</v>
      </c>
      <c r="C23" s="187">
        <v>0</v>
      </c>
      <c r="D23" s="181">
        <v>10.481</v>
      </c>
      <c r="E23" s="182">
        <v>2.3050000000000002</v>
      </c>
      <c r="F23" s="183">
        <v>1.423</v>
      </c>
      <c r="G23" s="162">
        <v>18.71</v>
      </c>
      <c r="H23" s="162">
        <v>2.5099999999999998</v>
      </c>
      <c r="I23" s="184">
        <v>4.46</v>
      </c>
      <c r="J23" s="158">
        <v>0.36699999999999999</v>
      </c>
      <c r="K23" s="156"/>
    </row>
    <row r="24" spans="1:11" ht="27.75" customHeight="1" x14ac:dyDescent="0.2">
      <c r="A24" s="155" t="s">
        <v>542</v>
      </c>
      <c r="B24" s="180" t="s">
        <v>755</v>
      </c>
      <c r="C24" s="187">
        <v>0</v>
      </c>
      <c r="D24" s="181">
        <v>8.0660000000000007</v>
      </c>
      <c r="E24" s="182">
        <v>1.869</v>
      </c>
      <c r="F24" s="183">
        <v>1.383</v>
      </c>
      <c r="G24" s="162">
        <v>6.6</v>
      </c>
      <c r="H24" s="162">
        <v>5.15</v>
      </c>
      <c r="I24" s="184">
        <v>7.12</v>
      </c>
      <c r="J24" s="158">
        <v>0.23200000000000001</v>
      </c>
      <c r="K24" s="156"/>
    </row>
    <row r="25" spans="1:11" ht="27.75" customHeight="1" x14ac:dyDescent="0.2">
      <c r="A25" s="155" t="s">
        <v>543</v>
      </c>
      <c r="B25" s="180" t="s">
        <v>756</v>
      </c>
      <c r="C25" s="187">
        <v>0</v>
      </c>
      <c r="D25" s="181">
        <v>6.54</v>
      </c>
      <c r="E25" s="182">
        <v>1.653</v>
      </c>
      <c r="F25" s="183">
        <v>1.3520000000000001</v>
      </c>
      <c r="G25" s="162">
        <v>99.97</v>
      </c>
      <c r="H25" s="162">
        <v>4.05</v>
      </c>
      <c r="I25" s="184">
        <v>6.63</v>
      </c>
      <c r="J25" s="158">
        <v>0.161</v>
      </c>
      <c r="K25" s="156"/>
    </row>
    <row r="26" spans="1:11" ht="27.75" customHeight="1" x14ac:dyDescent="0.2">
      <c r="A26" s="155" t="s">
        <v>544</v>
      </c>
      <c r="B26" s="180" t="s">
        <v>757</v>
      </c>
      <c r="C26" s="187">
        <v>8</v>
      </c>
      <c r="D26" s="158">
        <v>2.7069999999999999</v>
      </c>
      <c r="E26" s="159"/>
      <c r="F26" s="159"/>
      <c r="G26" s="163"/>
      <c r="H26" s="163"/>
      <c r="I26" s="163"/>
      <c r="J26" s="159"/>
      <c r="K26" s="156"/>
    </row>
    <row r="27" spans="1:11" ht="27.75" customHeight="1" x14ac:dyDescent="0.2">
      <c r="A27" s="155" t="s">
        <v>545</v>
      </c>
      <c r="B27" s="180" t="s">
        <v>758</v>
      </c>
      <c r="C27" s="187">
        <v>1</v>
      </c>
      <c r="D27" s="158">
        <v>2.9740000000000002</v>
      </c>
      <c r="E27" s="159"/>
      <c r="F27" s="159"/>
      <c r="G27" s="163"/>
      <c r="H27" s="163"/>
      <c r="I27" s="163"/>
      <c r="J27" s="159"/>
      <c r="K27" s="156"/>
    </row>
    <row r="28" spans="1:11" ht="27.75" customHeight="1" x14ac:dyDescent="0.2">
      <c r="A28" s="155" t="s">
        <v>546</v>
      </c>
      <c r="B28" s="180" t="s">
        <v>759</v>
      </c>
      <c r="C28" s="187">
        <v>1</v>
      </c>
      <c r="D28" s="158">
        <v>4.1079999999999997</v>
      </c>
      <c r="E28" s="159"/>
      <c r="F28" s="159"/>
      <c r="G28" s="163"/>
      <c r="H28" s="163"/>
      <c r="I28" s="163"/>
      <c r="J28" s="159"/>
      <c r="K28" s="156"/>
    </row>
    <row r="29" spans="1:11" ht="27.75" customHeight="1" x14ac:dyDescent="0.2">
      <c r="A29" s="155" t="s">
        <v>547</v>
      </c>
      <c r="B29" s="180" t="s">
        <v>760</v>
      </c>
      <c r="C29" s="187">
        <v>1</v>
      </c>
      <c r="D29" s="158">
        <v>2.5209999999999999</v>
      </c>
      <c r="E29" s="159"/>
      <c r="F29" s="159"/>
      <c r="G29" s="163"/>
      <c r="H29" s="163"/>
      <c r="I29" s="163"/>
      <c r="J29" s="159"/>
      <c r="K29" s="156"/>
    </row>
    <row r="30" spans="1:11" ht="27.75" customHeight="1" x14ac:dyDescent="0.2">
      <c r="A30" s="155" t="s">
        <v>548</v>
      </c>
      <c r="B30" s="180" t="s">
        <v>761</v>
      </c>
      <c r="C30" s="187">
        <v>0</v>
      </c>
      <c r="D30" s="185">
        <v>20.911999999999999</v>
      </c>
      <c r="E30" s="186">
        <v>2.645</v>
      </c>
      <c r="F30" s="183">
        <v>1.7310000000000001</v>
      </c>
      <c r="G30" s="163"/>
      <c r="H30" s="163"/>
      <c r="I30" s="163"/>
      <c r="J30" s="159"/>
      <c r="K30" s="156"/>
    </row>
    <row r="31" spans="1:11" ht="27.75" customHeight="1" x14ac:dyDescent="0.2">
      <c r="A31" s="155" t="s">
        <v>549</v>
      </c>
      <c r="B31" s="180"/>
      <c r="C31" s="187" t="s">
        <v>550</v>
      </c>
      <c r="D31" s="158">
        <v>-1.228</v>
      </c>
      <c r="E31" s="159"/>
      <c r="F31" s="159"/>
      <c r="G31" s="162">
        <v>0</v>
      </c>
      <c r="H31" s="163"/>
      <c r="I31" s="163"/>
      <c r="J31" s="159"/>
      <c r="K31" s="156"/>
    </row>
    <row r="32" spans="1:11" ht="27.75" customHeight="1" x14ac:dyDescent="0.2">
      <c r="A32" s="155" t="s">
        <v>551</v>
      </c>
      <c r="B32" s="180"/>
      <c r="C32" s="187">
        <v>8</v>
      </c>
      <c r="D32" s="158">
        <v>0</v>
      </c>
      <c r="E32" s="159"/>
      <c r="F32" s="159"/>
      <c r="G32" s="159"/>
      <c r="H32" s="191">
        <v>0.08</v>
      </c>
      <c r="I32" s="163"/>
      <c r="J32" s="159"/>
      <c r="K32" s="156"/>
    </row>
    <row r="33" spans="1:11" ht="27.75" customHeight="1" x14ac:dyDescent="0.2">
      <c r="A33" s="155" t="s">
        <v>552</v>
      </c>
      <c r="B33" s="180"/>
      <c r="C33" s="187">
        <v>0</v>
      </c>
      <c r="D33" s="158">
        <v>0</v>
      </c>
      <c r="E33" s="159"/>
      <c r="F33" s="159"/>
      <c r="G33" s="159"/>
      <c r="H33" s="191">
        <v>0.08</v>
      </c>
      <c r="I33" s="163"/>
      <c r="J33" s="158">
        <v>0.30199999999999999</v>
      </c>
      <c r="K33" s="156"/>
    </row>
    <row r="34" spans="1:11" ht="27.75" customHeight="1" x14ac:dyDescent="0.2">
      <c r="A34" s="155" t="s">
        <v>553</v>
      </c>
      <c r="B34" s="180"/>
      <c r="C34" s="187">
        <v>0</v>
      </c>
      <c r="D34" s="158">
        <v>0</v>
      </c>
      <c r="E34" s="159"/>
      <c r="F34" s="159"/>
      <c r="G34" s="159"/>
      <c r="H34" s="191">
        <v>0.08</v>
      </c>
      <c r="I34" s="163"/>
      <c r="J34" s="159"/>
      <c r="K34" s="156"/>
    </row>
    <row r="35" spans="1:11" ht="27.75" customHeight="1" x14ac:dyDescent="0.2">
      <c r="A35" s="155" t="s">
        <v>554</v>
      </c>
      <c r="B35" s="180"/>
      <c r="C35" s="187">
        <v>0</v>
      </c>
      <c r="D35" s="197">
        <v>0</v>
      </c>
      <c r="E35" s="198">
        <v>0</v>
      </c>
      <c r="F35" s="199">
        <v>0</v>
      </c>
      <c r="G35" s="159"/>
      <c r="H35" s="191">
        <v>0.08</v>
      </c>
      <c r="I35" s="163"/>
      <c r="J35" s="158">
        <v>0.30199999999999999</v>
      </c>
      <c r="K35" s="156"/>
    </row>
    <row r="36" spans="1:11" ht="27.75" customHeight="1" x14ac:dyDescent="0.2">
      <c r="A36" s="155" t="s">
        <v>555</v>
      </c>
      <c r="B36" s="180"/>
      <c r="C36" s="187">
        <v>0</v>
      </c>
      <c r="D36" s="197">
        <v>0</v>
      </c>
      <c r="E36" s="198">
        <v>0</v>
      </c>
      <c r="F36" s="199">
        <v>0</v>
      </c>
      <c r="G36" s="159"/>
      <c r="H36" s="191">
        <v>0.08</v>
      </c>
      <c r="I36" s="163"/>
      <c r="J36" s="159"/>
      <c r="K36" s="156"/>
    </row>
    <row r="37" spans="1:11" ht="27.75" customHeight="1" x14ac:dyDescent="0.2">
      <c r="A37" s="155" t="s">
        <v>556</v>
      </c>
      <c r="B37" s="180"/>
      <c r="C37" s="187">
        <v>0</v>
      </c>
      <c r="D37" s="158">
        <v>0</v>
      </c>
      <c r="E37" s="159"/>
      <c r="F37" s="159"/>
      <c r="G37" s="159"/>
      <c r="H37" s="191">
        <v>0.08</v>
      </c>
      <c r="I37" s="163"/>
      <c r="J37" s="158">
        <v>0.28000000000000003</v>
      </c>
      <c r="K37" s="156"/>
    </row>
    <row r="38" spans="1:11" ht="27.75" customHeight="1" x14ac:dyDescent="0.2">
      <c r="A38" s="155" t="s">
        <v>557</v>
      </c>
      <c r="B38" s="180"/>
      <c r="C38" s="187">
        <v>0</v>
      </c>
      <c r="D38" s="158">
        <v>0</v>
      </c>
      <c r="E38" s="159"/>
      <c r="F38" s="159"/>
      <c r="G38" s="159"/>
      <c r="H38" s="191">
        <v>0.08</v>
      </c>
      <c r="I38" s="163"/>
      <c r="J38" s="159"/>
      <c r="K38" s="156"/>
    </row>
    <row r="39" spans="1:11" ht="27.75" customHeight="1" x14ac:dyDescent="0.2">
      <c r="A39" s="155" t="s">
        <v>558</v>
      </c>
      <c r="B39" s="180"/>
      <c r="C39" s="187">
        <v>0</v>
      </c>
      <c r="D39" s="197">
        <v>0</v>
      </c>
      <c r="E39" s="198">
        <v>0</v>
      </c>
      <c r="F39" s="199">
        <v>0</v>
      </c>
      <c r="G39" s="159"/>
      <c r="H39" s="191">
        <v>0.08</v>
      </c>
      <c r="I39" s="163"/>
      <c r="J39" s="158">
        <v>0.28000000000000003</v>
      </c>
      <c r="K39" s="156"/>
    </row>
    <row r="40" spans="1:11" ht="27.75" customHeight="1" x14ac:dyDescent="0.2">
      <c r="A40" s="155" t="s">
        <v>559</v>
      </c>
      <c r="B40" s="180"/>
      <c r="C40" s="187">
        <v>0</v>
      </c>
      <c r="D40" s="197">
        <v>0</v>
      </c>
      <c r="E40" s="198">
        <v>0</v>
      </c>
      <c r="F40" s="199">
        <v>0</v>
      </c>
      <c r="G40" s="159"/>
      <c r="H40" s="191">
        <v>0.08</v>
      </c>
      <c r="I40" s="163"/>
      <c r="J40" s="159"/>
      <c r="K40" s="156"/>
    </row>
    <row r="41" spans="1:11" ht="27.75" customHeight="1" x14ac:dyDescent="0.2">
      <c r="A41" s="155" t="s">
        <v>560</v>
      </c>
      <c r="B41" s="180"/>
      <c r="C41" s="187">
        <v>0</v>
      </c>
      <c r="D41" s="158">
        <v>0</v>
      </c>
      <c r="E41" s="159"/>
      <c r="F41" s="159"/>
      <c r="G41" s="159"/>
      <c r="H41" s="191">
        <v>0.08</v>
      </c>
      <c r="I41" s="163"/>
      <c r="J41" s="158">
        <v>0.214</v>
      </c>
      <c r="K41" s="156"/>
    </row>
    <row r="42" spans="1:11" ht="27.75" customHeight="1" x14ac:dyDescent="0.2">
      <c r="A42" s="155" t="s">
        <v>561</v>
      </c>
      <c r="B42" s="180"/>
      <c r="C42" s="187">
        <v>0</v>
      </c>
      <c r="D42" s="158">
        <v>0</v>
      </c>
      <c r="E42" s="159"/>
      <c r="F42" s="159"/>
      <c r="G42" s="159"/>
      <c r="H42" s="191">
        <v>0.08</v>
      </c>
      <c r="I42" s="163"/>
      <c r="J42" s="159"/>
      <c r="K42" s="156"/>
    </row>
    <row r="43" spans="1:11" ht="27.75" customHeight="1" x14ac:dyDescent="0.2">
      <c r="A43" s="155" t="s">
        <v>562</v>
      </c>
      <c r="B43" s="180"/>
      <c r="C43" s="187">
        <v>0</v>
      </c>
      <c r="D43" s="197">
        <v>0</v>
      </c>
      <c r="E43" s="198">
        <v>0</v>
      </c>
      <c r="F43" s="199">
        <v>0</v>
      </c>
      <c r="G43" s="159"/>
      <c r="H43" s="191">
        <v>0.08</v>
      </c>
      <c r="I43" s="163"/>
      <c r="J43" s="158">
        <v>0.214</v>
      </c>
      <c r="K43" s="156"/>
    </row>
    <row r="44" spans="1:11" ht="27.75" customHeight="1" x14ac:dyDescent="0.2">
      <c r="A44" s="155" t="s">
        <v>563</v>
      </c>
      <c r="B44" s="180"/>
      <c r="C44" s="187">
        <v>0</v>
      </c>
      <c r="D44" s="197">
        <v>0</v>
      </c>
      <c r="E44" s="198">
        <v>0</v>
      </c>
      <c r="F44" s="199">
        <v>0</v>
      </c>
      <c r="G44" s="159"/>
      <c r="H44" s="191">
        <v>0.08</v>
      </c>
      <c r="I44" s="163"/>
      <c r="J44" s="159"/>
      <c r="K44" s="1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4">
    <mergeCell ref="I10:K10"/>
    <mergeCell ref="A2:K2"/>
    <mergeCell ref="C5:D5"/>
    <mergeCell ref="C6:D6"/>
    <mergeCell ref="G5:H5"/>
    <mergeCell ref="G6:H6"/>
    <mergeCell ref="G4:K4"/>
    <mergeCell ref="A4:E4"/>
    <mergeCell ref="C7:D7"/>
    <mergeCell ref="B8:E8"/>
    <mergeCell ref="G10:H10"/>
    <mergeCell ref="G7:H7"/>
    <mergeCell ref="G8:H8"/>
    <mergeCell ref="G9:H9"/>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G7" sqref="G7"/>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22" t="s">
        <v>440</v>
      </c>
      <c r="D1" s="222"/>
      <c r="E1" s="33"/>
      <c r="F1" s="221" t="s">
        <v>33</v>
      </c>
      <c r="G1" s="221"/>
      <c r="H1" s="221"/>
      <c r="I1" s="221"/>
      <c r="J1" s="221"/>
      <c r="K1" s="221"/>
      <c r="L1" s="221"/>
      <c r="M1" s="221"/>
      <c r="N1" s="221"/>
      <c r="O1" s="221"/>
    </row>
    <row r="2" spans="1:15" s="35" customFormat="1" ht="25.5" customHeight="1" x14ac:dyDescent="0.2">
      <c r="A2" s="208" t="str">
        <f>Overview!B4&amp; " - Effective from "&amp;Overview!D4&amp;" - "&amp;Overview!E4&amp;" EDCM charges"</f>
        <v>Vattenfall Networks Limited - GSP D - Effective from 1 April 2019 - Final EDCM charges</v>
      </c>
      <c r="B2" s="208"/>
      <c r="C2" s="208"/>
      <c r="D2" s="208"/>
      <c r="E2" s="208"/>
      <c r="F2" s="208"/>
      <c r="G2" s="208"/>
      <c r="H2" s="208"/>
      <c r="I2" s="208"/>
      <c r="J2" s="208"/>
      <c r="K2" s="208"/>
      <c r="L2" s="208"/>
      <c r="M2" s="208"/>
      <c r="N2" s="208"/>
      <c r="O2" s="208"/>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8" t="s">
        <v>317</v>
      </c>
      <c r="B4" s="208"/>
      <c r="C4" s="208"/>
      <c r="D4" s="208"/>
      <c r="E4" s="208"/>
      <c r="F4" s="208"/>
      <c r="G4" s="61"/>
      <c r="H4" s="61"/>
      <c r="I4" s="61"/>
      <c r="J4" s="61"/>
      <c r="K4" s="61"/>
      <c r="L4" s="61"/>
      <c r="M4" s="61"/>
      <c r="N4" s="61"/>
      <c r="O4" s="61"/>
    </row>
    <row r="5" spans="1:15" s="64" customFormat="1" ht="25.5" customHeight="1" x14ac:dyDescent="0.2">
      <c r="A5" s="224" t="s">
        <v>14</v>
      </c>
      <c r="B5" s="225"/>
      <c r="C5" s="225"/>
      <c r="D5" s="227" t="s">
        <v>312</v>
      </c>
      <c r="E5" s="227"/>
      <c r="F5" s="227"/>
      <c r="G5" s="61"/>
      <c r="H5" s="61"/>
      <c r="I5" s="61"/>
      <c r="J5" s="61"/>
      <c r="K5" s="61"/>
      <c r="L5" s="61"/>
      <c r="M5" s="61"/>
      <c r="N5" s="61"/>
      <c r="O5" s="61"/>
    </row>
    <row r="6" spans="1:15" s="64" customFormat="1" ht="48" customHeight="1" x14ac:dyDescent="0.2">
      <c r="A6" s="226" t="s">
        <v>311</v>
      </c>
      <c r="B6" s="226"/>
      <c r="C6" s="226"/>
      <c r="D6" s="211" t="s">
        <v>564</v>
      </c>
      <c r="E6" s="211"/>
      <c r="F6" s="211"/>
      <c r="G6" s="61"/>
      <c r="H6" s="61"/>
      <c r="I6" s="61"/>
      <c r="J6" s="61"/>
      <c r="K6" s="61"/>
      <c r="L6" s="61"/>
      <c r="M6" s="61"/>
      <c r="N6" s="61"/>
      <c r="O6" s="61"/>
    </row>
    <row r="7" spans="1:15" s="64" customFormat="1" ht="26.25" customHeight="1" x14ac:dyDescent="0.2">
      <c r="A7" s="207" t="s">
        <v>15</v>
      </c>
      <c r="B7" s="207"/>
      <c r="C7" s="207"/>
      <c r="D7" s="223" t="s">
        <v>486</v>
      </c>
      <c r="E7" s="223"/>
      <c r="F7" s="223"/>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489</v>
      </c>
      <c r="B10" s="37" t="s">
        <v>289</v>
      </c>
      <c r="C10" s="36" t="s">
        <v>290</v>
      </c>
      <c r="D10" s="36" t="s">
        <v>488</v>
      </c>
      <c r="E10" s="37" t="s">
        <v>289</v>
      </c>
      <c r="F10" s="36" t="s">
        <v>291</v>
      </c>
      <c r="G10" s="38" t="s">
        <v>32</v>
      </c>
      <c r="H10" s="39" t="s">
        <v>428</v>
      </c>
      <c r="I10" s="38" t="s">
        <v>305</v>
      </c>
      <c r="J10" s="38" t="s">
        <v>424</v>
      </c>
      <c r="K10" s="115" t="s">
        <v>491</v>
      </c>
      <c r="L10" s="39" t="s">
        <v>429</v>
      </c>
      <c r="M10" s="38" t="s">
        <v>306</v>
      </c>
      <c r="N10" s="38" t="s">
        <v>425</v>
      </c>
      <c r="O10" s="115" t="s">
        <v>492</v>
      </c>
    </row>
    <row r="11" spans="1:15" ht="36" customHeight="1" x14ac:dyDescent="0.2">
      <c r="A11" s="217" t="s">
        <v>501</v>
      </c>
      <c r="B11" s="218"/>
      <c r="C11" s="218"/>
      <c r="D11" s="218"/>
      <c r="E11" s="218"/>
      <c r="F11" s="218"/>
      <c r="G11" s="218"/>
      <c r="H11" s="218"/>
      <c r="I11" s="218"/>
      <c r="J11" s="218"/>
      <c r="K11" s="218"/>
      <c r="L11" s="218"/>
      <c r="M11" s="218"/>
      <c r="N11" s="219"/>
      <c r="O11" s="220"/>
    </row>
    <row r="12" spans="1:15" ht="36" customHeight="1" x14ac:dyDescent="0.2">
      <c r="A12" s="141"/>
      <c r="B12" s="141"/>
      <c r="C12" s="142"/>
      <c r="D12" s="30"/>
      <c r="E12" s="143"/>
      <c r="F12" s="144"/>
      <c r="G12" s="145"/>
      <c r="H12" s="145"/>
      <c r="I12" s="145"/>
      <c r="J12" s="146"/>
      <c r="K12" s="147"/>
      <c r="L12" s="147"/>
      <c r="M12" s="145"/>
      <c r="N12" s="148"/>
      <c r="O12" s="148"/>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1" t="s">
        <v>331</v>
      </c>
      <c r="B1" s="221"/>
      <c r="C1" s="221"/>
      <c r="D1" s="221"/>
      <c r="E1" s="221"/>
      <c r="F1" s="221"/>
      <c r="G1" s="221"/>
      <c r="H1" s="221"/>
    </row>
    <row r="2" spans="1:14" s="35" customFormat="1" ht="25.5" customHeight="1" x14ac:dyDescent="0.2">
      <c r="A2" s="228" t="str">
        <f>Overview!B4&amp; " - Effective from "&amp;Overview!D4&amp;" - "&amp;Overview!E4&amp;" EDCM import charges"</f>
        <v>Vattenfall Networks Limited - GSP D - Effective from 1 April 2019 - Final EDCM import charges</v>
      </c>
      <c r="B2" s="229"/>
      <c r="C2" s="229"/>
      <c r="D2" s="229"/>
      <c r="E2" s="229"/>
      <c r="F2" s="229"/>
      <c r="G2" s="229"/>
      <c r="H2" s="230"/>
    </row>
    <row r="3" spans="1:14" s="64" customFormat="1" ht="18" x14ac:dyDescent="0.2">
      <c r="A3" s="69"/>
      <c r="B3" s="133"/>
      <c r="C3" s="133"/>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1" t="s">
        <v>502</v>
      </c>
      <c r="B5" s="232"/>
      <c r="C5" s="232"/>
      <c r="D5" s="233"/>
      <c r="E5" s="130" t="str">
        <f>IFERROR(IF(VLOOKUP($A5,'Annex 2 EHV charges'!$A:$O,8,FALSE)=0,"",VLOOKUP($A5,'Annex 2 EHV charges'!$A:$O,8,FALSE)),"")</f>
        <v/>
      </c>
      <c r="F5" s="131" t="str">
        <f>IFERROR(IF(VLOOKUP($A5,'Annex 2 EHV charges'!$A:$O,9,FALSE)=0,"",VLOOKUP($A5,'Annex 2 EHV charges'!$A:$O,9,FALSE)),"")</f>
        <v/>
      </c>
      <c r="G5" s="130" t="str">
        <f>IFERROR(IF(VLOOKUP($A5,'Annex 2 EHV charges'!$A:$O,10,FALSE)=0,"",VLOOKUP($A5,'Annex 2 EHV charges'!$A:$O,10,FALSE)),"")</f>
        <v/>
      </c>
      <c r="H5" s="130" t="str">
        <f>IFERROR(IF(VLOOKUP($A5,'Annex 2 EHV charges'!$A:$O,11,FALSE)=0,"",VLOOKUP($A5,'Annex 2 EHV charges'!$A:$O,11,FALSE)),"")</f>
        <v/>
      </c>
    </row>
    <row r="6" spans="1:14" ht="30.75" customHeight="1" x14ac:dyDescent="0.2">
      <c r="A6" s="132" t="str">
        <f t="array" ref="A6">IFERROR(INDEX('Annex 2 EHV charges'!#REF!, MATCH(0, IF(ISBLANK('Annex 2 EHV charges'!#REF!),1, COUNTIF(A$4:$A5, 'Annex 2 EHV charges'!#REF!)), 0)),"")</f>
        <v/>
      </c>
      <c r="B6" s="134" t="str">
        <f>IF($A6="","",VLOOKUP($A6,'Annex 2 EHV charges'!$A:$O,2,0))</f>
        <v/>
      </c>
      <c r="C6" s="135" t="str">
        <f>IF($A6="","",VLOOKUP($A6,'Annex 2 EHV charges'!$A:$O,3,0))</f>
        <v/>
      </c>
      <c r="D6" s="132" t="str">
        <f>IF($A6="","",VLOOKUP($A6,'Annex 2 EHV charges'!$A:$O,7,0))</f>
        <v/>
      </c>
      <c r="E6" s="130" t="str">
        <f>IFERROR(IF(VLOOKUP($A6,'Annex 2 EHV charges'!$A:$O,8,FALSE)=0,"",VLOOKUP($A6,'Annex 2 EHV charges'!$A:$O,8,FALSE)),"")</f>
        <v/>
      </c>
      <c r="F6" s="131" t="str">
        <f>IFERROR(IF(VLOOKUP($A6,'Annex 2 EHV charges'!$A:$O,9,FALSE)=0,"",VLOOKUP($A6,'Annex 2 EHV charges'!$A:$O,9,FALSE)),"")</f>
        <v/>
      </c>
      <c r="G6" s="130" t="str">
        <f>IFERROR(IF(VLOOKUP($A6,'Annex 2 EHV charges'!$A:$O,10,FALSE)=0,"",VLOOKUP($A6,'Annex 2 EHV charges'!$A:$O,10,FALSE)),"")</f>
        <v/>
      </c>
      <c r="H6" s="130" t="str">
        <f>IFERROR(IF(VLOOKUP($A6,'Annex 2 EHV charges'!$A:$O,11,FALSE)=0,"",VLOOKUP($A6,'Annex 2 EHV charges'!$A:$O,11,FALSE)),"")</f>
        <v/>
      </c>
    </row>
    <row r="7" spans="1:14" ht="30.75" customHeight="1" x14ac:dyDescent="0.2">
      <c r="A7" s="132" t="str">
        <f t="array" ref="A7">IFERROR(INDEX('Annex 2 EHV charges'!#REF!, MATCH(0, IF(ISBLANK('Annex 2 EHV charges'!#REF!),1, COUNTIF(A$4:$A6, 'Annex 2 EHV charges'!#REF!)), 0)),"")</f>
        <v/>
      </c>
      <c r="B7" s="134" t="str">
        <f>IF($A7="","",VLOOKUP($A7,'Annex 2 EHV charges'!$A:$O,2,0))</f>
        <v/>
      </c>
      <c r="C7" s="135" t="str">
        <f>IF($A7="","",VLOOKUP($A7,'Annex 2 EHV charges'!$A:$O,3,0))</f>
        <v/>
      </c>
      <c r="D7" s="132" t="str">
        <f>IF($A7="","",VLOOKUP($A7,'Annex 2 EHV charges'!$A:$O,7,0))</f>
        <v/>
      </c>
      <c r="E7" s="130" t="str">
        <f>IFERROR(IF(VLOOKUP($A7,'Annex 2 EHV charges'!$A:$O,8,FALSE)=0,"",VLOOKUP($A7,'Annex 2 EHV charges'!$A:$O,8,FALSE)),"")</f>
        <v/>
      </c>
      <c r="F7" s="131" t="str">
        <f>IFERROR(IF(VLOOKUP($A7,'Annex 2 EHV charges'!$A:$O,9,FALSE)=0,"",VLOOKUP($A7,'Annex 2 EHV charges'!$A:$O,9,FALSE)),"")</f>
        <v/>
      </c>
      <c r="G7" s="130" t="str">
        <f>IFERROR(IF(VLOOKUP($A7,'Annex 2 EHV charges'!$A:$O,10,FALSE)=0,"",VLOOKUP($A7,'Annex 2 EHV charges'!$A:$O,10,FALSE)),"")</f>
        <v/>
      </c>
      <c r="H7" s="130" t="str">
        <f>IFERROR(IF(VLOOKUP($A7,'Annex 2 EHV charges'!$A:$O,11,FALSE)=0,"",VLOOKUP($A7,'Annex 2 EHV charges'!$A:$O,11,FALSE)),"")</f>
        <v/>
      </c>
    </row>
    <row r="8" spans="1:14" ht="30.75" customHeight="1" x14ac:dyDescent="0.2">
      <c r="A8" s="132" t="str">
        <f t="array" ref="A8">IFERROR(INDEX('Annex 2 EHV charges'!#REF!, MATCH(0, IF(ISBLANK('Annex 2 EHV charges'!#REF!),1, COUNTIF(A$4:$A7, 'Annex 2 EHV charges'!#REF!)), 0)),"")</f>
        <v/>
      </c>
      <c r="B8" s="134" t="str">
        <f>IF($A8="","",VLOOKUP($A8,'Annex 2 EHV charges'!$A:$O,2,0))</f>
        <v/>
      </c>
      <c r="C8" s="135" t="str">
        <f>IF($A8="","",VLOOKUP($A8,'Annex 2 EHV charges'!$A:$O,3,0))</f>
        <v/>
      </c>
      <c r="D8" s="132" t="str">
        <f>IF($A8="","",VLOOKUP($A8,'Annex 2 EHV charges'!$A:$O,7,0))</f>
        <v/>
      </c>
      <c r="E8" s="130" t="str">
        <f>IFERROR(IF(VLOOKUP($A8,'Annex 2 EHV charges'!$A:$O,8,FALSE)=0,"",VLOOKUP($A8,'Annex 2 EHV charges'!$A:$O,8,FALSE)),"")</f>
        <v/>
      </c>
      <c r="F8" s="131" t="str">
        <f>IFERROR(IF(VLOOKUP($A8,'Annex 2 EHV charges'!$A:$O,9,FALSE)=0,"",VLOOKUP($A8,'Annex 2 EHV charges'!$A:$O,9,FALSE)),"")</f>
        <v/>
      </c>
      <c r="G8" s="130" t="str">
        <f>IFERROR(IF(VLOOKUP($A8,'Annex 2 EHV charges'!$A:$O,10,FALSE)=0,"",VLOOKUP($A8,'Annex 2 EHV charges'!$A:$O,10,FALSE)),"")</f>
        <v/>
      </c>
      <c r="H8" s="130" t="str">
        <f>IFERROR(IF(VLOOKUP($A8,'Annex 2 EHV charges'!$A:$O,11,FALSE)=0,"",VLOOKUP($A8,'Annex 2 EHV charges'!$A:$O,11,FALSE)),"")</f>
        <v/>
      </c>
    </row>
    <row r="9" spans="1:14" ht="30.75" customHeight="1" x14ac:dyDescent="0.2">
      <c r="A9" s="132" t="str">
        <f t="array" ref="A9">IFERROR(INDEX('Annex 2 EHV charges'!#REF!, MATCH(0, IF(ISBLANK('Annex 2 EHV charges'!#REF!),1, COUNTIF(A$4:$A8, 'Annex 2 EHV charges'!#REF!)), 0)),"")</f>
        <v/>
      </c>
      <c r="B9" s="134" t="str">
        <f>IF($A9="","",VLOOKUP($A9,'Annex 2 EHV charges'!$A:$O,2,0))</f>
        <v/>
      </c>
      <c r="C9" s="135" t="str">
        <f>IF($A9="","",VLOOKUP($A9,'Annex 2 EHV charges'!$A:$O,3,0))</f>
        <v/>
      </c>
      <c r="D9" s="132" t="str">
        <f>IF($A9="","",VLOOKUP($A9,'Annex 2 EHV charges'!$A:$O,7,0))</f>
        <v/>
      </c>
      <c r="E9" s="130" t="str">
        <f>IFERROR(IF(VLOOKUP($A9,'Annex 2 EHV charges'!$A:$O,8,FALSE)=0,"",VLOOKUP($A9,'Annex 2 EHV charges'!$A:$O,8,FALSE)),"")</f>
        <v/>
      </c>
      <c r="F9" s="131" t="str">
        <f>IFERROR(IF(VLOOKUP($A9,'Annex 2 EHV charges'!$A:$O,9,FALSE)=0,"",VLOOKUP($A9,'Annex 2 EHV charges'!$A:$O,9,FALSE)),"")</f>
        <v/>
      </c>
      <c r="G9" s="130" t="str">
        <f>IFERROR(IF(VLOOKUP($A9,'Annex 2 EHV charges'!$A:$O,10,FALSE)=0,"",VLOOKUP($A9,'Annex 2 EHV charges'!$A:$O,10,FALSE)),"")</f>
        <v/>
      </c>
      <c r="H9" s="130" t="str">
        <f>IFERROR(IF(VLOOKUP($A9,'Annex 2 EHV charges'!$A:$O,11,FALSE)=0,"",VLOOKUP($A9,'Annex 2 EHV charges'!$A:$O,11,FALSE)),"")</f>
        <v/>
      </c>
    </row>
    <row r="10" spans="1:14" ht="30.75" customHeight="1" x14ac:dyDescent="0.2">
      <c r="A10" s="132" t="str">
        <f t="array" ref="A10">IFERROR(INDEX('Annex 2 EHV charges'!#REF!, MATCH(0, IF(ISBLANK('Annex 2 EHV charges'!#REF!),1, COUNTIF(A$4:$A9, 'Annex 2 EHV charges'!#REF!)), 0)),"")</f>
        <v/>
      </c>
      <c r="B10" s="134" t="str">
        <f>IF($A10="","",VLOOKUP($A10,'Annex 2 EHV charges'!$A:$O,2,0))</f>
        <v/>
      </c>
      <c r="C10" s="135" t="str">
        <f>IF($A10="","",VLOOKUP($A10,'Annex 2 EHV charges'!$A:$O,3,0))</f>
        <v/>
      </c>
      <c r="D10" s="132" t="str">
        <f>IF($A10="","",VLOOKUP($A10,'Annex 2 EHV charges'!$A:$O,7,0))</f>
        <v/>
      </c>
      <c r="E10" s="130" t="str">
        <f>IFERROR(IF(VLOOKUP($A10,'Annex 2 EHV charges'!$A:$O,8,FALSE)=0,"",VLOOKUP($A10,'Annex 2 EHV charges'!$A:$O,8,FALSE)),"")</f>
        <v/>
      </c>
      <c r="F10" s="131" t="str">
        <f>IFERROR(IF(VLOOKUP($A10,'Annex 2 EHV charges'!$A:$O,9,FALSE)=0,"",VLOOKUP($A10,'Annex 2 EHV charges'!$A:$O,9,FALSE)),"")</f>
        <v/>
      </c>
      <c r="G10" s="130" t="str">
        <f>IFERROR(IF(VLOOKUP($A10,'Annex 2 EHV charges'!$A:$O,10,FALSE)=0,"",VLOOKUP($A10,'Annex 2 EHV charges'!$A:$O,10,FALSE)),"")</f>
        <v/>
      </c>
      <c r="H10" s="130" t="str">
        <f>IFERROR(IF(VLOOKUP($A10,'Annex 2 EHV charges'!$A:$O,11,FALSE)=0,"",VLOOKUP($A10,'Annex 2 EHV charges'!$A:$O,11,FALSE)),"")</f>
        <v/>
      </c>
    </row>
    <row r="11" spans="1:14" ht="30.75" customHeight="1" x14ac:dyDescent="0.2">
      <c r="A11" s="132" t="str">
        <f t="array" ref="A11">IFERROR(INDEX('Annex 2 EHV charges'!#REF!, MATCH(0, IF(ISBLANK('Annex 2 EHV charges'!#REF!),1, COUNTIF(A$4:$A10, 'Annex 2 EHV charges'!#REF!)), 0)),"")</f>
        <v/>
      </c>
      <c r="B11" s="134" t="str">
        <f>IF($A11="","",VLOOKUP($A11,'Annex 2 EHV charges'!$A:$O,2,0))</f>
        <v/>
      </c>
      <c r="C11" s="135" t="str">
        <f>IF($A11="","",VLOOKUP($A11,'Annex 2 EHV charges'!$A:$O,3,0))</f>
        <v/>
      </c>
      <c r="D11" s="132" t="str">
        <f>IF($A11="","",VLOOKUP($A11,'Annex 2 EHV charges'!$A:$O,7,0))</f>
        <v/>
      </c>
      <c r="E11" s="130" t="str">
        <f>IFERROR(IF(VLOOKUP($A11,'Annex 2 EHV charges'!$A:$O,8,FALSE)=0,"",VLOOKUP($A11,'Annex 2 EHV charges'!$A:$O,8,FALSE)),"")</f>
        <v/>
      </c>
      <c r="F11" s="131" t="str">
        <f>IFERROR(IF(VLOOKUP($A11,'Annex 2 EHV charges'!$A:$O,9,FALSE)=0,"",VLOOKUP($A11,'Annex 2 EHV charges'!$A:$O,9,FALSE)),"")</f>
        <v/>
      </c>
      <c r="G11" s="130" t="str">
        <f>IFERROR(IF(VLOOKUP($A11,'Annex 2 EHV charges'!$A:$O,10,FALSE)=0,"",VLOOKUP($A11,'Annex 2 EHV charges'!$A:$O,10,FALSE)),"")</f>
        <v/>
      </c>
      <c r="H11" s="130" t="str">
        <f>IFERROR(IF(VLOOKUP($A11,'Annex 2 EHV charges'!$A:$O,11,FALSE)=0,"",VLOOKUP($A11,'Annex 2 EHV charges'!$A:$O,11,FALSE)),"")</f>
        <v/>
      </c>
    </row>
    <row r="12" spans="1:14" ht="30.75" customHeight="1" x14ac:dyDescent="0.2">
      <c r="A12" s="132" t="str">
        <f t="array" ref="A12">IFERROR(INDEX('Annex 2 EHV charges'!#REF!, MATCH(0, IF(ISBLANK('Annex 2 EHV charges'!#REF!),1, COUNTIF(A$4:$A11, 'Annex 2 EHV charges'!#REF!)), 0)),"")</f>
        <v/>
      </c>
      <c r="B12" s="134" t="str">
        <f>IF($A12="","",VLOOKUP($A12,'Annex 2 EHV charges'!$A:$O,2,0))</f>
        <v/>
      </c>
      <c r="C12" s="135" t="str">
        <f>IF($A12="","",VLOOKUP($A12,'Annex 2 EHV charges'!$A:$O,3,0))</f>
        <v/>
      </c>
      <c r="D12" s="132" t="str">
        <f>IF($A12="","",VLOOKUP($A12,'Annex 2 EHV charges'!$A:$O,7,0))</f>
        <v/>
      </c>
      <c r="E12" s="130" t="str">
        <f>IFERROR(IF(VLOOKUP($A12,'Annex 2 EHV charges'!$A:$O,8,FALSE)=0,"",VLOOKUP($A12,'Annex 2 EHV charges'!$A:$O,8,FALSE)),"")</f>
        <v/>
      </c>
      <c r="F12" s="131" t="str">
        <f>IFERROR(IF(VLOOKUP($A12,'Annex 2 EHV charges'!$A:$O,9,FALSE)=0,"",VLOOKUP($A12,'Annex 2 EHV charges'!$A:$O,9,FALSE)),"")</f>
        <v/>
      </c>
      <c r="G12" s="130" t="str">
        <f>IFERROR(IF(VLOOKUP($A12,'Annex 2 EHV charges'!$A:$O,10,FALSE)=0,"",VLOOKUP($A12,'Annex 2 EHV charges'!$A:$O,10,FALSE)),"")</f>
        <v/>
      </c>
      <c r="H12" s="130" t="str">
        <f>IFERROR(IF(VLOOKUP($A12,'Annex 2 EHV charges'!$A:$O,11,FALSE)=0,"",VLOOKUP($A12,'Annex 2 EHV charges'!$A:$O,11,FALSE)),"")</f>
        <v/>
      </c>
    </row>
    <row r="13" spans="1:14" ht="30.75" customHeight="1" x14ac:dyDescent="0.2">
      <c r="A13" s="132" t="str">
        <f t="array" ref="A13">IFERROR(INDEX('Annex 2 EHV charges'!#REF!, MATCH(0, IF(ISBLANK('Annex 2 EHV charges'!#REF!),1, COUNTIF(A$4:$A12, 'Annex 2 EHV charges'!#REF!)), 0)),"")</f>
        <v/>
      </c>
      <c r="B13" s="134" t="str">
        <f>IF($A13="","",VLOOKUP($A13,'Annex 2 EHV charges'!$A:$O,2,0))</f>
        <v/>
      </c>
      <c r="C13" s="135" t="str">
        <f>IF($A13="","",VLOOKUP($A13,'Annex 2 EHV charges'!$A:$O,3,0))</f>
        <v/>
      </c>
      <c r="D13" s="132" t="str">
        <f>IF($A13="","",VLOOKUP($A13,'Annex 2 EHV charges'!$A:$O,7,0))</f>
        <v/>
      </c>
      <c r="E13" s="130" t="str">
        <f>IFERROR(IF(VLOOKUP($A13,'Annex 2 EHV charges'!$A:$O,8,FALSE)=0,"",VLOOKUP($A13,'Annex 2 EHV charges'!$A:$O,8,FALSE)),"")</f>
        <v/>
      </c>
      <c r="F13" s="131" t="str">
        <f>IFERROR(IF(VLOOKUP($A13,'Annex 2 EHV charges'!$A:$O,9,FALSE)=0,"",VLOOKUP($A13,'Annex 2 EHV charges'!$A:$O,9,FALSE)),"")</f>
        <v/>
      </c>
      <c r="G13" s="130" t="str">
        <f>IFERROR(IF(VLOOKUP($A13,'Annex 2 EHV charges'!$A:$O,10,FALSE)=0,"",VLOOKUP($A13,'Annex 2 EHV charges'!$A:$O,10,FALSE)),"")</f>
        <v/>
      </c>
      <c r="H13" s="130" t="str">
        <f>IFERROR(IF(VLOOKUP($A13,'Annex 2 EHV charges'!$A:$O,11,FALSE)=0,"",VLOOKUP($A13,'Annex 2 EHV charges'!$A:$O,11,FALSE)),"")</f>
        <v/>
      </c>
    </row>
    <row r="14" spans="1:14" ht="30.75" customHeight="1" x14ac:dyDescent="0.2">
      <c r="A14" s="132" t="str">
        <f t="array" ref="A14">IFERROR(INDEX('Annex 2 EHV charges'!#REF!, MATCH(0, IF(ISBLANK('Annex 2 EHV charges'!#REF!),1, COUNTIF(A$4:$A13, 'Annex 2 EHV charges'!#REF!)), 0)),"")</f>
        <v/>
      </c>
      <c r="B14" s="134" t="str">
        <f>IF($A14="","",VLOOKUP($A14,'Annex 2 EHV charges'!$A:$O,2,0))</f>
        <v/>
      </c>
      <c r="C14" s="135" t="str">
        <f>IF($A14="","",VLOOKUP($A14,'Annex 2 EHV charges'!$A:$O,3,0))</f>
        <v/>
      </c>
      <c r="D14" s="132" t="str">
        <f>IF($A14="","",VLOOKUP($A14,'Annex 2 EHV charges'!$A:$O,7,0))</f>
        <v/>
      </c>
      <c r="E14" s="130" t="str">
        <f>IFERROR(IF(VLOOKUP($A14,'Annex 2 EHV charges'!$A:$O,8,FALSE)=0,"",VLOOKUP($A14,'Annex 2 EHV charges'!$A:$O,8,FALSE)),"")</f>
        <v/>
      </c>
      <c r="F14" s="131" t="str">
        <f>IFERROR(IF(VLOOKUP($A14,'Annex 2 EHV charges'!$A:$O,9,FALSE)=0,"",VLOOKUP($A14,'Annex 2 EHV charges'!$A:$O,9,FALSE)),"")</f>
        <v/>
      </c>
      <c r="G14" s="130" t="str">
        <f>IFERROR(IF(VLOOKUP($A14,'Annex 2 EHV charges'!$A:$O,10,FALSE)=0,"",VLOOKUP($A14,'Annex 2 EHV charges'!$A:$O,10,FALSE)),"")</f>
        <v/>
      </c>
      <c r="H14" s="130" t="str">
        <f>IFERROR(IF(VLOOKUP($A14,'Annex 2 EHV charges'!$A:$O,11,FALSE)=0,"",VLOOKUP($A14,'Annex 2 EHV charges'!$A:$O,11,FALSE)),"")</f>
        <v/>
      </c>
    </row>
    <row r="15" spans="1:14" ht="30.75" customHeight="1" x14ac:dyDescent="0.2">
      <c r="A15" s="132" t="str">
        <f t="array" ref="A15">IFERROR(INDEX('Annex 2 EHV charges'!#REF!, MATCH(0, IF(ISBLANK('Annex 2 EHV charges'!#REF!),1, COUNTIF(A$4:$A14, 'Annex 2 EHV charges'!#REF!)), 0)),"")</f>
        <v/>
      </c>
      <c r="B15" s="134" t="str">
        <f>IF($A15="","",VLOOKUP($A15,'Annex 2 EHV charges'!$A:$O,2,0))</f>
        <v/>
      </c>
      <c r="C15" s="135" t="str">
        <f>IF($A15="","",VLOOKUP($A15,'Annex 2 EHV charges'!$A:$O,3,0))</f>
        <v/>
      </c>
      <c r="D15" s="132" t="str">
        <f>IF($A15="","",VLOOKUP($A15,'Annex 2 EHV charges'!$A:$O,7,0))</f>
        <v/>
      </c>
      <c r="E15" s="130" t="str">
        <f>IFERROR(IF(VLOOKUP($A15,'Annex 2 EHV charges'!$A:$O,8,FALSE)=0,"",VLOOKUP($A15,'Annex 2 EHV charges'!$A:$O,8,FALSE)),"")</f>
        <v/>
      </c>
      <c r="F15" s="131" t="str">
        <f>IFERROR(IF(VLOOKUP($A15,'Annex 2 EHV charges'!$A:$O,9,FALSE)=0,"",VLOOKUP($A15,'Annex 2 EHV charges'!$A:$O,9,FALSE)),"")</f>
        <v/>
      </c>
      <c r="G15" s="130" t="str">
        <f>IFERROR(IF(VLOOKUP($A15,'Annex 2 EHV charges'!$A:$O,10,FALSE)=0,"",VLOOKUP($A15,'Annex 2 EHV charges'!$A:$O,10,FALSE)),"")</f>
        <v/>
      </c>
      <c r="H15" s="130" t="str">
        <f>IFERROR(IF(VLOOKUP($A15,'Annex 2 EHV charges'!$A:$O,11,FALSE)=0,"",VLOOKUP($A15,'Annex 2 EHV charges'!$A:$O,11,FALSE)),"")</f>
        <v/>
      </c>
    </row>
    <row r="16" spans="1:14" ht="30.75" customHeight="1" x14ac:dyDescent="0.2">
      <c r="A16" s="132" t="str">
        <f t="array" ref="A16">IFERROR(INDEX('Annex 2 EHV charges'!#REF!, MATCH(0, IF(ISBLANK('Annex 2 EHV charges'!#REF!),1, COUNTIF(A$4:$A15, 'Annex 2 EHV charges'!#REF!)), 0)),"")</f>
        <v/>
      </c>
      <c r="B16" s="134" t="str">
        <f>IF($A16="","",VLOOKUP($A16,'Annex 2 EHV charges'!$A:$O,2,0))</f>
        <v/>
      </c>
      <c r="C16" s="135" t="str">
        <f>IF($A16="","",VLOOKUP($A16,'Annex 2 EHV charges'!$A:$O,3,0))</f>
        <v/>
      </c>
      <c r="D16" s="132" t="str">
        <f>IF($A16="","",VLOOKUP($A16,'Annex 2 EHV charges'!$A:$O,7,0))</f>
        <v/>
      </c>
      <c r="E16" s="130" t="str">
        <f>IFERROR(IF(VLOOKUP($A16,'Annex 2 EHV charges'!$A:$O,8,FALSE)=0,"",VLOOKUP($A16,'Annex 2 EHV charges'!$A:$O,8,FALSE)),"")</f>
        <v/>
      </c>
      <c r="F16" s="131" t="str">
        <f>IFERROR(IF(VLOOKUP($A16,'Annex 2 EHV charges'!$A:$O,9,FALSE)=0,"",VLOOKUP($A16,'Annex 2 EHV charges'!$A:$O,9,FALSE)),"")</f>
        <v/>
      </c>
      <c r="G16" s="130" t="str">
        <f>IFERROR(IF(VLOOKUP($A16,'Annex 2 EHV charges'!$A:$O,10,FALSE)=0,"",VLOOKUP($A16,'Annex 2 EHV charges'!$A:$O,10,FALSE)),"")</f>
        <v/>
      </c>
      <c r="H16" s="130" t="str">
        <f>IFERROR(IF(VLOOKUP($A16,'Annex 2 EHV charges'!$A:$O,11,FALSE)=0,"",VLOOKUP($A16,'Annex 2 EHV charges'!$A:$O,11,FALSE)),"")</f>
        <v/>
      </c>
    </row>
    <row r="17" spans="1:8" ht="30.75" customHeight="1" x14ac:dyDescent="0.2">
      <c r="A17" s="132" t="str">
        <f t="array" ref="A17">IFERROR(INDEX('Annex 2 EHV charges'!#REF!, MATCH(0, IF(ISBLANK('Annex 2 EHV charges'!#REF!),1, COUNTIF(A$4:$A16, 'Annex 2 EHV charges'!#REF!)), 0)),"")</f>
        <v/>
      </c>
      <c r="B17" s="134" t="str">
        <f>IF($A17="","",VLOOKUP($A17,'Annex 2 EHV charges'!$A:$O,2,0))</f>
        <v/>
      </c>
      <c r="C17" s="135" t="str">
        <f>IF($A17="","",VLOOKUP($A17,'Annex 2 EHV charges'!$A:$O,3,0))</f>
        <v/>
      </c>
      <c r="D17" s="132" t="str">
        <f>IF($A17="","",VLOOKUP($A17,'Annex 2 EHV charges'!$A:$O,7,0))</f>
        <v/>
      </c>
      <c r="E17" s="130" t="str">
        <f>IFERROR(IF(VLOOKUP($A17,'Annex 2 EHV charges'!$A:$O,8,FALSE)=0,"",VLOOKUP($A17,'Annex 2 EHV charges'!$A:$O,8,FALSE)),"")</f>
        <v/>
      </c>
      <c r="F17" s="131" t="str">
        <f>IFERROR(IF(VLOOKUP($A17,'Annex 2 EHV charges'!$A:$O,9,FALSE)=0,"",VLOOKUP($A17,'Annex 2 EHV charges'!$A:$O,9,FALSE)),"")</f>
        <v/>
      </c>
      <c r="G17" s="130" t="str">
        <f>IFERROR(IF(VLOOKUP($A17,'Annex 2 EHV charges'!$A:$O,10,FALSE)=0,"",VLOOKUP($A17,'Annex 2 EHV charges'!$A:$O,10,FALSE)),"")</f>
        <v/>
      </c>
      <c r="H17" s="130" t="str">
        <f>IFERROR(IF(VLOOKUP($A17,'Annex 2 EHV charges'!$A:$O,11,FALSE)=0,"",VLOOKUP($A17,'Annex 2 EHV charges'!$A:$O,11,FALSE)),"")</f>
        <v/>
      </c>
    </row>
    <row r="18" spans="1:8" ht="30.75" customHeight="1" x14ac:dyDescent="0.2">
      <c r="A18" s="132" t="str">
        <f t="array" ref="A18">IFERROR(INDEX('Annex 2 EHV charges'!#REF!, MATCH(0, IF(ISBLANK('Annex 2 EHV charges'!#REF!),1, COUNTIF(A$4:$A17, 'Annex 2 EHV charges'!#REF!)), 0)),"")</f>
        <v/>
      </c>
      <c r="B18" s="134" t="str">
        <f>IF($A18="","",VLOOKUP($A18,'Annex 2 EHV charges'!$A:$O,2,0))</f>
        <v/>
      </c>
      <c r="C18" s="135" t="str">
        <f>IF($A18="","",VLOOKUP($A18,'Annex 2 EHV charges'!$A:$O,3,0))</f>
        <v/>
      </c>
      <c r="D18" s="132" t="str">
        <f>IF($A18="","",VLOOKUP($A18,'Annex 2 EHV charges'!$A:$O,7,0))</f>
        <v/>
      </c>
      <c r="E18" s="130" t="str">
        <f>IFERROR(IF(VLOOKUP($A18,'Annex 2 EHV charges'!$A:$O,8,FALSE)=0,"",VLOOKUP($A18,'Annex 2 EHV charges'!$A:$O,8,FALSE)),"")</f>
        <v/>
      </c>
      <c r="F18" s="131" t="str">
        <f>IFERROR(IF(VLOOKUP($A18,'Annex 2 EHV charges'!$A:$O,9,FALSE)=0,"",VLOOKUP($A18,'Annex 2 EHV charges'!$A:$O,9,FALSE)),"")</f>
        <v/>
      </c>
      <c r="G18" s="130" t="str">
        <f>IFERROR(IF(VLOOKUP($A18,'Annex 2 EHV charges'!$A:$O,10,FALSE)=0,"",VLOOKUP($A18,'Annex 2 EHV charges'!$A:$O,10,FALSE)),"")</f>
        <v/>
      </c>
      <c r="H18" s="130" t="str">
        <f>IFERROR(IF(VLOOKUP($A18,'Annex 2 EHV charges'!$A:$O,11,FALSE)=0,"",VLOOKUP($A18,'Annex 2 EHV charges'!$A:$O,11,FALSE)),"")</f>
        <v/>
      </c>
    </row>
    <row r="19" spans="1:8" ht="30.75" customHeight="1" x14ac:dyDescent="0.2">
      <c r="A19" s="132" t="str">
        <f t="array" ref="A19">IFERROR(INDEX('Annex 2 EHV charges'!#REF!, MATCH(0, IF(ISBLANK('Annex 2 EHV charges'!#REF!),1, COUNTIF(A$4:$A18, 'Annex 2 EHV charges'!#REF!)), 0)),"")</f>
        <v/>
      </c>
      <c r="B19" s="134" t="str">
        <f>IF($A19="","",VLOOKUP($A19,'Annex 2 EHV charges'!$A:$O,2,0))</f>
        <v/>
      </c>
      <c r="C19" s="135" t="str">
        <f>IF($A19="","",VLOOKUP($A19,'Annex 2 EHV charges'!$A:$O,3,0))</f>
        <v/>
      </c>
      <c r="D19" s="132" t="str">
        <f>IF($A19="","",VLOOKUP($A19,'Annex 2 EHV charges'!$A:$O,7,0))</f>
        <v/>
      </c>
      <c r="E19" s="130" t="str">
        <f>IFERROR(IF(VLOOKUP($A19,'Annex 2 EHV charges'!$A:$O,8,FALSE)=0,"",VLOOKUP($A19,'Annex 2 EHV charges'!$A:$O,8,FALSE)),"")</f>
        <v/>
      </c>
      <c r="F19" s="131" t="str">
        <f>IFERROR(IF(VLOOKUP($A19,'Annex 2 EHV charges'!$A:$O,9,FALSE)=0,"",VLOOKUP($A19,'Annex 2 EHV charges'!$A:$O,9,FALSE)),"")</f>
        <v/>
      </c>
      <c r="G19" s="130" t="str">
        <f>IFERROR(IF(VLOOKUP($A19,'Annex 2 EHV charges'!$A:$O,10,FALSE)=0,"",VLOOKUP($A19,'Annex 2 EHV charges'!$A:$O,10,FALSE)),"")</f>
        <v/>
      </c>
      <c r="H19" s="130" t="str">
        <f>IFERROR(IF(VLOOKUP($A19,'Annex 2 EHV charges'!$A:$O,11,FALSE)=0,"",VLOOKUP($A19,'Annex 2 EHV charges'!$A:$O,11,FALSE)),"")</f>
        <v/>
      </c>
    </row>
    <row r="20" spans="1:8" ht="30.75" customHeight="1" x14ac:dyDescent="0.2">
      <c r="A20" s="132" t="str">
        <f t="array" ref="A20">IFERROR(INDEX('Annex 2 EHV charges'!#REF!, MATCH(0, IF(ISBLANK('Annex 2 EHV charges'!#REF!),1, COUNTIF(A$4:$A19, 'Annex 2 EHV charges'!#REF!)), 0)),"")</f>
        <v/>
      </c>
      <c r="B20" s="134" t="str">
        <f>IF($A20="","",VLOOKUP($A20,'Annex 2 EHV charges'!$A:$O,2,0))</f>
        <v/>
      </c>
      <c r="C20" s="135" t="str">
        <f>IF($A20="","",VLOOKUP($A20,'Annex 2 EHV charges'!$A:$O,3,0))</f>
        <v/>
      </c>
      <c r="D20" s="132" t="str">
        <f>IF($A20="","",VLOOKUP($A20,'Annex 2 EHV charges'!$A:$O,7,0))</f>
        <v/>
      </c>
      <c r="E20" s="130" t="str">
        <f>IFERROR(IF(VLOOKUP($A20,'Annex 2 EHV charges'!$A:$O,8,FALSE)=0,"",VLOOKUP($A20,'Annex 2 EHV charges'!$A:$O,8,FALSE)),"")</f>
        <v/>
      </c>
      <c r="F20" s="131" t="str">
        <f>IFERROR(IF(VLOOKUP($A20,'Annex 2 EHV charges'!$A:$O,9,FALSE)=0,"",VLOOKUP($A20,'Annex 2 EHV charges'!$A:$O,9,FALSE)),"")</f>
        <v/>
      </c>
      <c r="G20" s="130" t="str">
        <f>IFERROR(IF(VLOOKUP($A20,'Annex 2 EHV charges'!$A:$O,10,FALSE)=0,"",VLOOKUP($A20,'Annex 2 EHV charges'!$A:$O,10,FALSE)),"")</f>
        <v/>
      </c>
      <c r="H20" s="130" t="str">
        <f>IFERROR(IF(VLOOKUP($A20,'Annex 2 EHV charges'!$A:$O,11,FALSE)=0,"",VLOOKUP($A20,'Annex 2 EHV charges'!$A:$O,11,FALSE)),"")</f>
        <v/>
      </c>
    </row>
    <row r="21" spans="1:8" ht="30.75" customHeight="1" x14ac:dyDescent="0.2">
      <c r="A21" s="132" t="str">
        <f t="array" ref="A21">IFERROR(INDEX('Annex 2 EHV charges'!#REF!, MATCH(0, IF(ISBLANK('Annex 2 EHV charges'!#REF!),1, COUNTIF(A$4:$A20, 'Annex 2 EHV charges'!#REF!)), 0)),"")</f>
        <v/>
      </c>
      <c r="B21" s="134" t="str">
        <f>IF($A21="","",VLOOKUP($A21,'Annex 2 EHV charges'!$A:$O,2,0))</f>
        <v/>
      </c>
      <c r="C21" s="135" t="str">
        <f>IF($A21="","",VLOOKUP($A21,'Annex 2 EHV charges'!$A:$O,3,0))</f>
        <v/>
      </c>
      <c r="D21" s="132" t="str">
        <f>IF($A21="","",VLOOKUP($A21,'Annex 2 EHV charges'!$A:$O,7,0))</f>
        <v/>
      </c>
      <c r="E21" s="130" t="str">
        <f>IFERROR(IF(VLOOKUP($A21,'Annex 2 EHV charges'!$A:$O,8,FALSE)=0,"",VLOOKUP($A21,'Annex 2 EHV charges'!$A:$O,8,FALSE)),"")</f>
        <v/>
      </c>
      <c r="F21" s="131" t="str">
        <f>IFERROR(IF(VLOOKUP($A21,'Annex 2 EHV charges'!$A:$O,9,FALSE)=0,"",VLOOKUP($A21,'Annex 2 EHV charges'!$A:$O,9,FALSE)),"")</f>
        <v/>
      </c>
      <c r="G21" s="130" t="str">
        <f>IFERROR(IF(VLOOKUP($A21,'Annex 2 EHV charges'!$A:$O,10,FALSE)=0,"",VLOOKUP($A21,'Annex 2 EHV charges'!$A:$O,10,FALSE)),"")</f>
        <v/>
      </c>
      <c r="H21" s="130" t="str">
        <f>IFERROR(IF(VLOOKUP($A21,'Annex 2 EHV charges'!$A:$O,11,FALSE)=0,"",VLOOKUP($A21,'Annex 2 EHV charges'!$A:$O,11,FALSE)),"")</f>
        <v/>
      </c>
    </row>
    <row r="22" spans="1:8" ht="30.75" customHeight="1" x14ac:dyDescent="0.2">
      <c r="A22" s="132" t="str">
        <f t="array" ref="A22">IFERROR(INDEX('Annex 2 EHV charges'!#REF!, MATCH(0, IF(ISBLANK('Annex 2 EHV charges'!#REF!),1, COUNTIF(A$4:$A21, 'Annex 2 EHV charges'!#REF!)), 0)),"")</f>
        <v/>
      </c>
      <c r="B22" s="134" t="str">
        <f>IF($A22="","",VLOOKUP($A22,'Annex 2 EHV charges'!$A:$O,2,0))</f>
        <v/>
      </c>
      <c r="C22" s="135" t="str">
        <f>IF($A22="","",VLOOKUP($A22,'Annex 2 EHV charges'!$A:$O,3,0))</f>
        <v/>
      </c>
      <c r="D22" s="132" t="str">
        <f>IF($A22="","",VLOOKUP($A22,'Annex 2 EHV charges'!$A:$O,7,0))</f>
        <v/>
      </c>
      <c r="E22" s="130" t="str">
        <f>IFERROR(IF(VLOOKUP($A22,'Annex 2 EHV charges'!$A:$O,8,FALSE)=0,"",VLOOKUP($A22,'Annex 2 EHV charges'!$A:$O,8,FALSE)),"")</f>
        <v/>
      </c>
      <c r="F22" s="131" t="str">
        <f>IFERROR(IF(VLOOKUP($A22,'Annex 2 EHV charges'!$A:$O,9,FALSE)=0,"",VLOOKUP($A22,'Annex 2 EHV charges'!$A:$O,9,FALSE)),"")</f>
        <v/>
      </c>
      <c r="G22" s="130" t="str">
        <f>IFERROR(IF(VLOOKUP($A22,'Annex 2 EHV charges'!$A:$O,10,FALSE)=0,"",VLOOKUP($A22,'Annex 2 EHV charges'!$A:$O,10,FALSE)),"")</f>
        <v/>
      </c>
      <c r="H22" s="130" t="str">
        <f>IFERROR(IF(VLOOKUP($A22,'Annex 2 EHV charges'!$A:$O,11,FALSE)=0,"",VLOOKUP($A22,'Annex 2 EHV charges'!$A:$O,11,FALSE)),"")</f>
        <v/>
      </c>
    </row>
    <row r="23" spans="1:8" ht="30.75" customHeight="1" x14ac:dyDescent="0.2">
      <c r="A23" s="132" t="str">
        <f t="array" ref="A23">IFERROR(INDEX('Annex 2 EHV charges'!#REF!, MATCH(0, IF(ISBLANK('Annex 2 EHV charges'!#REF!),1, COUNTIF(A$4:$A22, 'Annex 2 EHV charges'!#REF!)), 0)),"")</f>
        <v/>
      </c>
      <c r="B23" s="134" t="str">
        <f>IF($A23="","",VLOOKUP($A23,'Annex 2 EHV charges'!$A:$O,2,0))</f>
        <v/>
      </c>
      <c r="C23" s="135" t="str">
        <f>IF($A23="","",VLOOKUP($A23,'Annex 2 EHV charges'!$A:$O,3,0))</f>
        <v/>
      </c>
      <c r="D23" s="132" t="str">
        <f>IF($A23="","",VLOOKUP($A23,'Annex 2 EHV charges'!$A:$O,7,0))</f>
        <v/>
      </c>
      <c r="E23" s="130" t="str">
        <f>IFERROR(IF(VLOOKUP($A23,'Annex 2 EHV charges'!$A:$O,8,FALSE)=0,"",VLOOKUP($A23,'Annex 2 EHV charges'!$A:$O,8,FALSE)),"")</f>
        <v/>
      </c>
      <c r="F23" s="131" t="str">
        <f>IFERROR(IF(VLOOKUP($A23,'Annex 2 EHV charges'!$A:$O,9,FALSE)=0,"",VLOOKUP($A23,'Annex 2 EHV charges'!$A:$O,9,FALSE)),"")</f>
        <v/>
      </c>
      <c r="G23" s="130" t="str">
        <f>IFERROR(IF(VLOOKUP($A23,'Annex 2 EHV charges'!$A:$O,10,FALSE)=0,"",VLOOKUP($A23,'Annex 2 EHV charges'!$A:$O,10,FALSE)),"")</f>
        <v/>
      </c>
      <c r="H23" s="130" t="str">
        <f>IFERROR(IF(VLOOKUP($A23,'Annex 2 EHV charges'!$A:$O,11,FALSE)=0,"",VLOOKUP($A23,'Annex 2 EHV charges'!$A:$O,11,FALSE)),"")</f>
        <v/>
      </c>
    </row>
    <row r="24" spans="1:8" ht="30.75" customHeight="1" x14ac:dyDescent="0.2">
      <c r="A24" s="132" t="str">
        <f t="array" ref="A24">IFERROR(INDEX('Annex 2 EHV charges'!#REF!, MATCH(0, IF(ISBLANK('Annex 2 EHV charges'!#REF!),1, COUNTIF(A$4:$A23, 'Annex 2 EHV charges'!#REF!)), 0)),"")</f>
        <v/>
      </c>
      <c r="B24" s="134" t="str">
        <f>IF($A24="","",VLOOKUP($A24,'Annex 2 EHV charges'!$A:$O,2,0))</f>
        <v/>
      </c>
      <c r="C24" s="135" t="str">
        <f>IF($A24="","",VLOOKUP($A24,'Annex 2 EHV charges'!$A:$O,3,0))</f>
        <v/>
      </c>
      <c r="D24" s="132" t="str">
        <f>IF($A24="","",VLOOKUP($A24,'Annex 2 EHV charges'!$A:$O,7,0))</f>
        <v/>
      </c>
      <c r="E24" s="130" t="str">
        <f>IFERROR(IF(VLOOKUP($A24,'Annex 2 EHV charges'!$A:$O,8,FALSE)=0,"",VLOOKUP($A24,'Annex 2 EHV charges'!$A:$O,8,FALSE)),"")</f>
        <v/>
      </c>
      <c r="F24" s="131" t="str">
        <f>IFERROR(IF(VLOOKUP($A24,'Annex 2 EHV charges'!$A:$O,9,FALSE)=0,"",VLOOKUP($A24,'Annex 2 EHV charges'!$A:$O,9,FALSE)),"")</f>
        <v/>
      </c>
      <c r="G24" s="130" t="str">
        <f>IFERROR(IF(VLOOKUP($A24,'Annex 2 EHV charges'!$A:$O,10,FALSE)=0,"",VLOOKUP($A24,'Annex 2 EHV charges'!$A:$O,10,FALSE)),"")</f>
        <v/>
      </c>
      <c r="H24" s="130" t="str">
        <f>IFERROR(IF(VLOOKUP($A24,'Annex 2 EHV charges'!$A:$O,11,FALSE)=0,"",VLOOKUP($A24,'Annex 2 EHV charges'!$A:$O,11,FALSE)),"")</f>
        <v/>
      </c>
    </row>
    <row r="25" spans="1:8" ht="30.75" customHeight="1" x14ac:dyDescent="0.2">
      <c r="A25" s="132" t="str">
        <f t="array" ref="A25">IFERROR(INDEX('Annex 2 EHV charges'!#REF!, MATCH(0, IF(ISBLANK('Annex 2 EHV charges'!#REF!),1, COUNTIF(A$4:$A24, 'Annex 2 EHV charges'!#REF!)), 0)),"")</f>
        <v/>
      </c>
      <c r="B25" s="134" t="str">
        <f>IF($A25="","",VLOOKUP($A25,'Annex 2 EHV charges'!$A:$O,2,0))</f>
        <v/>
      </c>
      <c r="C25" s="135" t="str">
        <f>IF($A25="","",VLOOKUP($A25,'Annex 2 EHV charges'!$A:$O,3,0))</f>
        <v/>
      </c>
      <c r="D25" s="132" t="str">
        <f>IF($A25="","",VLOOKUP($A25,'Annex 2 EHV charges'!$A:$O,7,0))</f>
        <v/>
      </c>
      <c r="E25" s="130" t="str">
        <f>IFERROR(IF(VLOOKUP($A25,'Annex 2 EHV charges'!$A:$O,8,FALSE)=0,"",VLOOKUP($A25,'Annex 2 EHV charges'!$A:$O,8,FALSE)),"")</f>
        <v/>
      </c>
      <c r="F25" s="131" t="str">
        <f>IFERROR(IF(VLOOKUP($A25,'Annex 2 EHV charges'!$A:$O,9,FALSE)=0,"",VLOOKUP($A25,'Annex 2 EHV charges'!$A:$O,9,FALSE)),"")</f>
        <v/>
      </c>
      <c r="G25" s="130" t="str">
        <f>IFERROR(IF(VLOOKUP($A25,'Annex 2 EHV charges'!$A:$O,10,FALSE)=0,"",VLOOKUP($A25,'Annex 2 EHV charges'!$A:$O,10,FALSE)),"")</f>
        <v/>
      </c>
      <c r="H25" s="130" t="str">
        <f>IFERROR(IF(VLOOKUP($A25,'Annex 2 EHV charges'!$A:$O,11,FALSE)=0,"",VLOOKUP($A25,'Annex 2 EHV charges'!$A:$O,11,FALSE)),"")</f>
        <v/>
      </c>
    </row>
    <row r="26" spans="1:8" ht="30.75" customHeight="1" x14ac:dyDescent="0.2">
      <c r="A26" s="132" t="str">
        <f t="array" ref="A26">IFERROR(INDEX('Annex 2 EHV charges'!#REF!, MATCH(0, IF(ISBLANK('Annex 2 EHV charges'!#REF!),1, COUNTIF(A$4:$A25, 'Annex 2 EHV charges'!#REF!)), 0)),"")</f>
        <v/>
      </c>
      <c r="B26" s="134" t="str">
        <f>IF($A26="","",VLOOKUP($A26,'Annex 2 EHV charges'!$A:$O,2,0))</f>
        <v/>
      </c>
      <c r="C26" s="135" t="str">
        <f>IF($A26="","",VLOOKUP($A26,'Annex 2 EHV charges'!$A:$O,3,0))</f>
        <v/>
      </c>
      <c r="D26" s="132" t="str">
        <f>IF($A26="","",VLOOKUP($A26,'Annex 2 EHV charges'!$A:$O,7,0))</f>
        <v/>
      </c>
      <c r="E26" s="130" t="str">
        <f>IFERROR(IF(VLOOKUP($A26,'Annex 2 EHV charges'!$A:$O,8,FALSE)=0,"",VLOOKUP($A26,'Annex 2 EHV charges'!$A:$O,8,FALSE)),"")</f>
        <v/>
      </c>
      <c r="F26" s="131" t="str">
        <f>IFERROR(IF(VLOOKUP($A26,'Annex 2 EHV charges'!$A:$O,9,FALSE)=0,"",VLOOKUP($A26,'Annex 2 EHV charges'!$A:$O,9,FALSE)),"")</f>
        <v/>
      </c>
      <c r="G26" s="130" t="str">
        <f>IFERROR(IF(VLOOKUP($A26,'Annex 2 EHV charges'!$A:$O,10,FALSE)=0,"",VLOOKUP($A26,'Annex 2 EHV charges'!$A:$O,10,FALSE)),"")</f>
        <v/>
      </c>
      <c r="H26" s="130" t="str">
        <f>IFERROR(IF(VLOOKUP($A26,'Annex 2 EHV charges'!$A:$O,11,FALSE)=0,"",VLOOKUP($A26,'Annex 2 EHV charges'!$A:$O,11,FALSE)),"")</f>
        <v/>
      </c>
    </row>
    <row r="27" spans="1:8" x14ac:dyDescent="0.2">
      <c r="A27" s="132" t="str">
        <f t="array" ref="A27">IFERROR(INDEX('Annex 2 EHV charges'!#REF!, MATCH(0, IF(ISBLANK('Annex 2 EHV charges'!#REF!),1, COUNTIF(A$4:$A26, 'Annex 2 EHV charges'!#REF!)), 0)),"")</f>
        <v/>
      </c>
      <c r="B27" s="134" t="str">
        <f>IF($A27="","",VLOOKUP($A27,'Annex 2 EHV charges'!$A:$O,2,0))</f>
        <v/>
      </c>
      <c r="C27" s="135" t="str">
        <f>IF($A27="","",VLOOKUP($A27,'Annex 2 EHV charges'!$A:$O,3,0))</f>
        <v/>
      </c>
      <c r="D27" s="132" t="str">
        <f>IF($A27="","",VLOOKUP($A27,'Annex 2 EHV charges'!$A:$O,7,0))</f>
        <v/>
      </c>
      <c r="E27" s="130" t="str">
        <f>IFERROR(IF(VLOOKUP($A27,'Annex 2 EHV charges'!$A:$O,8,FALSE)=0,"",VLOOKUP($A27,'Annex 2 EHV charges'!$A:$O,8,FALSE)),"")</f>
        <v/>
      </c>
      <c r="F27" s="131" t="str">
        <f>IFERROR(IF(VLOOKUP($A27,'Annex 2 EHV charges'!$A:$O,9,FALSE)=0,"",VLOOKUP($A27,'Annex 2 EHV charges'!$A:$O,9,FALSE)),"")</f>
        <v/>
      </c>
      <c r="G27" s="130" t="str">
        <f>IFERROR(IF(VLOOKUP($A27,'Annex 2 EHV charges'!$A:$O,10,FALSE)=0,"",VLOOKUP($A27,'Annex 2 EHV charges'!$A:$O,10,FALSE)),"")</f>
        <v/>
      </c>
      <c r="H27" s="130" t="str">
        <f>IFERROR(IF(VLOOKUP($A27,'Annex 2 EHV charges'!$A:$O,11,FALSE)=0,"",VLOOKUP($A27,'Annex 2 EHV charges'!$A:$O,11,FALSE)),"")</f>
        <v/>
      </c>
    </row>
    <row r="28" spans="1:8" ht="30.75" customHeight="1" x14ac:dyDescent="0.2">
      <c r="A28" s="132" t="str">
        <f t="array" ref="A28">IFERROR(INDEX('Annex 2 EHV charges'!#REF!, MATCH(0, IF(ISBLANK('Annex 2 EHV charges'!#REF!),1, COUNTIF(A$4:$A27, 'Annex 2 EHV charges'!#REF!)), 0)),"")</f>
        <v/>
      </c>
      <c r="B28" s="134" t="str">
        <f>IF($A28="","",VLOOKUP($A28,'Annex 2 EHV charges'!$A:$O,2,0))</f>
        <v/>
      </c>
      <c r="C28" s="135" t="str">
        <f>IF($A28="","",VLOOKUP($A28,'Annex 2 EHV charges'!$A:$O,3,0))</f>
        <v/>
      </c>
      <c r="D28" s="132" t="str">
        <f>IF($A28="","",VLOOKUP($A28,'Annex 2 EHV charges'!$A:$O,7,0))</f>
        <v/>
      </c>
      <c r="E28" s="130" t="str">
        <f>IFERROR(IF(VLOOKUP($A28,'Annex 2 EHV charges'!$A:$O,8,FALSE)=0,"",VLOOKUP($A28,'Annex 2 EHV charges'!$A:$O,8,FALSE)),"")</f>
        <v/>
      </c>
      <c r="F28" s="131" t="str">
        <f>IFERROR(IF(VLOOKUP($A28,'Annex 2 EHV charges'!$A:$O,9,FALSE)=0,"",VLOOKUP($A28,'Annex 2 EHV charges'!$A:$O,9,FALSE)),"")</f>
        <v/>
      </c>
      <c r="G28" s="130" t="str">
        <f>IFERROR(IF(VLOOKUP($A28,'Annex 2 EHV charges'!$A:$O,10,FALSE)=0,"",VLOOKUP($A28,'Annex 2 EHV charges'!$A:$O,10,FALSE)),"")</f>
        <v/>
      </c>
      <c r="H28" s="130" t="str">
        <f>IFERROR(IF(VLOOKUP($A28,'Annex 2 EHV charges'!$A:$O,11,FALSE)=0,"",VLOOKUP($A28,'Annex 2 EHV charges'!$A:$O,11,FALSE)),"")</f>
        <v/>
      </c>
    </row>
    <row r="29" spans="1:8" ht="30.75" customHeight="1" x14ac:dyDescent="0.2">
      <c r="A29" s="132" t="str">
        <f t="array" ref="A29">IFERROR(INDEX('Annex 2 EHV charges'!#REF!, MATCH(0, IF(ISBLANK('Annex 2 EHV charges'!#REF!),1, COUNTIF(A$4:$A28, 'Annex 2 EHV charges'!#REF!)), 0)),"")</f>
        <v/>
      </c>
      <c r="B29" s="134" t="str">
        <f>IF($A29="","",VLOOKUP($A29,'Annex 2 EHV charges'!$A:$O,2,0))</f>
        <v/>
      </c>
      <c r="C29" s="135" t="str">
        <f>IF($A29="","",VLOOKUP($A29,'Annex 2 EHV charges'!$A:$O,3,0))</f>
        <v/>
      </c>
      <c r="D29" s="132" t="str">
        <f>IF($A29="","",VLOOKUP($A29,'Annex 2 EHV charges'!$A:$O,7,0))</f>
        <v/>
      </c>
      <c r="E29" s="130" t="str">
        <f>IFERROR(IF(VLOOKUP($A29,'Annex 2 EHV charges'!$A:$O,8,FALSE)=0,"",VLOOKUP($A29,'Annex 2 EHV charges'!$A:$O,8,FALSE)),"")</f>
        <v/>
      </c>
      <c r="F29" s="131" t="str">
        <f>IFERROR(IF(VLOOKUP($A29,'Annex 2 EHV charges'!$A:$O,9,FALSE)=0,"",VLOOKUP($A29,'Annex 2 EHV charges'!$A:$O,9,FALSE)),"")</f>
        <v/>
      </c>
      <c r="G29" s="130" t="str">
        <f>IFERROR(IF(VLOOKUP($A29,'Annex 2 EHV charges'!$A:$O,10,FALSE)=0,"",VLOOKUP($A29,'Annex 2 EHV charges'!$A:$O,10,FALSE)),"")</f>
        <v/>
      </c>
      <c r="H29" s="130" t="str">
        <f>IFERROR(IF(VLOOKUP($A29,'Annex 2 EHV charges'!$A:$O,11,FALSE)=0,"",VLOOKUP($A29,'Annex 2 EHV charges'!$A:$O,11,FALSE)),"")</f>
        <v/>
      </c>
    </row>
    <row r="30" spans="1:8" ht="30.75" customHeight="1" x14ac:dyDescent="0.2">
      <c r="A30" s="132" t="str">
        <f t="array" ref="A30">IFERROR(INDEX('Annex 2 EHV charges'!#REF!, MATCH(0, IF(ISBLANK('Annex 2 EHV charges'!#REF!),1, COUNTIF(A$4:$A29, 'Annex 2 EHV charges'!#REF!)), 0)),"")</f>
        <v/>
      </c>
      <c r="B30" s="134" t="str">
        <f>IF($A30="","",VLOOKUP($A30,'Annex 2 EHV charges'!$A:$O,2,0))</f>
        <v/>
      </c>
      <c r="C30" s="135" t="str">
        <f>IF($A30="","",VLOOKUP($A30,'Annex 2 EHV charges'!$A:$O,3,0))</f>
        <v/>
      </c>
      <c r="D30" s="132" t="str">
        <f>IF($A30="","",VLOOKUP($A30,'Annex 2 EHV charges'!$A:$O,7,0))</f>
        <v/>
      </c>
      <c r="E30" s="130" t="str">
        <f>IFERROR(IF(VLOOKUP($A30,'Annex 2 EHV charges'!$A:$O,8,FALSE)=0,"",VLOOKUP($A30,'Annex 2 EHV charges'!$A:$O,8,FALSE)),"")</f>
        <v/>
      </c>
      <c r="F30" s="131" t="str">
        <f>IFERROR(IF(VLOOKUP($A30,'Annex 2 EHV charges'!$A:$O,9,FALSE)=0,"",VLOOKUP($A30,'Annex 2 EHV charges'!$A:$O,9,FALSE)),"")</f>
        <v/>
      </c>
      <c r="G30" s="130" t="str">
        <f>IFERROR(IF(VLOOKUP($A30,'Annex 2 EHV charges'!$A:$O,10,FALSE)=0,"",VLOOKUP($A30,'Annex 2 EHV charges'!$A:$O,10,FALSE)),"")</f>
        <v/>
      </c>
      <c r="H30" s="130" t="str">
        <f>IFERROR(IF(VLOOKUP($A30,'Annex 2 EHV charges'!$A:$O,11,FALSE)=0,"",VLOOKUP($A30,'Annex 2 EHV charges'!$A:$O,11,FALSE)),"")</f>
        <v/>
      </c>
    </row>
    <row r="31" spans="1:8" ht="30.75" customHeight="1" x14ac:dyDescent="0.2">
      <c r="A31" s="132" t="str">
        <f t="array" ref="A31">IFERROR(INDEX('Annex 2 EHV charges'!#REF!, MATCH(0, IF(ISBLANK('Annex 2 EHV charges'!#REF!),1, COUNTIF(A$4:$A30, 'Annex 2 EHV charges'!#REF!)), 0)),"")</f>
        <v/>
      </c>
      <c r="B31" s="134" t="str">
        <f>IF($A31="","",VLOOKUP($A31,'Annex 2 EHV charges'!$A:$O,2,0))</f>
        <v/>
      </c>
      <c r="C31" s="135" t="str">
        <f>IF($A31="","",VLOOKUP($A31,'Annex 2 EHV charges'!$A:$O,3,0))</f>
        <v/>
      </c>
      <c r="D31" s="132" t="str">
        <f>IF($A31="","",VLOOKUP($A31,'Annex 2 EHV charges'!$A:$O,7,0))</f>
        <v/>
      </c>
      <c r="E31" s="130" t="str">
        <f>IFERROR(IF(VLOOKUP($A31,'Annex 2 EHV charges'!$A:$O,8,FALSE)=0,"",VLOOKUP($A31,'Annex 2 EHV charges'!$A:$O,8,FALSE)),"")</f>
        <v/>
      </c>
      <c r="F31" s="131" t="str">
        <f>IFERROR(IF(VLOOKUP($A31,'Annex 2 EHV charges'!$A:$O,9,FALSE)=0,"",VLOOKUP($A31,'Annex 2 EHV charges'!$A:$O,9,FALSE)),"")</f>
        <v/>
      </c>
      <c r="G31" s="130" t="str">
        <f>IFERROR(IF(VLOOKUP($A31,'Annex 2 EHV charges'!$A:$O,10,FALSE)=0,"",VLOOKUP($A31,'Annex 2 EHV charges'!$A:$O,10,FALSE)),"")</f>
        <v/>
      </c>
      <c r="H31" s="130" t="str">
        <f>IFERROR(IF(VLOOKUP($A31,'Annex 2 EHV charges'!$A:$O,11,FALSE)=0,"",VLOOKUP($A31,'Annex 2 EHV charges'!$A:$O,11,FALSE)),"")</f>
        <v/>
      </c>
    </row>
    <row r="32" spans="1:8" ht="30.75" customHeight="1" x14ac:dyDescent="0.2">
      <c r="A32" s="132" t="str">
        <f t="array" ref="A32">IFERROR(INDEX('Annex 2 EHV charges'!#REF!, MATCH(0, IF(ISBLANK('Annex 2 EHV charges'!#REF!),1, COUNTIF(A$4:$A31, 'Annex 2 EHV charges'!#REF!)), 0)),"")</f>
        <v/>
      </c>
      <c r="B32" s="134" t="str">
        <f>IF($A32="","",VLOOKUP($A32,'Annex 2 EHV charges'!$A:$O,2,0))</f>
        <v/>
      </c>
      <c r="C32" s="135" t="str">
        <f>IF($A32="","",VLOOKUP($A32,'Annex 2 EHV charges'!$A:$O,3,0))</f>
        <v/>
      </c>
      <c r="D32" s="132" t="str">
        <f>IF($A32="","",VLOOKUP($A32,'Annex 2 EHV charges'!$A:$O,7,0))</f>
        <v/>
      </c>
      <c r="E32" s="130" t="str">
        <f>IFERROR(IF(VLOOKUP($A32,'Annex 2 EHV charges'!$A:$O,8,FALSE)=0,"",VLOOKUP($A32,'Annex 2 EHV charges'!$A:$O,8,FALSE)),"")</f>
        <v/>
      </c>
      <c r="F32" s="131" t="str">
        <f>IFERROR(IF(VLOOKUP($A32,'Annex 2 EHV charges'!$A:$O,9,FALSE)=0,"",VLOOKUP($A32,'Annex 2 EHV charges'!$A:$O,9,FALSE)),"")</f>
        <v/>
      </c>
      <c r="G32" s="130" t="str">
        <f>IFERROR(IF(VLOOKUP($A32,'Annex 2 EHV charges'!$A:$O,10,FALSE)=0,"",VLOOKUP($A32,'Annex 2 EHV charges'!$A:$O,10,FALSE)),"")</f>
        <v/>
      </c>
      <c r="H32" s="130" t="str">
        <f>IFERROR(IF(VLOOKUP($A32,'Annex 2 EHV charges'!$A:$O,11,FALSE)=0,"",VLOOKUP($A32,'Annex 2 EHV charges'!$A:$O,11,FALSE)),"")</f>
        <v/>
      </c>
    </row>
    <row r="33" spans="1:8" ht="30.75" customHeight="1" x14ac:dyDescent="0.2">
      <c r="A33" s="132" t="str">
        <f t="array" ref="A33">IFERROR(INDEX('Annex 2 EHV charges'!#REF!, MATCH(0, IF(ISBLANK('Annex 2 EHV charges'!#REF!),1, COUNTIF(A$4:$A32, 'Annex 2 EHV charges'!#REF!)), 0)),"")</f>
        <v/>
      </c>
      <c r="B33" s="134" t="str">
        <f>IF($A33="","",VLOOKUP($A33,'Annex 2 EHV charges'!$A:$O,2,0))</f>
        <v/>
      </c>
      <c r="C33" s="135" t="str">
        <f>IF($A33="","",VLOOKUP($A33,'Annex 2 EHV charges'!$A:$O,3,0))</f>
        <v/>
      </c>
      <c r="D33" s="132" t="str">
        <f>IF($A33="","",VLOOKUP($A33,'Annex 2 EHV charges'!$A:$O,7,0))</f>
        <v/>
      </c>
      <c r="E33" s="130" t="str">
        <f>IFERROR(IF(VLOOKUP($A33,'Annex 2 EHV charges'!$A:$O,8,FALSE)=0,"",VLOOKUP($A33,'Annex 2 EHV charges'!$A:$O,8,FALSE)),"")</f>
        <v/>
      </c>
      <c r="F33" s="131" t="str">
        <f>IFERROR(IF(VLOOKUP($A33,'Annex 2 EHV charges'!$A:$O,9,FALSE)=0,"",VLOOKUP($A33,'Annex 2 EHV charges'!$A:$O,9,FALSE)),"")</f>
        <v/>
      </c>
      <c r="G33" s="130" t="str">
        <f>IFERROR(IF(VLOOKUP($A33,'Annex 2 EHV charges'!$A:$O,10,FALSE)=0,"",VLOOKUP($A33,'Annex 2 EHV charges'!$A:$O,10,FALSE)),"")</f>
        <v/>
      </c>
      <c r="H33" s="130" t="str">
        <f>IFERROR(IF(VLOOKUP($A33,'Annex 2 EHV charges'!$A:$O,11,FALSE)=0,"",VLOOKUP($A33,'Annex 2 EHV charges'!$A:$O,11,FALSE)),"")</f>
        <v/>
      </c>
    </row>
    <row r="34" spans="1:8" ht="30.75" customHeight="1" x14ac:dyDescent="0.2">
      <c r="A34" s="132" t="str">
        <f t="array" ref="A34">IFERROR(INDEX('Annex 2 EHV charges'!#REF!, MATCH(0, IF(ISBLANK('Annex 2 EHV charges'!#REF!),1, COUNTIF(A$4:$A33, 'Annex 2 EHV charges'!#REF!)), 0)),"")</f>
        <v/>
      </c>
      <c r="B34" s="134" t="str">
        <f>IF($A34="","",VLOOKUP($A34,'Annex 2 EHV charges'!$A:$O,2,0))</f>
        <v/>
      </c>
      <c r="C34" s="135" t="str">
        <f>IF($A34="","",VLOOKUP($A34,'Annex 2 EHV charges'!$A:$O,3,0))</f>
        <v/>
      </c>
      <c r="D34" s="132" t="str">
        <f>IF($A34="","",VLOOKUP($A34,'Annex 2 EHV charges'!$A:$O,7,0))</f>
        <v/>
      </c>
      <c r="E34" s="130" t="str">
        <f>IFERROR(IF(VLOOKUP($A34,'Annex 2 EHV charges'!$A:$O,8,FALSE)=0,"",VLOOKUP($A34,'Annex 2 EHV charges'!$A:$O,8,FALSE)),"")</f>
        <v/>
      </c>
      <c r="F34" s="131" t="str">
        <f>IFERROR(IF(VLOOKUP($A34,'Annex 2 EHV charges'!$A:$O,9,FALSE)=0,"",VLOOKUP($A34,'Annex 2 EHV charges'!$A:$O,9,FALSE)),"")</f>
        <v/>
      </c>
      <c r="G34" s="130" t="str">
        <f>IFERROR(IF(VLOOKUP($A34,'Annex 2 EHV charges'!$A:$O,10,FALSE)=0,"",VLOOKUP($A34,'Annex 2 EHV charges'!$A:$O,10,FALSE)),"")</f>
        <v/>
      </c>
      <c r="H34" s="130" t="str">
        <f>IFERROR(IF(VLOOKUP($A34,'Annex 2 EHV charges'!$A:$O,11,FALSE)=0,"",VLOOKUP($A34,'Annex 2 EHV charges'!$A:$O,11,FALSE)),"")</f>
        <v/>
      </c>
    </row>
    <row r="35" spans="1:8" ht="30.75" customHeight="1" x14ac:dyDescent="0.2">
      <c r="A35" s="132" t="str">
        <f t="array" ref="A35">IFERROR(INDEX('Annex 2 EHV charges'!#REF!, MATCH(0, IF(ISBLANK('Annex 2 EHV charges'!#REF!),1, COUNTIF(A$4:$A34, 'Annex 2 EHV charges'!#REF!)), 0)),"")</f>
        <v/>
      </c>
      <c r="B35" s="134" t="str">
        <f>IF($A35="","",VLOOKUP($A35,'Annex 2 EHV charges'!$A:$O,2,0))</f>
        <v/>
      </c>
      <c r="C35" s="135" t="str">
        <f>IF($A35="","",VLOOKUP($A35,'Annex 2 EHV charges'!$A:$O,3,0))</f>
        <v/>
      </c>
      <c r="D35" s="132" t="str">
        <f>IF($A35="","",VLOOKUP($A35,'Annex 2 EHV charges'!$A:$O,7,0))</f>
        <v/>
      </c>
      <c r="E35" s="130" t="str">
        <f>IFERROR(IF(VLOOKUP($A35,'Annex 2 EHV charges'!$A:$O,8,FALSE)=0,"",VLOOKUP($A35,'Annex 2 EHV charges'!$A:$O,8,FALSE)),"")</f>
        <v/>
      </c>
      <c r="F35" s="131" t="str">
        <f>IFERROR(IF(VLOOKUP($A35,'Annex 2 EHV charges'!$A:$O,9,FALSE)=0,"",VLOOKUP($A35,'Annex 2 EHV charges'!$A:$O,9,FALSE)),"")</f>
        <v/>
      </c>
      <c r="G35" s="130" t="str">
        <f>IFERROR(IF(VLOOKUP($A35,'Annex 2 EHV charges'!$A:$O,10,FALSE)=0,"",VLOOKUP($A35,'Annex 2 EHV charges'!$A:$O,10,FALSE)),"")</f>
        <v/>
      </c>
      <c r="H35" s="130" t="str">
        <f>IFERROR(IF(VLOOKUP($A35,'Annex 2 EHV charges'!$A:$O,11,FALSE)=0,"",VLOOKUP($A35,'Annex 2 EHV charges'!$A:$O,11,FALSE)),"")</f>
        <v/>
      </c>
    </row>
    <row r="36" spans="1:8" ht="30.75" customHeight="1" x14ac:dyDescent="0.2">
      <c r="A36" s="132" t="str">
        <f t="array" ref="A36">IFERROR(INDEX('Annex 2 EHV charges'!#REF!, MATCH(0, IF(ISBLANK('Annex 2 EHV charges'!#REF!),1, COUNTIF(A$4:$A35, 'Annex 2 EHV charges'!#REF!)), 0)),"")</f>
        <v/>
      </c>
      <c r="B36" s="134" t="str">
        <f>IF($A36="","",VLOOKUP($A36,'Annex 2 EHV charges'!$A:$O,2,0))</f>
        <v/>
      </c>
      <c r="C36" s="135" t="str">
        <f>IF($A36="","",VLOOKUP($A36,'Annex 2 EHV charges'!$A:$O,3,0))</f>
        <v/>
      </c>
      <c r="D36" s="132" t="str">
        <f>IF($A36="","",VLOOKUP($A36,'Annex 2 EHV charges'!$A:$O,7,0))</f>
        <v/>
      </c>
      <c r="E36" s="130" t="str">
        <f>IFERROR(IF(VLOOKUP($A36,'Annex 2 EHV charges'!$A:$O,8,FALSE)=0,"",VLOOKUP($A36,'Annex 2 EHV charges'!$A:$O,8,FALSE)),"")</f>
        <v/>
      </c>
      <c r="F36" s="131" t="str">
        <f>IFERROR(IF(VLOOKUP($A36,'Annex 2 EHV charges'!$A:$O,9,FALSE)=0,"",VLOOKUP($A36,'Annex 2 EHV charges'!$A:$O,9,FALSE)),"")</f>
        <v/>
      </c>
      <c r="G36" s="130" t="str">
        <f>IFERROR(IF(VLOOKUP($A36,'Annex 2 EHV charges'!$A:$O,10,FALSE)=0,"",VLOOKUP($A36,'Annex 2 EHV charges'!$A:$O,10,FALSE)),"")</f>
        <v/>
      </c>
      <c r="H36" s="130" t="str">
        <f>IFERROR(IF(VLOOKUP($A36,'Annex 2 EHV charges'!$A:$O,11,FALSE)=0,"",VLOOKUP($A36,'Annex 2 EHV charges'!$A:$O,11,FALSE)),"")</f>
        <v/>
      </c>
    </row>
    <row r="37" spans="1:8" ht="30.75" customHeight="1" x14ac:dyDescent="0.2">
      <c r="A37" s="132" t="str">
        <f t="array" ref="A37">IFERROR(INDEX('Annex 2 EHV charges'!#REF!, MATCH(0, IF(ISBLANK('Annex 2 EHV charges'!#REF!),1, COUNTIF(A$4:$A36, 'Annex 2 EHV charges'!#REF!)), 0)),"")</f>
        <v/>
      </c>
      <c r="B37" s="134" t="str">
        <f>IF($A37="","",VLOOKUP($A37,'Annex 2 EHV charges'!$A:$O,2,0))</f>
        <v/>
      </c>
      <c r="C37" s="135" t="str">
        <f>IF($A37="","",VLOOKUP($A37,'Annex 2 EHV charges'!$A:$O,3,0))</f>
        <v/>
      </c>
      <c r="D37" s="132" t="str">
        <f>IF($A37="","",VLOOKUP($A37,'Annex 2 EHV charges'!$A:$O,7,0))</f>
        <v/>
      </c>
      <c r="E37" s="130" t="str">
        <f>IFERROR(IF(VLOOKUP($A37,'Annex 2 EHV charges'!$A:$O,8,FALSE)=0,"",VLOOKUP($A37,'Annex 2 EHV charges'!$A:$O,8,FALSE)),"")</f>
        <v/>
      </c>
      <c r="F37" s="131" t="str">
        <f>IFERROR(IF(VLOOKUP($A37,'Annex 2 EHV charges'!$A:$O,9,FALSE)=0,"",VLOOKUP($A37,'Annex 2 EHV charges'!$A:$O,9,FALSE)),"")</f>
        <v/>
      </c>
      <c r="G37" s="130" t="str">
        <f>IFERROR(IF(VLOOKUP($A37,'Annex 2 EHV charges'!$A:$O,10,FALSE)=0,"",VLOOKUP($A37,'Annex 2 EHV charges'!$A:$O,10,FALSE)),"")</f>
        <v/>
      </c>
      <c r="H37" s="130" t="str">
        <f>IFERROR(IF(VLOOKUP($A37,'Annex 2 EHV charges'!$A:$O,11,FALSE)=0,"",VLOOKUP($A37,'Annex 2 EHV charges'!$A:$O,11,FALSE)),"")</f>
        <v/>
      </c>
    </row>
    <row r="38" spans="1:8" ht="30.75" customHeight="1" x14ac:dyDescent="0.2">
      <c r="A38" s="132" t="str">
        <f t="array" ref="A38">IFERROR(INDEX('Annex 2 EHV charges'!#REF!, MATCH(0, IF(ISBLANK('Annex 2 EHV charges'!#REF!),1, COUNTIF(A$4:$A37, 'Annex 2 EHV charges'!#REF!)), 0)),"")</f>
        <v/>
      </c>
      <c r="B38" s="134" t="str">
        <f>IF($A38="","",VLOOKUP($A38,'Annex 2 EHV charges'!$A:$O,2,0))</f>
        <v/>
      </c>
      <c r="C38" s="135" t="str">
        <f>IF($A38="","",VLOOKUP($A38,'Annex 2 EHV charges'!$A:$O,3,0))</f>
        <v/>
      </c>
      <c r="D38" s="132" t="str">
        <f>IF($A38="","",VLOOKUP($A38,'Annex 2 EHV charges'!$A:$O,7,0))</f>
        <v/>
      </c>
      <c r="E38" s="130" t="str">
        <f>IFERROR(IF(VLOOKUP($A38,'Annex 2 EHV charges'!$A:$O,8,FALSE)=0,"",VLOOKUP($A38,'Annex 2 EHV charges'!$A:$O,8,FALSE)),"")</f>
        <v/>
      </c>
      <c r="F38" s="131" t="str">
        <f>IFERROR(IF(VLOOKUP($A38,'Annex 2 EHV charges'!$A:$O,9,FALSE)=0,"",VLOOKUP($A38,'Annex 2 EHV charges'!$A:$O,9,FALSE)),"")</f>
        <v/>
      </c>
      <c r="G38" s="130" t="str">
        <f>IFERROR(IF(VLOOKUP($A38,'Annex 2 EHV charges'!$A:$O,10,FALSE)=0,"",VLOOKUP($A38,'Annex 2 EHV charges'!$A:$O,10,FALSE)),"")</f>
        <v/>
      </c>
      <c r="H38" s="130" t="str">
        <f>IFERROR(IF(VLOOKUP($A38,'Annex 2 EHV charges'!$A:$O,11,FALSE)=0,"",VLOOKUP($A38,'Annex 2 EHV charges'!$A:$O,11,FALSE)),"")</f>
        <v/>
      </c>
    </row>
    <row r="39" spans="1:8" ht="30.75" customHeight="1" x14ac:dyDescent="0.2">
      <c r="A39" s="132" t="str">
        <f t="array" ref="A39">IFERROR(INDEX('Annex 2 EHV charges'!#REF!, MATCH(0, IF(ISBLANK('Annex 2 EHV charges'!#REF!),1, COUNTIF(A$4:$A38, 'Annex 2 EHV charges'!#REF!)), 0)),"")</f>
        <v/>
      </c>
      <c r="B39" s="134" t="str">
        <f>IF($A39="","",VLOOKUP($A39,'Annex 2 EHV charges'!$A:$O,2,0))</f>
        <v/>
      </c>
      <c r="C39" s="135" t="str">
        <f>IF($A39="","",VLOOKUP($A39,'Annex 2 EHV charges'!$A:$O,3,0))</f>
        <v/>
      </c>
      <c r="D39" s="132" t="str">
        <f>IF($A39="","",VLOOKUP($A39,'Annex 2 EHV charges'!$A:$O,7,0))</f>
        <v/>
      </c>
      <c r="E39" s="130" t="str">
        <f>IFERROR(IF(VLOOKUP($A39,'Annex 2 EHV charges'!$A:$O,8,FALSE)=0,"",VLOOKUP($A39,'Annex 2 EHV charges'!$A:$O,8,FALSE)),"")</f>
        <v/>
      </c>
      <c r="F39" s="131" t="str">
        <f>IFERROR(IF(VLOOKUP($A39,'Annex 2 EHV charges'!$A:$O,9,FALSE)=0,"",VLOOKUP($A39,'Annex 2 EHV charges'!$A:$O,9,FALSE)),"")</f>
        <v/>
      </c>
      <c r="G39" s="130" t="str">
        <f>IFERROR(IF(VLOOKUP($A39,'Annex 2 EHV charges'!$A:$O,10,FALSE)=0,"",VLOOKUP($A39,'Annex 2 EHV charges'!$A:$O,10,FALSE)),"")</f>
        <v/>
      </c>
      <c r="H39" s="130" t="str">
        <f>IFERROR(IF(VLOOKUP($A39,'Annex 2 EHV charges'!$A:$O,11,FALSE)=0,"",VLOOKUP($A39,'Annex 2 EHV charges'!$A:$O,11,FALSE)),"")</f>
        <v/>
      </c>
    </row>
    <row r="40" spans="1:8" ht="30.75" customHeight="1" x14ac:dyDescent="0.2">
      <c r="A40" s="132" t="str">
        <f t="array" ref="A40">IFERROR(INDEX('Annex 2 EHV charges'!#REF!, MATCH(0, IF(ISBLANK('Annex 2 EHV charges'!#REF!),1, COUNTIF(A$4:$A39, 'Annex 2 EHV charges'!#REF!)), 0)),"")</f>
        <v/>
      </c>
      <c r="B40" s="134" t="str">
        <f>IF($A40="","",VLOOKUP($A40,'Annex 2 EHV charges'!$A:$O,2,0))</f>
        <v/>
      </c>
      <c r="C40" s="135" t="str">
        <f>IF($A40="","",VLOOKUP($A40,'Annex 2 EHV charges'!$A:$O,3,0))</f>
        <v/>
      </c>
      <c r="D40" s="132" t="str">
        <f>IF($A40="","",VLOOKUP($A40,'Annex 2 EHV charges'!$A:$O,7,0))</f>
        <v/>
      </c>
      <c r="E40" s="130" t="str">
        <f>IFERROR(IF(VLOOKUP($A40,'Annex 2 EHV charges'!$A:$O,8,FALSE)=0,"",VLOOKUP($A40,'Annex 2 EHV charges'!$A:$O,8,FALSE)),"")</f>
        <v/>
      </c>
      <c r="F40" s="131" t="str">
        <f>IFERROR(IF(VLOOKUP($A40,'Annex 2 EHV charges'!$A:$O,9,FALSE)=0,"",VLOOKUP($A40,'Annex 2 EHV charges'!$A:$O,9,FALSE)),"")</f>
        <v/>
      </c>
      <c r="G40" s="130" t="str">
        <f>IFERROR(IF(VLOOKUP($A40,'Annex 2 EHV charges'!$A:$O,10,FALSE)=0,"",VLOOKUP($A40,'Annex 2 EHV charges'!$A:$O,10,FALSE)),"")</f>
        <v/>
      </c>
      <c r="H40" s="130" t="str">
        <f>IFERROR(IF(VLOOKUP($A40,'Annex 2 EHV charges'!$A:$O,11,FALSE)=0,"",VLOOKUP($A40,'Annex 2 EHV charges'!$A:$O,11,FALSE)),"")</f>
        <v/>
      </c>
    </row>
    <row r="41" spans="1:8" ht="30.75" customHeight="1" x14ac:dyDescent="0.2">
      <c r="A41" s="132" t="str">
        <f t="array" ref="A41">IFERROR(INDEX('Annex 2 EHV charges'!#REF!, MATCH(0, IF(ISBLANK('Annex 2 EHV charges'!#REF!),1, COUNTIF(A$4:$A40, 'Annex 2 EHV charges'!#REF!)), 0)),"")</f>
        <v/>
      </c>
      <c r="B41" s="134" t="str">
        <f>IF($A41="","",VLOOKUP($A41,'Annex 2 EHV charges'!$A:$O,2,0))</f>
        <v/>
      </c>
      <c r="C41" s="135" t="str">
        <f>IF($A41="","",VLOOKUP($A41,'Annex 2 EHV charges'!$A:$O,3,0))</f>
        <v/>
      </c>
      <c r="D41" s="132" t="str">
        <f>IF($A41="","",VLOOKUP($A41,'Annex 2 EHV charges'!$A:$O,7,0))</f>
        <v/>
      </c>
      <c r="E41" s="130" t="str">
        <f>IFERROR(IF(VLOOKUP($A41,'Annex 2 EHV charges'!$A:$O,8,FALSE)=0,"",VLOOKUP($A41,'Annex 2 EHV charges'!$A:$O,8,FALSE)),"")</f>
        <v/>
      </c>
      <c r="F41" s="131" t="str">
        <f>IFERROR(IF(VLOOKUP($A41,'Annex 2 EHV charges'!$A:$O,9,FALSE)=0,"",VLOOKUP($A41,'Annex 2 EHV charges'!$A:$O,9,FALSE)),"")</f>
        <v/>
      </c>
      <c r="G41" s="130" t="str">
        <f>IFERROR(IF(VLOOKUP($A41,'Annex 2 EHV charges'!$A:$O,10,FALSE)=0,"",VLOOKUP($A41,'Annex 2 EHV charges'!$A:$O,10,FALSE)),"")</f>
        <v/>
      </c>
      <c r="H41" s="130" t="str">
        <f>IFERROR(IF(VLOOKUP($A41,'Annex 2 EHV charges'!$A:$O,11,FALSE)=0,"",VLOOKUP($A41,'Annex 2 EHV charges'!$A:$O,11,FALSE)),"")</f>
        <v/>
      </c>
    </row>
    <row r="42" spans="1:8" ht="30.75" customHeight="1" x14ac:dyDescent="0.2">
      <c r="A42" s="132" t="str">
        <f t="array" ref="A42">IFERROR(INDEX('Annex 2 EHV charges'!#REF!, MATCH(0, IF(ISBLANK('Annex 2 EHV charges'!#REF!),1, COUNTIF(A$4:$A41, 'Annex 2 EHV charges'!#REF!)), 0)),"")</f>
        <v/>
      </c>
      <c r="B42" s="134" t="str">
        <f>IF($A42="","",VLOOKUP($A42,'Annex 2 EHV charges'!$A:$O,2,0))</f>
        <v/>
      </c>
      <c r="C42" s="135" t="str">
        <f>IF($A42="","",VLOOKUP($A42,'Annex 2 EHV charges'!$A:$O,3,0))</f>
        <v/>
      </c>
      <c r="D42" s="132" t="str">
        <f>IF($A42="","",VLOOKUP($A42,'Annex 2 EHV charges'!$A:$O,7,0))</f>
        <v/>
      </c>
      <c r="E42" s="130" t="str">
        <f>IFERROR(IF(VLOOKUP($A42,'Annex 2 EHV charges'!$A:$O,8,FALSE)=0,"",VLOOKUP($A42,'Annex 2 EHV charges'!$A:$O,8,FALSE)),"")</f>
        <v/>
      </c>
      <c r="F42" s="131" t="str">
        <f>IFERROR(IF(VLOOKUP($A42,'Annex 2 EHV charges'!$A:$O,9,FALSE)=0,"",VLOOKUP($A42,'Annex 2 EHV charges'!$A:$O,9,FALSE)),"")</f>
        <v/>
      </c>
      <c r="G42" s="130" t="str">
        <f>IFERROR(IF(VLOOKUP($A42,'Annex 2 EHV charges'!$A:$O,10,FALSE)=0,"",VLOOKUP($A42,'Annex 2 EHV charges'!$A:$O,10,FALSE)),"")</f>
        <v/>
      </c>
      <c r="H42" s="130" t="str">
        <f>IFERROR(IF(VLOOKUP($A42,'Annex 2 EHV charges'!$A:$O,11,FALSE)=0,"",VLOOKUP($A42,'Annex 2 EHV charges'!$A:$O,11,FALSE)),"")</f>
        <v/>
      </c>
    </row>
    <row r="43" spans="1:8" ht="30.75" customHeight="1" x14ac:dyDescent="0.2">
      <c r="A43" s="132" t="str">
        <f t="array" ref="A43">IFERROR(INDEX('Annex 2 EHV charges'!#REF!, MATCH(0, IF(ISBLANK('Annex 2 EHV charges'!#REF!),1, COUNTIF(A$4:$A42, 'Annex 2 EHV charges'!#REF!)), 0)),"")</f>
        <v/>
      </c>
      <c r="B43" s="134" t="str">
        <f>IF($A43="","",VLOOKUP($A43,'Annex 2 EHV charges'!$A:$O,2,0))</f>
        <v/>
      </c>
      <c r="C43" s="135" t="str">
        <f>IF($A43="","",VLOOKUP($A43,'Annex 2 EHV charges'!$A:$O,3,0))</f>
        <v/>
      </c>
      <c r="D43" s="132" t="str">
        <f>IF($A43="","",VLOOKUP($A43,'Annex 2 EHV charges'!$A:$O,7,0))</f>
        <v/>
      </c>
      <c r="E43" s="130" t="str">
        <f>IFERROR(IF(VLOOKUP($A43,'Annex 2 EHV charges'!$A:$O,8,FALSE)=0,"",VLOOKUP($A43,'Annex 2 EHV charges'!$A:$O,8,FALSE)),"")</f>
        <v/>
      </c>
      <c r="F43" s="131" t="str">
        <f>IFERROR(IF(VLOOKUP($A43,'Annex 2 EHV charges'!$A:$O,9,FALSE)=0,"",VLOOKUP($A43,'Annex 2 EHV charges'!$A:$O,9,FALSE)),"")</f>
        <v/>
      </c>
      <c r="G43" s="130" t="str">
        <f>IFERROR(IF(VLOOKUP($A43,'Annex 2 EHV charges'!$A:$O,10,FALSE)=0,"",VLOOKUP($A43,'Annex 2 EHV charges'!$A:$O,10,FALSE)),"")</f>
        <v/>
      </c>
      <c r="H43" s="130" t="str">
        <f>IFERROR(IF(VLOOKUP($A43,'Annex 2 EHV charges'!$A:$O,11,FALSE)=0,"",VLOOKUP($A43,'Annex 2 EHV charges'!$A:$O,11,FALSE)),"")</f>
        <v/>
      </c>
    </row>
    <row r="44" spans="1:8" ht="30.75" customHeight="1" x14ac:dyDescent="0.2">
      <c r="A44" s="132" t="str">
        <f t="array" ref="A44">IFERROR(INDEX('Annex 2 EHV charges'!#REF!, MATCH(0, IF(ISBLANK('Annex 2 EHV charges'!#REF!),1, COUNTIF(A$4:$A43, 'Annex 2 EHV charges'!#REF!)), 0)),"")</f>
        <v/>
      </c>
      <c r="B44" s="134" t="str">
        <f>IF($A44="","",VLOOKUP($A44,'Annex 2 EHV charges'!$A:$O,2,0))</f>
        <v/>
      </c>
      <c r="C44" s="135" t="str">
        <f>IF($A44="","",VLOOKUP($A44,'Annex 2 EHV charges'!$A:$O,3,0))</f>
        <v/>
      </c>
      <c r="D44" s="132" t="str">
        <f>IF($A44="","",VLOOKUP($A44,'Annex 2 EHV charges'!$A:$O,7,0))</f>
        <v/>
      </c>
      <c r="E44" s="130" t="str">
        <f>IFERROR(IF(VLOOKUP($A44,'Annex 2 EHV charges'!$A:$O,8,FALSE)=0,"",VLOOKUP($A44,'Annex 2 EHV charges'!$A:$O,8,FALSE)),"")</f>
        <v/>
      </c>
      <c r="F44" s="131" t="str">
        <f>IFERROR(IF(VLOOKUP($A44,'Annex 2 EHV charges'!$A:$O,9,FALSE)=0,"",VLOOKUP($A44,'Annex 2 EHV charges'!$A:$O,9,FALSE)),"")</f>
        <v/>
      </c>
      <c r="G44" s="130" t="str">
        <f>IFERROR(IF(VLOOKUP($A44,'Annex 2 EHV charges'!$A:$O,10,FALSE)=0,"",VLOOKUP($A44,'Annex 2 EHV charges'!$A:$O,10,FALSE)),"")</f>
        <v/>
      </c>
      <c r="H44" s="130" t="str">
        <f>IFERROR(IF(VLOOKUP($A44,'Annex 2 EHV charges'!$A:$O,11,FALSE)=0,"",VLOOKUP($A44,'Annex 2 EHV charges'!$A:$O,11,FALSE)),"")</f>
        <v/>
      </c>
    </row>
    <row r="45" spans="1:8" ht="30.75" customHeight="1" x14ac:dyDescent="0.2">
      <c r="A45" s="132" t="str">
        <f t="array" ref="A45">IFERROR(INDEX('Annex 2 EHV charges'!#REF!, MATCH(0, IF(ISBLANK('Annex 2 EHV charges'!#REF!),1, COUNTIF(A$4:$A44, 'Annex 2 EHV charges'!#REF!)), 0)),"")</f>
        <v/>
      </c>
      <c r="B45" s="134" t="str">
        <f>IF($A45="","",VLOOKUP($A45,'Annex 2 EHV charges'!$A:$O,2,0))</f>
        <v/>
      </c>
      <c r="C45" s="135" t="str">
        <f>IF($A45="","",VLOOKUP($A45,'Annex 2 EHV charges'!$A:$O,3,0))</f>
        <v/>
      </c>
      <c r="D45" s="132" t="str">
        <f>IF($A45="","",VLOOKUP($A45,'Annex 2 EHV charges'!$A:$O,7,0))</f>
        <v/>
      </c>
      <c r="E45" s="130" t="str">
        <f>IFERROR(IF(VLOOKUP($A45,'Annex 2 EHV charges'!$A:$O,8,FALSE)=0,"",VLOOKUP($A45,'Annex 2 EHV charges'!$A:$O,8,FALSE)),"")</f>
        <v/>
      </c>
      <c r="F45" s="131" t="str">
        <f>IFERROR(IF(VLOOKUP($A45,'Annex 2 EHV charges'!$A:$O,9,FALSE)=0,"",VLOOKUP($A45,'Annex 2 EHV charges'!$A:$O,9,FALSE)),"")</f>
        <v/>
      </c>
      <c r="G45" s="130" t="str">
        <f>IFERROR(IF(VLOOKUP($A45,'Annex 2 EHV charges'!$A:$O,10,FALSE)=0,"",VLOOKUP($A45,'Annex 2 EHV charges'!$A:$O,10,FALSE)),"")</f>
        <v/>
      </c>
      <c r="H45" s="130" t="str">
        <f>IFERROR(IF(VLOOKUP($A45,'Annex 2 EHV charges'!$A:$O,11,FALSE)=0,"",VLOOKUP($A45,'Annex 2 EHV charges'!$A:$O,11,FALSE)),"")</f>
        <v/>
      </c>
    </row>
    <row r="46" spans="1:8" ht="30.75" customHeight="1" x14ac:dyDescent="0.2">
      <c r="A46" s="132" t="str">
        <f t="array" ref="A46">IFERROR(INDEX('Annex 2 EHV charges'!#REF!, MATCH(0, IF(ISBLANK('Annex 2 EHV charges'!#REF!),1, COUNTIF(A$4:$A45, 'Annex 2 EHV charges'!#REF!)), 0)),"")</f>
        <v/>
      </c>
      <c r="B46" s="134" t="str">
        <f>IF($A46="","",VLOOKUP($A46,'Annex 2 EHV charges'!$A:$O,2,0))</f>
        <v/>
      </c>
      <c r="C46" s="135" t="str">
        <f>IF($A46="","",VLOOKUP($A46,'Annex 2 EHV charges'!$A:$O,3,0))</f>
        <v/>
      </c>
      <c r="D46" s="132" t="str">
        <f>IF($A46="","",VLOOKUP($A46,'Annex 2 EHV charges'!$A:$O,7,0))</f>
        <v/>
      </c>
      <c r="E46" s="130" t="str">
        <f>IFERROR(IF(VLOOKUP($A46,'Annex 2 EHV charges'!$A:$O,8,FALSE)=0,"",VLOOKUP($A46,'Annex 2 EHV charges'!$A:$O,8,FALSE)),"")</f>
        <v/>
      </c>
      <c r="F46" s="131" t="str">
        <f>IFERROR(IF(VLOOKUP($A46,'Annex 2 EHV charges'!$A:$O,9,FALSE)=0,"",VLOOKUP($A46,'Annex 2 EHV charges'!$A:$O,9,FALSE)),"")</f>
        <v/>
      </c>
      <c r="G46" s="130" t="str">
        <f>IFERROR(IF(VLOOKUP($A46,'Annex 2 EHV charges'!$A:$O,10,FALSE)=0,"",VLOOKUP($A46,'Annex 2 EHV charges'!$A:$O,10,FALSE)),"")</f>
        <v/>
      </c>
      <c r="H46" s="130" t="str">
        <f>IFERROR(IF(VLOOKUP($A46,'Annex 2 EHV charges'!$A:$O,11,FALSE)=0,"",VLOOKUP($A46,'Annex 2 EHV charges'!$A:$O,11,FALSE)),"")</f>
        <v/>
      </c>
    </row>
    <row r="47" spans="1:8" ht="30.75" customHeight="1" x14ac:dyDescent="0.2">
      <c r="A47" s="132" t="str">
        <f t="array" ref="A47">IFERROR(INDEX('Annex 2 EHV charges'!#REF!, MATCH(0, IF(ISBLANK('Annex 2 EHV charges'!#REF!),1, COUNTIF(A$4:$A46, 'Annex 2 EHV charges'!#REF!)), 0)),"")</f>
        <v/>
      </c>
      <c r="B47" s="134" t="str">
        <f>IF($A47="","",VLOOKUP($A47,'Annex 2 EHV charges'!$A:$O,2,0))</f>
        <v/>
      </c>
      <c r="C47" s="135" t="str">
        <f>IF($A47="","",VLOOKUP($A47,'Annex 2 EHV charges'!$A:$O,3,0))</f>
        <v/>
      </c>
      <c r="D47" s="132" t="str">
        <f>IF($A47="","",VLOOKUP($A47,'Annex 2 EHV charges'!$A:$O,7,0))</f>
        <v/>
      </c>
      <c r="E47" s="130" t="str">
        <f>IFERROR(IF(VLOOKUP($A47,'Annex 2 EHV charges'!$A:$O,8,FALSE)=0,"",VLOOKUP($A47,'Annex 2 EHV charges'!$A:$O,8,FALSE)),"")</f>
        <v/>
      </c>
      <c r="F47" s="131" t="str">
        <f>IFERROR(IF(VLOOKUP($A47,'Annex 2 EHV charges'!$A:$O,9,FALSE)=0,"",VLOOKUP($A47,'Annex 2 EHV charges'!$A:$O,9,FALSE)),"")</f>
        <v/>
      </c>
      <c r="G47" s="130" t="str">
        <f>IFERROR(IF(VLOOKUP($A47,'Annex 2 EHV charges'!$A:$O,10,FALSE)=0,"",VLOOKUP($A47,'Annex 2 EHV charges'!$A:$O,10,FALSE)),"")</f>
        <v/>
      </c>
      <c r="H47" s="130" t="str">
        <f>IFERROR(IF(VLOOKUP($A47,'Annex 2 EHV charges'!$A:$O,11,FALSE)=0,"",VLOOKUP($A47,'Annex 2 EHV charges'!$A:$O,11,FALSE)),"")</f>
        <v/>
      </c>
    </row>
    <row r="48" spans="1:8" ht="30.75" customHeight="1" x14ac:dyDescent="0.2">
      <c r="A48" s="132" t="str">
        <f t="array" ref="A48">IFERROR(INDEX('Annex 2 EHV charges'!#REF!, MATCH(0, IF(ISBLANK('Annex 2 EHV charges'!#REF!),1, COUNTIF(A$4:$A47, 'Annex 2 EHV charges'!#REF!)), 0)),"")</f>
        <v/>
      </c>
      <c r="B48" s="134" t="str">
        <f>IF($A48="","",VLOOKUP($A48,'Annex 2 EHV charges'!$A:$O,2,0))</f>
        <v/>
      </c>
      <c r="C48" s="135" t="str">
        <f>IF($A48="","",VLOOKUP($A48,'Annex 2 EHV charges'!$A:$O,3,0))</f>
        <v/>
      </c>
      <c r="D48" s="132" t="str">
        <f>IF($A48="","",VLOOKUP($A48,'Annex 2 EHV charges'!$A:$O,7,0))</f>
        <v/>
      </c>
      <c r="E48" s="130" t="str">
        <f>IFERROR(IF(VLOOKUP($A48,'Annex 2 EHV charges'!$A:$O,8,FALSE)=0,"",VLOOKUP($A48,'Annex 2 EHV charges'!$A:$O,8,FALSE)),"")</f>
        <v/>
      </c>
      <c r="F48" s="131" t="str">
        <f>IFERROR(IF(VLOOKUP($A48,'Annex 2 EHV charges'!$A:$O,9,FALSE)=0,"",VLOOKUP($A48,'Annex 2 EHV charges'!$A:$O,9,FALSE)),"")</f>
        <v/>
      </c>
      <c r="G48" s="130" t="str">
        <f>IFERROR(IF(VLOOKUP($A48,'Annex 2 EHV charges'!$A:$O,10,FALSE)=0,"",VLOOKUP($A48,'Annex 2 EHV charges'!$A:$O,10,FALSE)),"")</f>
        <v/>
      </c>
      <c r="H48" s="130" t="str">
        <f>IFERROR(IF(VLOOKUP($A48,'Annex 2 EHV charges'!$A:$O,11,FALSE)=0,"",VLOOKUP($A48,'Annex 2 EHV charges'!$A:$O,11,FALSE)),"")</f>
        <v/>
      </c>
    </row>
    <row r="49" spans="1:8" ht="30.75" customHeight="1" x14ac:dyDescent="0.2">
      <c r="A49" s="132" t="str">
        <f t="array" ref="A49">IFERROR(INDEX('Annex 2 EHV charges'!#REF!, MATCH(0, IF(ISBLANK('Annex 2 EHV charges'!#REF!),1, COUNTIF(A$4:$A48, 'Annex 2 EHV charges'!#REF!)), 0)),"")</f>
        <v/>
      </c>
      <c r="B49" s="134" t="str">
        <f>IF($A49="","",VLOOKUP($A49,'Annex 2 EHV charges'!$A:$O,2,0))</f>
        <v/>
      </c>
      <c r="C49" s="135" t="str">
        <f>IF($A49="","",VLOOKUP($A49,'Annex 2 EHV charges'!$A:$O,3,0))</f>
        <v/>
      </c>
      <c r="D49" s="132" t="str">
        <f>IF($A49="","",VLOOKUP($A49,'Annex 2 EHV charges'!$A:$O,7,0))</f>
        <v/>
      </c>
      <c r="E49" s="130" t="str">
        <f>IFERROR(IF(VLOOKUP($A49,'Annex 2 EHV charges'!$A:$O,8,FALSE)=0,"",VLOOKUP($A49,'Annex 2 EHV charges'!$A:$O,8,FALSE)),"")</f>
        <v/>
      </c>
      <c r="F49" s="131" t="str">
        <f>IFERROR(IF(VLOOKUP($A49,'Annex 2 EHV charges'!$A:$O,9,FALSE)=0,"",VLOOKUP($A49,'Annex 2 EHV charges'!$A:$O,9,FALSE)),"")</f>
        <v/>
      </c>
      <c r="G49" s="130" t="str">
        <f>IFERROR(IF(VLOOKUP($A49,'Annex 2 EHV charges'!$A:$O,10,FALSE)=0,"",VLOOKUP($A49,'Annex 2 EHV charges'!$A:$O,10,FALSE)),"")</f>
        <v/>
      </c>
      <c r="H49" s="130" t="str">
        <f>IFERROR(IF(VLOOKUP($A49,'Annex 2 EHV charges'!$A:$O,11,FALSE)=0,"",VLOOKUP($A49,'Annex 2 EHV charges'!$A:$O,11,FALSE)),"")</f>
        <v/>
      </c>
    </row>
    <row r="50" spans="1:8" ht="30.75" customHeight="1" x14ac:dyDescent="0.2">
      <c r="A50" s="132" t="str">
        <f t="array" ref="A50">IFERROR(INDEX('Annex 2 EHV charges'!#REF!, MATCH(0, IF(ISBLANK('Annex 2 EHV charges'!#REF!),1, COUNTIF(A$4:$A49, 'Annex 2 EHV charges'!#REF!)), 0)),"")</f>
        <v/>
      </c>
      <c r="B50" s="134" t="str">
        <f>IF($A50="","",VLOOKUP($A50,'Annex 2 EHV charges'!$A:$O,2,0))</f>
        <v/>
      </c>
      <c r="C50" s="135" t="str">
        <f>IF($A50="","",VLOOKUP($A50,'Annex 2 EHV charges'!$A:$O,3,0))</f>
        <v/>
      </c>
      <c r="D50" s="132" t="str">
        <f>IF($A50="","",VLOOKUP($A50,'Annex 2 EHV charges'!$A:$O,7,0))</f>
        <v/>
      </c>
      <c r="E50" s="130" t="str">
        <f>IFERROR(IF(VLOOKUP($A50,'Annex 2 EHV charges'!$A:$O,8,FALSE)=0,"",VLOOKUP($A50,'Annex 2 EHV charges'!$A:$O,8,FALSE)),"")</f>
        <v/>
      </c>
      <c r="F50" s="131" t="str">
        <f>IFERROR(IF(VLOOKUP($A50,'Annex 2 EHV charges'!$A:$O,9,FALSE)=0,"",VLOOKUP($A50,'Annex 2 EHV charges'!$A:$O,9,FALSE)),"")</f>
        <v/>
      </c>
      <c r="G50" s="130" t="str">
        <f>IFERROR(IF(VLOOKUP($A50,'Annex 2 EHV charges'!$A:$O,10,FALSE)=0,"",VLOOKUP($A50,'Annex 2 EHV charges'!$A:$O,10,FALSE)),"")</f>
        <v/>
      </c>
      <c r="H50" s="130" t="str">
        <f>IFERROR(IF(VLOOKUP($A50,'Annex 2 EHV charges'!$A:$O,11,FALSE)=0,"",VLOOKUP($A50,'Annex 2 EHV charges'!$A:$O,11,FALSE)),"")</f>
        <v/>
      </c>
    </row>
    <row r="51" spans="1:8" ht="30.75" customHeight="1" x14ac:dyDescent="0.2">
      <c r="A51" s="132" t="str">
        <f t="array" ref="A51">IFERROR(INDEX('Annex 2 EHV charges'!#REF!, MATCH(0, IF(ISBLANK('Annex 2 EHV charges'!#REF!),1, COUNTIF(A$4:$A50, 'Annex 2 EHV charges'!#REF!)), 0)),"")</f>
        <v/>
      </c>
      <c r="B51" s="134" t="str">
        <f>IF($A51="","",VLOOKUP($A51,'Annex 2 EHV charges'!$A:$O,2,0))</f>
        <v/>
      </c>
      <c r="C51" s="135" t="str">
        <f>IF($A51="","",VLOOKUP($A51,'Annex 2 EHV charges'!$A:$O,3,0))</f>
        <v/>
      </c>
      <c r="D51" s="132" t="str">
        <f>IF($A51="","",VLOOKUP($A51,'Annex 2 EHV charges'!$A:$O,7,0))</f>
        <v/>
      </c>
      <c r="E51" s="130" t="str">
        <f>IFERROR(IF(VLOOKUP($A51,'Annex 2 EHV charges'!$A:$O,8,FALSE)=0,"",VLOOKUP($A51,'Annex 2 EHV charges'!$A:$O,8,FALSE)),"")</f>
        <v/>
      </c>
      <c r="F51" s="131" t="str">
        <f>IFERROR(IF(VLOOKUP($A51,'Annex 2 EHV charges'!$A:$O,9,FALSE)=0,"",VLOOKUP($A51,'Annex 2 EHV charges'!$A:$O,9,FALSE)),"")</f>
        <v/>
      </c>
      <c r="G51" s="130" t="str">
        <f>IFERROR(IF(VLOOKUP($A51,'Annex 2 EHV charges'!$A:$O,10,FALSE)=0,"",VLOOKUP($A51,'Annex 2 EHV charges'!$A:$O,10,FALSE)),"")</f>
        <v/>
      </c>
      <c r="H51" s="130" t="str">
        <f>IFERROR(IF(VLOOKUP($A51,'Annex 2 EHV charges'!$A:$O,11,FALSE)=0,"",VLOOKUP($A51,'Annex 2 EHV charges'!$A:$O,11,FALSE)),"")</f>
        <v/>
      </c>
    </row>
    <row r="52" spans="1:8" ht="30.75" customHeight="1" x14ac:dyDescent="0.2">
      <c r="A52" s="132" t="str">
        <f t="array" ref="A52">IFERROR(INDEX('Annex 2 EHV charges'!#REF!, MATCH(0, IF(ISBLANK('Annex 2 EHV charges'!#REF!),1, COUNTIF(A$4:$A51, 'Annex 2 EHV charges'!#REF!)), 0)),"")</f>
        <v/>
      </c>
      <c r="B52" s="134" t="str">
        <f>IF($A52="","",VLOOKUP($A52,'Annex 2 EHV charges'!$A:$O,2,0))</f>
        <v/>
      </c>
      <c r="C52" s="135" t="str">
        <f>IF($A52="","",VLOOKUP($A52,'Annex 2 EHV charges'!$A:$O,3,0))</f>
        <v/>
      </c>
      <c r="D52" s="132" t="str">
        <f>IF($A52="","",VLOOKUP($A52,'Annex 2 EHV charges'!$A:$O,7,0))</f>
        <v/>
      </c>
      <c r="E52" s="130" t="str">
        <f>IFERROR(IF(VLOOKUP($A52,'Annex 2 EHV charges'!$A:$O,8,FALSE)=0,"",VLOOKUP($A52,'Annex 2 EHV charges'!$A:$O,8,FALSE)),"")</f>
        <v/>
      </c>
      <c r="F52" s="131" t="str">
        <f>IFERROR(IF(VLOOKUP($A52,'Annex 2 EHV charges'!$A:$O,9,FALSE)=0,"",VLOOKUP($A52,'Annex 2 EHV charges'!$A:$O,9,FALSE)),"")</f>
        <v/>
      </c>
      <c r="G52" s="130" t="str">
        <f>IFERROR(IF(VLOOKUP($A52,'Annex 2 EHV charges'!$A:$O,10,FALSE)=0,"",VLOOKUP($A52,'Annex 2 EHV charges'!$A:$O,10,FALSE)),"")</f>
        <v/>
      </c>
      <c r="H52" s="130" t="str">
        <f>IFERROR(IF(VLOOKUP($A52,'Annex 2 EHV charges'!$A:$O,11,FALSE)=0,"",VLOOKUP($A52,'Annex 2 EHV charges'!$A:$O,11,FALSE)),"")</f>
        <v/>
      </c>
    </row>
    <row r="53" spans="1:8" ht="30.75" customHeight="1" x14ac:dyDescent="0.2">
      <c r="A53" s="132" t="str">
        <f t="array" ref="A53">IFERROR(INDEX('Annex 2 EHV charges'!#REF!, MATCH(0, IF(ISBLANK('Annex 2 EHV charges'!#REF!),1, COUNTIF(A$4:$A52, 'Annex 2 EHV charges'!#REF!)), 0)),"")</f>
        <v/>
      </c>
      <c r="B53" s="134" t="str">
        <f>IF($A53="","",VLOOKUP($A53,'Annex 2 EHV charges'!$A:$O,2,0))</f>
        <v/>
      </c>
      <c r="C53" s="135" t="str">
        <f>IF($A53="","",VLOOKUP($A53,'Annex 2 EHV charges'!$A:$O,3,0))</f>
        <v/>
      </c>
      <c r="D53" s="132" t="str">
        <f>IF($A53="","",VLOOKUP($A53,'Annex 2 EHV charges'!$A:$O,7,0))</f>
        <v/>
      </c>
      <c r="E53" s="130" t="str">
        <f>IFERROR(IF(VLOOKUP($A53,'Annex 2 EHV charges'!$A:$O,8,FALSE)=0,"",VLOOKUP($A53,'Annex 2 EHV charges'!$A:$O,8,FALSE)),"")</f>
        <v/>
      </c>
      <c r="F53" s="131" t="str">
        <f>IFERROR(IF(VLOOKUP($A53,'Annex 2 EHV charges'!$A:$O,9,FALSE)=0,"",VLOOKUP($A53,'Annex 2 EHV charges'!$A:$O,9,FALSE)),"")</f>
        <v/>
      </c>
      <c r="G53" s="130" t="str">
        <f>IFERROR(IF(VLOOKUP($A53,'Annex 2 EHV charges'!$A:$O,10,FALSE)=0,"",VLOOKUP($A53,'Annex 2 EHV charges'!$A:$O,10,FALSE)),"")</f>
        <v/>
      </c>
      <c r="H53" s="130" t="str">
        <f>IFERROR(IF(VLOOKUP($A53,'Annex 2 EHV charges'!$A:$O,11,FALSE)=0,"",VLOOKUP($A53,'Annex 2 EHV charges'!$A:$O,11,FALSE)),"")</f>
        <v/>
      </c>
    </row>
    <row r="54" spans="1:8" x14ac:dyDescent="0.2">
      <c r="A54" s="132" t="str">
        <f t="array" ref="A54">IFERROR(INDEX('Annex 2 EHV charges'!#REF!, MATCH(0, IF(ISBLANK('Annex 2 EHV charges'!#REF!),1, COUNTIF(A$4:$A53, 'Annex 2 EHV charges'!#REF!)), 0)),"")</f>
        <v/>
      </c>
      <c r="B54" s="134" t="str">
        <f>IF($A54="","",VLOOKUP($A54,'Annex 2 EHV charges'!$A:$O,2,0))</f>
        <v/>
      </c>
      <c r="C54" s="135" t="str">
        <f>IF($A54="","",VLOOKUP($A54,'Annex 2 EHV charges'!$A:$O,3,0))</f>
        <v/>
      </c>
      <c r="D54" s="132" t="str">
        <f>IF($A54="","",VLOOKUP($A54,'Annex 2 EHV charges'!$A:$O,7,0))</f>
        <v/>
      </c>
      <c r="E54" s="130" t="str">
        <f>IFERROR(IF(VLOOKUP($A54,'Annex 2 EHV charges'!$A:$O,8,FALSE)=0,"",VLOOKUP($A54,'Annex 2 EHV charges'!$A:$O,8,FALSE)),"")</f>
        <v/>
      </c>
      <c r="F54" s="131" t="str">
        <f>IFERROR(IF(VLOOKUP($A54,'Annex 2 EHV charges'!$A:$O,9,FALSE)=0,"",VLOOKUP($A54,'Annex 2 EHV charges'!$A:$O,9,FALSE)),"")</f>
        <v/>
      </c>
      <c r="G54" s="130" t="str">
        <f>IFERROR(IF(VLOOKUP($A54,'Annex 2 EHV charges'!$A:$O,10,FALSE)=0,"",VLOOKUP($A54,'Annex 2 EHV charges'!$A:$O,10,FALSE)),"")</f>
        <v/>
      </c>
      <c r="H54" s="130" t="str">
        <f>IFERROR(IF(VLOOKUP($A54,'Annex 2 EHV charges'!$A:$O,11,FALSE)=0,"",VLOOKUP($A54,'Annex 2 EHV charges'!$A:$O,11,FALSE)),"")</f>
        <v/>
      </c>
    </row>
    <row r="55" spans="1:8" ht="30.75" customHeight="1" x14ac:dyDescent="0.2">
      <c r="A55" s="132" t="str">
        <f t="array" ref="A55">IFERROR(INDEX('Annex 2 EHV charges'!#REF!, MATCH(0, IF(ISBLANK('Annex 2 EHV charges'!#REF!),1, COUNTIF(A$4:$A54, 'Annex 2 EHV charges'!#REF!)), 0)),"")</f>
        <v/>
      </c>
      <c r="B55" s="134" t="str">
        <f>IF($A55="","",VLOOKUP($A55,'Annex 2 EHV charges'!$A:$O,2,0))</f>
        <v/>
      </c>
      <c r="C55" s="135" t="str">
        <f>IF($A55="","",VLOOKUP($A55,'Annex 2 EHV charges'!$A:$O,3,0))</f>
        <v/>
      </c>
      <c r="D55" s="132" t="str">
        <f>IF($A55="","",VLOOKUP($A55,'Annex 2 EHV charges'!$A:$O,7,0))</f>
        <v/>
      </c>
      <c r="E55" s="130" t="str">
        <f>IFERROR(IF(VLOOKUP($A55,'Annex 2 EHV charges'!$A:$O,8,FALSE)=0,"",VLOOKUP($A55,'Annex 2 EHV charges'!$A:$O,8,FALSE)),"")</f>
        <v/>
      </c>
      <c r="F55" s="131" t="str">
        <f>IFERROR(IF(VLOOKUP($A55,'Annex 2 EHV charges'!$A:$O,9,FALSE)=0,"",VLOOKUP($A55,'Annex 2 EHV charges'!$A:$O,9,FALSE)),"")</f>
        <v/>
      </c>
      <c r="G55" s="130" t="str">
        <f>IFERROR(IF(VLOOKUP($A55,'Annex 2 EHV charges'!$A:$O,10,FALSE)=0,"",VLOOKUP($A55,'Annex 2 EHV charges'!$A:$O,10,FALSE)),"")</f>
        <v/>
      </c>
      <c r="H55" s="130" t="str">
        <f>IFERROR(IF(VLOOKUP($A55,'Annex 2 EHV charges'!$A:$O,11,FALSE)=0,"",VLOOKUP($A55,'Annex 2 EHV charges'!$A:$O,11,FALSE)),"")</f>
        <v/>
      </c>
    </row>
    <row r="56" spans="1:8" ht="30.75" customHeight="1" x14ac:dyDescent="0.2">
      <c r="A56" s="132" t="str">
        <f t="array" ref="A56">IFERROR(INDEX('Annex 2 EHV charges'!#REF!, MATCH(0, IF(ISBLANK('Annex 2 EHV charges'!#REF!),1, COUNTIF(A$4:$A55, 'Annex 2 EHV charges'!#REF!)), 0)),"")</f>
        <v/>
      </c>
      <c r="B56" s="134" t="str">
        <f>IF($A56="","",VLOOKUP($A56,'Annex 2 EHV charges'!$A:$O,2,0))</f>
        <v/>
      </c>
      <c r="C56" s="135" t="str">
        <f>IF($A56="","",VLOOKUP($A56,'Annex 2 EHV charges'!$A:$O,3,0))</f>
        <v/>
      </c>
      <c r="D56" s="132" t="str">
        <f>IF($A56="","",VLOOKUP($A56,'Annex 2 EHV charges'!$A:$O,7,0))</f>
        <v/>
      </c>
      <c r="E56" s="130" t="str">
        <f>IFERROR(IF(VLOOKUP($A56,'Annex 2 EHV charges'!$A:$O,8,FALSE)=0,"",VLOOKUP($A56,'Annex 2 EHV charges'!$A:$O,8,FALSE)),"")</f>
        <v/>
      </c>
      <c r="F56" s="131" t="str">
        <f>IFERROR(IF(VLOOKUP($A56,'Annex 2 EHV charges'!$A:$O,9,FALSE)=0,"",VLOOKUP($A56,'Annex 2 EHV charges'!$A:$O,9,FALSE)),"")</f>
        <v/>
      </c>
      <c r="G56" s="130" t="str">
        <f>IFERROR(IF(VLOOKUP($A56,'Annex 2 EHV charges'!$A:$O,10,FALSE)=0,"",VLOOKUP($A56,'Annex 2 EHV charges'!$A:$O,10,FALSE)),"")</f>
        <v/>
      </c>
      <c r="H56" s="130" t="str">
        <f>IFERROR(IF(VLOOKUP($A56,'Annex 2 EHV charges'!$A:$O,11,FALSE)=0,"",VLOOKUP($A56,'Annex 2 EHV charges'!$A:$O,11,FALSE)),"")</f>
        <v/>
      </c>
    </row>
    <row r="57" spans="1:8" ht="30.75" customHeight="1" x14ac:dyDescent="0.2">
      <c r="A57" s="132" t="str">
        <f t="array" ref="A57">IFERROR(INDEX('Annex 2 EHV charges'!#REF!, MATCH(0, IF(ISBLANK('Annex 2 EHV charges'!#REF!),1, COUNTIF(A$4:$A56, 'Annex 2 EHV charges'!#REF!)), 0)),"")</f>
        <v/>
      </c>
      <c r="B57" s="134" t="str">
        <f>IF($A57="","",VLOOKUP($A57,'Annex 2 EHV charges'!$A:$O,2,0))</f>
        <v/>
      </c>
      <c r="C57" s="135" t="str">
        <f>IF($A57="","",VLOOKUP($A57,'Annex 2 EHV charges'!$A:$O,3,0))</f>
        <v/>
      </c>
      <c r="D57" s="132" t="str">
        <f>IF($A57="","",VLOOKUP($A57,'Annex 2 EHV charges'!$A:$O,7,0))</f>
        <v/>
      </c>
      <c r="E57" s="130" t="str">
        <f>IFERROR(IF(VLOOKUP($A57,'Annex 2 EHV charges'!$A:$O,8,FALSE)=0,"",VLOOKUP($A57,'Annex 2 EHV charges'!$A:$O,8,FALSE)),"")</f>
        <v/>
      </c>
      <c r="F57" s="131" t="str">
        <f>IFERROR(IF(VLOOKUP($A57,'Annex 2 EHV charges'!$A:$O,9,FALSE)=0,"",VLOOKUP($A57,'Annex 2 EHV charges'!$A:$O,9,FALSE)),"")</f>
        <v/>
      </c>
      <c r="G57" s="130" t="str">
        <f>IFERROR(IF(VLOOKUP($A57,'Annex 2 EHV charges'!$A:$O,10,FALSE)=0,"",VLOOKUP($A57,'Annex 2 EHV charges'!$A:$O,10,FALSE)),"")</f>
        <v/>
      </c>
      <c r="H57" s="130" t="str">
        <f>IFERROR(IF(VLOOKUP($A57,'Annex 2 EHV charges'!$A:$O,11,FALSE)=0,"",VLOOKUP($A57,'Annex 2 EHV charges'!$A:$O,11,FALSE)),"")</f>
        <v/>
      </c>
    </row>
    <row r="58" spans="1:8" ht="30.75" customHeight="1" x14ac:dyDescent="0.2">
      <c r="A58" s="132" t="str">
        <f t="array" ref="A58">IFERROR(INDEX('Annex 2 EHV charges'!#REF!, MATCH(0, IF(ISBLANK('Annex 2 EHV charges'!#REF!),1, COUNTIF(A$4:$A57, 'Annex 2 EHV charges'!#REF!)), 0)),"")</f>
        <v/>
      </c>
      <c r="B58" s="134" t="str">
        <f>IF($A58="","",VLOOKUP($A58,'Annex 2 EHV charges'!$A:$O,2,0))</f>
        <v/>
      </c>
      <c r="C58" s="135" t="str">
        <f>IF($A58="","",VLOOKUP($A58,'Annex 2 EHV charges'!$A:$O,3,0))</f>
        <v/>
      </c>
      <c r="D58" s="132" t="str">
        <f>IF($A58="","",VLOOKUP($A58,'Annex 2 EHV charges'!$A:$O,7,0))</f>
        <v/>
      </c>
      <c r="E58" s="130" t="str">
        <f>IFERROR(IF(VLOOKUP($A58,'Annex 2 EHV charges'!$A:$O,8,FALSE)=0,"",VLOOKUP($A58,'Annex 2 EHV charges'!$A:$O,8,FALSE)),"")</f>
        <v/>
      </c>
      <c r="F58" s="131" t="str">
        <f>IFERROR(IF(VLOOKUP($A58,'Annex 2 EHV charges'!$A:$O,9,FALSE)=0,"",VLOOKUP($A58,'Annex 2 EHV charges'!$A:$O,9,FALSE)),"")</f>
        <v/>
      </c>
      <c r="G58" s="130" t="str">
        <f>IFERROR(IF(VLOOKUP($A58,'Annex 2 EHV charges'!$A:$O,10,FALSE)=0,"",VLOOKUP($A58,'Annex 2 EHV charges'!$A:$O,10,FALSE)),"")</f>
        <v/>
      </c>
      <c r="H58" s="130" t="str">
        <f>IFERROR(IF(VLOOKUP($A58,'Annex 2 EHV charges'!$A:$O,11,FALSE)=0,"",VLOOKUP($A58,'Annex 2 EHV charges'!$A:$O,11,FALSE)),"")</f>
        <v/>
      </c>
    </row>
    <row r="59" spans="1:8" ht="30.75" customHeight="1" x14ac:dyDescent="0.2">
      <c r="A59" s="132" t="str">
        <f t="array" ref="A59">IFERROR(INDEX('Annex 2 EHV charges'!#REF!, MATCH(0, IF(ISBLANK('Annex 2 EHV charges'!#REF!),1, COUNTIF(A$4:$A58, 'Annex 2 EHV charges'!#REF!)), 0)),"")</f>
        <v/>
      </c>
      <c r="B59" s="134" t="str">
        <f>IF($A59="","",VLOOKUP($A59,'Annex 2 EHV charges'!$A:$O,2,0))</f>
        <v/>
      </c>
      <c r="C59" s="135" t="str">
        <f>IF($A59="","",VLOOKUP($A59,'Annex 2 EHV charges'!$A:$O,3,0))</f>
        <v/>
      </c>
      <c r="D59" s="132" t="str">
        <f>IF($A59="","",VLOOKUP($A59,'Annex 2 EHV charges'!$A:$O,7,0))</f>
        <v/>
      </c>
      <c r="E59" s="130" t="str">
        <f>IFERROR(IF(VLOOKUP($A59,'Annex 2 EHV charges'!$A:$O,8,FALSE)=0,"",VLOOKUP($A59,'Annex 2 EHV charges'!$A:$O,8,FALSE)),"")</f>
        <v/>
      </c>
      <c r="F59" s="131" t="str">
        <f>IFERROR(IF(VLOOKUP($A59,'Annex 2 EHV charges'!$A:$O,9,FALSE)=0,"",VLOOKUP($A59,'Annex 2 EHV charges'!$A:$O,9,FALSE)),"")</f>
        <v/>
      </c>
      <c r="G59" s="130" t="str">
        <f>IFERROR(IF(VLOOKUP($A59,'Annex 2 EHV charges'!$A:$O,10,FALSE)=0,"",VLOOKUP($A59,'Annex 2 EHV charges'!$A:$O,10,FALSE)),"")</f>
        <v/>
      </c>
      <c r="H59" s="130" t="str">
        <f>IFERROR(IF(VLOOKUP($A59,'Annex 2 EHV charges'!$A:$O,11,FALSE)=0,"",VLOOKUP($A59,'Annex 2 EHV charges'!$A:$O,11,FALSE)),"")</f>
        <v/>
      </c>
    </row>
    <row r="60" spans="1:8" ht="30.75" customHeight="1" x14ac:dyDescent="0.2">
      <c r="A60" s="132" t="str">
        <f t="array" ref="A60">IFERROR(INDEX('Annex 2 EHV charges'!#REF!, MATCH(0, IF(ISBLANK('Annex 2 EHV charges'!#REF!),1, COUNTIF(A$4:$A59, 'Annex 2 EHV charges'!#REF!)), 0)),"")</f>
        <v/>
      </c>
      <c r="B60" s="134" t="str">
        <f>IF($A60="","",VLOOKUP($A60,'Annex 2 EHV charges'!$A:$O,2,0))</f>
        <v/>
      </c>
      <c r="C60" s="135" t="str">
        <f>IF($A60="","",VLOOKUP($A60,'Annex 2 EHV charges'!$A:$O,3,0))</f>
        <v/>
      </c>
      <c r="D60" s="132" t="str">
        <f>IF($A60="","",VLOOKUP($A60,'Annex 2 EHV charges'!$A:$O,7,0))</f>
        <v/>
      </c>
      <c r="E60" s="130" t="str">
        <f>IFERROR(IF(VLOOKUP($A60,'Annex 2 EHV charges'!$A:$O,8,FALSE)=0,"",VLOOKUP($A60,'Annex 2 EHV charges'!$A:$O,8,FALSE)),"")</f>
        <v/>
      </c>
      <c r="F60" s="131" t="str">
        <f>IFERROR(IF(VLOOKUP($A60,'Annex 2 EHV charges'!$A:$O,9,FALSE)=0,"",VLOOKUP($A60,'Annex 2 EHV charges'!$A:$O,9,FALSE)),"")</f>
        <v/>
      </c>
      <c r="G60" s="130" t="str">
        <f>IFERROR(IF(VLOOKUP($A60,'Annex 2 EHV charges'!$A:$O,10,FALSE)=0,"",VLOOKUP($A60,'Annex 2 EHV charges'!$A:$O,10,FALSE)),"")</f>
        <v/>
      </c>
      <c r="H60" s="130" t="str">
        <f>IFERROR(IF(VLOOKUP($A60,'Annex 2 EHV charges'!$A:$O,11,FALSE)=0,"",VLOOKUP($A60,'Annex 2 EHV charges'!$A:$O,11,FALSE)),"")</f>
        <v/>
      </c>
    </row>
    <row r="61" spans="1:8" ht="30.75" customHeight="1" x14ac:dyDescent="0.2">
      <c r="A61" s="132" t="str">
        <f t="array" ref="A61">IFERROR(INDEX('Annex 2 EHV charges'!#REF!, MATCH(0, IF(ISBLANK('Annex 2 EHV charges'!#REF!),1, COUNTIF(A$4:$A60, 'Annex 2 EHV charges'!#REF!)), 0)),"")</f>
        <v/>
      </c>
      <c r="B61" s="134" t="str">
        <f>IF($A61="","",VLOOKUP($A61,'Annex 2 EHV charges'!$A:$O,2,0))</f>
        <v/>
      </c>
      <c r="C61" s="135" t="str">
        <f>IF($A61="","",VLOOKUP($A61,'Annex 2 EHV charges'!$A:$O,3,0))</f>
        <v/>
      </c>
      <c r="D61" s="132" t="str">
        <f>IF($A61="","",VLOOKUP($A61,'Annex 2 EHV charges'!$A:$O,7,0))</f>
        <v/>
      </c>
      <c r="E61" s="130" t="str">
        <f>IFERROR(IF(VLOOKUP($A61,'Annex 2 EHV charges'!$A:$O,8,FALSE)=0,"",VLOOKUP($A61,'Annex 2 EHV charges'!$A:$O,8,FALSE)),"")</f>
        <v/>
      </c>
      <c r="F61" s="131" t="str">
        <f>IFERROR(IF(VLOOKUP($A61,'Annex 2 EHV charges'!$A:$O,9,FALSE)=0,"",VLOOKUP($A61,'Annex 2 EHV charges'!$A:$O,9,FALSE)),"")</f>
        <v/>
      </c>
      <c r="G61" s="130" t="str">
        <f>IFERROR(IF(VLOOKUP($A61,'Annex 2 EHV charges'!$A:$O,10,FALSE)=0,"",VLOOKUP($A61,'Annex 2 EHV charges'!$A:$O,10,FALSE)),"")</f>
        <v/>
      </c>
      <c r="H61" s="130" t="str">
        <f>IFERROR(IF(VLOOKUP($A61,'Annex 2 EHV charges'!$A:$O,11,FALSE)=0,"",VLOOKUP($A61,'Annex 2 EHV charges'!$A:$O,11,FALSE)),"")</f>
        <v/>
      </c>
    </row>
    <row r="62" spans="1:8" ht="30.75" customHeight="1" x14ac:dyDescent="0.2">
      <c r="A62" s="132" t="str">
        <f t="array" ref="A62">IFERROR(INDEX('Annex 2 EHV charges'!#REF!, MATCH(0, IF(ISBLANK('Annex 2 EHV charges'!#REF!),1, COUNTIF(A$4:$A61, 'Annex 2 EHV charges'!#REF!)), 0)),"")</f>
        <v/>
      </c>
      <c r="B62" s="134" t="str">
        <f>IF($A62="","",VLOOKUP($A62,'Annex 2 EHV charges'!$A:$O,2,0))</f>
        <v/>
      </c>
      <c r="C62" s="135" t="str">
        <f>IF($A62="","",VLOOKUP($A62,'Annex 2 EHV charges'!$A:$O,3,0))</f>
        <v/>
      </c>
      <c r="D62" s="132" t="str">
        <f>IF($A62="","",VLOOKUP($A62,'Annex 2 EHV charges'!$A:$O,7,0))</f>
        <v/>
      </c>
      <c r="E62" s="130" t="str">
        <f>IFERROR(IF(VLOOKUP($A62,'Annex 2 EHV charges'!$A:$O,8,FALSE)=0,"",VLOOKUP($A62,'Annex 2 EHV charges'!$A:$O,8,FALSE)),"")</f>
        <v/>
      </c>
      <c r="F62" s="131" t="str">
        <f>IFERROR(IF(VLOOKUP($A62,'Annex 2 EHV charges'!$A:$O,9,FALSE)=0,"",VLOOKUP($A62,'Annex 2 EHV charges'!$A:$O,9,FALSE)),"")</f>
        <v/>
      </c>
      <c r="G62" s="130" t="str">
        <f>IFERROR(IF(VLOOKUP($A62,'Annex 2 EHV charges'!$A:$O,10,FALSE)=0,"",VLOOKUP($A62,'Annex 2 EHV charges'!$A:$O,10,FALSE)),"")</f>
        <v/>
      </c>
      <c r="H62" s="130" t="str">
        <f>IFERROR(IF(VLOOKUP($A62,'Annex 2 EHV charges'!$A:$O,11,FALSE)=0,"",VLOOKUP($A62,'Annex 2 EHV charges'!$A:$O,11,FALSE)),"")</f>
        <v/>
      </c>
    </row>
    <row r="63" spans="1:8" ht="30.75" customHeight="1" x14ac:dyDescent="0.2">
      <c r="A63" s="132" t="str">
        <f t="array" ref="A63">IFERROR(INDEX('Annex 2 EHV charges'!#REF!, MATCH(0, IF(ISBLANK('Annex 2 EHV charges'!#REF!),1, COUNTIF(A$4:$A62, 'Annex 2 EHV charges'!#REF!)), 0)),"")</f>
        <v/>
      </c>
      <c r="B63" s="134" t="str">
        <f>IF($A63="","",VLOOKUP($A63,'Annex 2 EHV charges'!$A:$O,2,0))</f>
        <v/>
      </c>
      <c r="C63" s="135" t="str">
        <f>IF($A63="","",VLOOKUP($A63,'Annex 2 EHV charges'!$A:$O,3,0))</f>
        <v/>
      </c>
      <c r="D63" s="132" t="str">
        <f>IF($A63="","",VLOOKUP($A63,'Annex 2 EHV charges'!$A:$O,7,0))</f>
        <v/>
      </c>
      <c r="E63" s="130" t="str">
        <f>IFERROR(IF(VLOOKUP($A63,'Annex 2 EHV charges'!$A:$O,8,FALSE)=0,"",VLOOKUP($A63,'Annex 2 EHV charges'!$A:$O,8,FALSE)),"")</f>
        <v/>
      </c>
      <c r="F63" s="131" t="str">
        <f>IFERROR(IF(VLOOKUP($A63,'Annex 2 EHV charges'!$A:$O,9,FALSE)=0,"",VLOOKUP($A63,'Annex 2 EHV charges'!$A:$O,9,FALSE)),"")</f>
        <v/>
      </c>
      <c r="G63" s="130" t="str">
        <f>IFERROR(IF(VLOOKUP($A63,'Annex 2 EHV charges'!$A:$O,10,FALSE)=0,"",VLOOKUP($A63,'Annex 2 EHV charges'!$A:$O,10,FALSE)),"")</f>
        <v/>
      </c>
      <c r="H63" s="130" t="str">
        <f>IFERROR(IF(VLOOKUP($A63,'Annex 2 EHV charges'!$A:$O,11,FALSE)=0,"",VLOOKUP($A63,'Annex 2 EHV charges'!$A:$O,11,FALSE)),"")</f>
        <v/>
      </c>
    </row>
    <row r="64" spans="1:8" ht="30.75" customHeight="1" x14ac:dyDescent="0.2">
      <c r="A64" s="132" t="str">
        <f t="array" ref="A64">IFERROR(INDEX('Annex 2 EHV charges'!#REF!, MATCH(0, IF(ISBLANK('Annex 2 EHV charges'!#REF!),1, COUNTIF(A$4:$A63, 'Annex 2 EHV charges'!#REF!)), 0)),"")</f>
        <v/>
      </c>
      <c r="B64" s="134" t="str">
        <f>IF($A64="","",VLOOKUP($A64,'Annex 2 EHV charges'!$A:$O,2,0))</f>
        <v/>
      </c>
      <c r="C64" s="135" t="str">
        <f>IF($A64="","",VLOOKUP($A64,'Annex 2 EHV charges'!$A:$O,3,0))</f>
        <v/>
      </c>
      <c r="D64" s="132" t="str">
        <f>IF($A64="","",VLOOKUP($A64,'Annex 2 EHV charges'!$A:$O,7,0))</f>
        <v/>
      </c>
      <c r="E64" s="130" t="str">
        <f>IFERROR(IF(VLOOKUP($A64,'Annex 2 EHV charges'!$A:$O,8,FALSE)=0,"",VLOOKUP($A64,'Annex 2 EHV charges'!$A:$O,8,FALSE)),"")</f>
        <v/>
      </c>
      <c r="F64" s="131" t="str">
        <f>IFERROR(IF(VLOOKUP($A64,'Annex 2 EHV charges'!$A:$O,9,FALSE)=0,"",VLOOKUP($A64,'Annex 2 EHV charges'!$A:$O,9,FALSE)),"")</f>
        <v/>
      </c>
      <c r="G64" s="130" t="str">
        <f>IFERROR(IF(VLOOKUP($A64,'Annex 2 EHV charges'!$A:$O,10,FALSE)=0,"",VLOOKUP($A64,'Annex 2 EHV charges'!$A:$O,10,FALSE)),"")</f>
        <v/>
      </c>
      <c r="H64" s="130" t="str">
        <f>IFERROR(IF(VLOOKUP($A64,'Annex 2 EHV charges'!$A:$O,11,FALSE)=0,"",VLOOKUP($A64,'Annex 2 EHV charges'!$A:$O,11,FALSE)),"")</f>
        <v/>
      </c>
    </row>
    <row r="65" spans="1:8" ht="30.75" customHeight="1" x14ac:dyDescent="0.2">
      <c r="A65" s="132" t="str">
        <f t="array" ref="A65">IFERROR(INDEX('Annex 2 EHV charges'!#REF!, MATCH(0, IF(ISBLANK('Annex 2 EHV charges'!#REF!),1, COUNTIF(A$4:$A64, 'Annex 2 EHV charges'!#REF!)), 0)),"")</f>
        <v/>
      </c>
      <c r="B65" s="134" t="str">
        <f>IF($A65="","",VLOOKUP($A65,'Annex 2 EHV charges'!$A:$O,2,0))</f>
        <v/>
      </c>
      <c r="C65" s="135" t="str">
        <f>IF($A65="","",VLOOKUP($A65,'Annex 2 EHV charges'!$A:$O,3,0))</f>
        <v/>
      </c>
      <c r="D65" s="132" t="str">
        <f>IF($A65="","",VLOOKUP($A65,'Annex 2 EHV charges'!$A:$O,7,0))</f>
        <v/>
      </c>
      <c r="E65" s="130" t="str">
        <f>IFERROR(IF(VLOOKUP($A65,'Annex 2 EHV charges'!$A:$O,8,FALSE)=0,"",VLOOKUP($A65,'Annex 2 EHV charges'!$A:$O,8,FALSE)),"")</f>
        <v/>
      </c>
      <c r="F65" s="131" t="str">
        <f>IFERROR(IF(VLOOKUP($A65,'Annex 2 EHV charges'!$A:$O,9,FALSE)=0,"",VLOOKUP($A65,'Annex 2 EHV charges'!$A:$O,9,FALSE)),"")</f>
        <v/>
      </c>
      <c r="G65" s="130" t="str">
        <f>IFERROR(IF(VLOOKUP($A65,'Annex 2 EHV charges'!$A:$O,10,FALSE)=0,"",VLOOKUP($A65,'Annex 2 EHV charges'!$A:$O,10,FALSE)),"")</f>
        <v/>
      </c>
      <c r="H65" s="130" t="str">
        <f>IFERROR(IF(VLOOKUP($A65,'Annex 2 EHV charges'!$A:$O,11,FALSE)=0,"",VLOOKUP($A65,'Annex 2 EHV charges'!$A:$O,11,FALSE)),"")</f>
        <v/>
      </c>
    </row>
    <row r="66" spans="1:8" ht="30.75" customHeight="1" x14ac:dyDescent="0.2">
      <c r="A66" s="132" t="str">
        <f t="array" ref="A66">IFERROR(INDEX('Annex 2 EHV charges'!#REF!, MATCH(0, IF(ISBLANK('Annex 2 EHV charges'!#REF!),1, COUNTIF(A$4:$A65, 'Annex 2 EHV charges'!#REF!)), 0)),"")</f>
        <v/>
      </c>
      <c r="B66" s="134" t="str">
        <f>IF($A66="","",VLOOKUP($A66,'Annex 2 EHV charges'!$A:$O,2,0))</f>
        <v/>
      </c>
      <c r="C66" s="135" t="str">
        <f>IF($A66="","",VLOOKUP($A66,'Annex 2 EHV charges'!$A:$O,3,0))</f>
        <v/>
      </c>
      <c r="D66" s="132" t="str">
        <f>IF($A66="","",VLOOKUP($A66,'Annex 2 EHV charges'!$A:$O,7,0))</f>
        <v/>
      </c>
      <c r="E66" s="130" t="str">
        <f>IFERROR(IF(VLOOKUP($A66,'Annex 2 EHV charges'!$A:$O,8,FALSE)=0,"",VLOOKUP($A66,'Annex 2 EHV charges'!$A:$O,8,FALSE)),"")</f>
        <v/>
      </c>
      <c r="F66" s="131" t="str">
        <f>IFERROR(IF(VLOOKUP($A66,'Annex 2 EHV charges'!$A:$O,9,FALSE)=0,"",VLOOKUP($A66,'Annex 2 EHV charges'!$A:$O,9,FALSE)),"")</f>
        <v/>
      </c>
      <c r="G66" s="130" t="str">
        <f>IFERROR(IF(VLOOKUP($A66,'Annex 2 EHV charges'!$A:$O,10,FALSE)=0,"",VLOOKUP($A66,'Annex 2 EHV charges'!$A:$O,10,FALSE)),"")</f>
        <v/>
      </c>
      <c r="H66" s="130" t="str">
        <f>IFERROR(IF(VLOOKUP($A66,'Annex 2 EHV charges'!$A:$O,11,FALSE)=0,"",VLOOKUP($A66,'Annex 2 EHV charges'!$A:$O,11,FALSE)),"")</f>
        <v/>
      </c>
    </row>
    <row r="67" spans="1:8" ht="30.75" customHeight="1" x14ac:dyDescent="0.2">
      <c r="A67" s="132" t="str">
        <f t="array" ref="A67">IFERROR(INDEX('Annex 2 EHV charges'!#REF!, MATCH(0, IF(ISBLANK('Annex 2 EHV charges'!#REF!),1, COUNTIF(A$4:$A66, 'Annex 2 EHV charges'!#REF!)), 0)),"")</f>
        <v/>
      </c>
      <c r="B67" s="134" t="str">
        <f>IF($A67="","",VLOOKUP($A67,'Annex 2 EHV charges'!$A:$O,2,0))</f>
        <v/>
      </c>
      <c r="C67" s="135" t="str">
        <f>IF($A67="","",VLOOKUP($A67,'Annex 2 EHV charges'!$A:$O,3,0))</f>
        <v/>
      </c>
      <c r="D67" s="132" t="str">
        <f>IF($A67="","",VLOOKUP($A67,'Annex 2 EHV charges'!$A:$O,7,0))</f>
        <v/>
      </c>
      <c r="E67" s="130" t="str">
        <f>IFERROR(IF(VLOOKUP($A67,'Annex 2 EHV charges'!$A:$O,8,FALSE)=0,"",VLOOKUP($A67,'Annex 2 EHV charges'!$A:$O,8,FALSE)),"")</f>
        <v/>
      </c>
      <c r="F67" s="131" t="str">
        <f>IFERROR(IF(VLOOKUP($A67,'Annex 2 EHV charges'!$A:$O,9,FALSE)=0,"",VLOOKUP($A67,'Annex 2 EHV charges'!$A:$O,9,FALSE)),"")</f>
        <v/>
      </c>
      <c r="G67" s="130" t="str">
        <f>IFERROR(IF(VLOOKUP($A67,'Annex 2 EHV charges'!$A:$O,10,FALSE)=0,"",VLOOKUP($A67,'Annex 2 EHV charges'!$A:$O,10,FALSE)),"")</f>
        <v/>
      </c>
      <c r="H67" s="130" t="str">
        <f>IFERROR(IF(VLOOKUP($A67,'Annex 2 EHV charges'!$A:$O,11,FALSE)=0,"",VLOOKUP($A67,'Annex 2 EHV charges'!$A:$O,11,FALSE)),"")</f>
        <v/>
      </c>
    </row>
    <row r="68" spans="1:8" ht="30.75" customHeight="1" x14ac:dyDescent="0.2">
      <c r="A68" s="132" t="str">
        <f t="array" ref="A68">IFERROR(INDEX('Annex 2 EHV charges'!#REF!, MATCH(0, IF(ISBLANK('Annex 2 EHV charges'!#REF!),1, COUNTIF(A$4:$A67, 'Annex 2 EHV charges'!#REF!)), 0)),"")</f>
        <v/>
      </c>
      <c r="B68" s="134" t="str">
        <f>IF($A68="","",VLOOKUP($A68,'Annex 2 EHV charges'!$A:$O,2,0))</f>
        <v/>
      </c>
      <c r="C68" s="135" t="str">
        <f>IF($A68="","",VLOOKUP($A68,'Annex 2 EHV charges'!$A:$O,3,0))</f>
        <v/>
      </c>
      <c r="D68" s="132" t="str">
        <f>IF($A68="","",VLOOKUP($A68,'Annex 2 EHV charges'!$A:$O,7,0))</f>
        <v/>
      </c>
      <c r="E68" s="130" t="str">
        <f>IFERROR(IF(VLOOKUP($A68,'Annex 2 EHV charges'!$A:$O,8,FALSE)=0,"",VLOOKUP($A68,'Annex 2 EHV charges'!$A:$O,8,FALSE)),"")</f>
        <v/>
      </c>
      <c r="F68" s="131" t="str">
        <f>IFERROR(IF(VLOOKUP($A68,'Annex 2 EHV charges'!$A:$O,9,FALSE)=0,"",VLOOKUP($A68,'Annex 2 EHV charges'!$A:$O,9,FALSE)),"")</f>
        <v/>
      </c>
      <c r="G68" s="130" t="str">
        <f>IFERROR(IF(VLOOKUP($A68,'Annex 2 EHV charges'!$A:$O,10,FALSE)=0,"",VLOOKUP($A68,'Annex 2 EHV charges'!$A:$O,10,FALSE)),"")</f>
        <v/>
      </c>
      <c r="H68" s="130" t="str">
        <f>IFERROR(IF(VLOOKUP($A68,'Annex 2 EHV charges'!$A:$O,11,FALSE)=0,"",VLOOKUP($A68,'Annex 2 EHV charges'!$A:$O,11,FALSE)),"")</f>
        <v/>
      </c>
    </row>
    <row r="69" spans="1:8" ht="30.75" customHeight="1" x14ac:dyDescent="0.2">
      <c r="A69" s="132" t="str">
        <f t="array" ref="A69">IFERROR(INDEX('Annex 2 EHV charges'!#REF!, MATCH(0, IF(ISBLANK('Annex 2 EHV charges'!#REF!),1, COUNTIF(A$4:$A68, 'Annex 2 EHV charges'!#REF!)), 0)),"")</f>
        <v/>
      </c>
      <c r="B69" s="134" t="str">
        <f>IF($A69="","",VLOOKUP($A69,'Annex 2 EHV charges'!$A:$O,2,0))</f>
        <v/>
      </c>
      <c r="C69" s="135" t="str">
        <f>IF($A69="","",VLOOKUP($A69,'Annex 2 EHV charges'!$A:$O,3,0))</f>
        <v/>
      </c>
      <c r="D69" s="132" t="str">
        <f>IF($A69="","",VLOOKUP($A69,'Annex 2 EHV charges'!$A:$O,7,0))</f>
        <v/>
      </c>
      <c r="E69" s="130" t="str">
        <f>IFERROR(IF(VLOOKUP($A69,'Annex 2 EHV charges'!$A:$O,8,FALSE)=0,"",VLOOKUP($A69,'Annex 2 EHV charges'!$A:$O,8,FALSE)),"")</f>
        <v/>
      </c>
      <c r="F69" s="131" t="str">
        <f>IFERROR(IF(VLOOKUP($A69,'Annex 2 EHV charges'!$A:$O,9,FALSE)=0,"",VLOOKUP($A69,'Annex 2 EHV charges'!$A:$O,9,FALSE)),"")</f>
        <v/>
      </c>
      <c r="G69" s="130" t="str">
        <f>IFERROR(IF(VLOOKUP($A69,'Annex 2 EHV charges'!$A:$O,10,FALSE)=0,"",VLOOKUP($A69,'Annex 2 EHV charges'!$A:$O,10,FALSE)),"")</f>
        <v/>
      </c>
      <c r="H69" s="130" t="str">
        <f>IFERROR(IF(VLOOKUP($A69,'Annex 2 EHV charges'!$A:$O,11,FALSE)=0,"",VLOOKUP($A69,'Annex 2 EHV charges'!$A:$O,11,FALSE)),"")</f>
        <v/>
      </c>
    </row>
    <row r="70" spans="1:8" ht="30.75" customHeight="1" x14ac:dyDescent="0.2">
      <c r="A70" s="132" t="str">
        <f t="array" ref="A70">IFERROR(INDEX('Annex 2 EHV charges'!#REF!, MATCH(0, IF(ISBLANK('Annex 2 EHV charges'!#REF!),1, COUNTIF(A$4:$A69, 'Annex 2 EHV charges'!#REF!)), 0)),"")</f>
        <v/>
      </c>
      <c r="B70" s="134" t="str">
        <f>IF($A70="","",VLOOKUP($A70,'Annex 2 EHV charges'!$A:$O,2,0))</f>
        <v/>
      </c>
      <c r="C70" s="135" t="str">
        <f>IF($A70="","",VLOOKUP($A70,'Annex 2 EHV charges'!$A:$O,3,0))</f>
        <v/>
      </c>
      <c r="D70" s="132" t="str">
        <f>IF($A70="","",VLOOKUP($A70,'Annex 2 EHV charges'!$A:$O,7,0))</f>
        <v/>
      </c>
      <c r="E70" s="130" t="str">
        <f>IFERROR(IF(VLOOKUP($A70,'Annex 2 EHV charges'!$A:$O,8,FALSE)=0,"",VLOOKUP($A70,'Annex 2 EHV charges'!$A:$O,8,FALSE)),"")</f>
        <v/>
      </c>
      <c r="F70" s="131" t="str">
        <f>IFERROR(IF(VLOOKUP($A70,'Annex 2 EHV charges'!$A:$O,9,FALSE)=0,"",VLOOKUP($A70,'Annex 2 EHV charges'!$A:$O,9,FALSE)),"")</f>
        <v/>
      </c>
      <c r="G70" s="130" t="str">
        <f>IFERROR(IF(VLOOKUP($A70,'Annex 2 EHV charges'!$A:$O,10,FALSE)=0,"",VLOOKUP($A70,'Annex 2 EHV charges'!$A:$O,10,FALSE)),"")</f>
        <v/>
      </c>
      <c r="H70" s="130" t="str">
        <f>IFERROR(IF(VLOOKUP($A70,'Annex 2 EHV charges'!$A:$O,11,FALSE)=0,"",VLOOKUP($A70,'Annex 2 EHV charges'!$A:$O,11,FALSE)),"")</f>
        <v/>
      </c>
    </row>
    <row r="71" spans="1:8" ht="30.75" customHeight="1" x14ac:dyDescent="0.2">
      <c r="A71" s="132" t="str">
        <f t="array" ref="A71">IFERROR(INDEX('Annex 2 EHV charges'!#REF!, MATCH(0, IF(ISBLANK('Annex 2 EHV charges'!#REF!),1, COUNTIF(A$4:$A70, 'Annex 2 EHV charges'!#REF!)), 0)),"")</f>
        <v/>
      </c>
      <c r="B71" s="134" t="str">
        <f>IF($A71="","",VLOOKUP($A71,'Annex 2 EHV charges'!$A:$O,2,0))</f>
        <v/>
      </c>
      <c r="C71" s="135" t="str">
        <f>IF($A71="","",VLOOKUP($A71,'Annex 2 EHV charges'!$A:$O,3,0))</f>
        <v/>
      </c>
      <c r="D71" s="132" t="str">
        <f>IF($A71="","",VLOOKUP($A71,'Annex 2 EHV charges'!$A:$O,7,0))</f>
        <v/>
      </c>
      <c r="E71" s="130" t="str">
        <f>IFERROR(IF(VLOOKUP($A71,'Annex 2 EHV charges'!$A:$O,8,FALSE)=0,"",VLOOKUP($A71,'Annex 2 EHV charges'!$A:$O,8,FALSE)),"")</f>
        <v/>
      </c>
      <c r="F71" s="131" t="str">
        <f>IFERROR(IF(VLOOKUP($A71,'Annex 2 EHV charges'!$A:$O,9,FALSE)=0,"",VLOOKUP($A71,'Annex 2 EHV charges'!$A:$O,9,FALSE)),"")</f>
        <v/>
      </c>
      <c r="G71" s="130" t="str">
        <f>IFERROR(IF(VLOOKUP($A71,'Annex 2 EHV charges'!$A:$O,10,FALSE)=0,"",VLOOKUP($A71,'Annex 2 EHV charges'!$A:$O,10,FALSE)),"")</f>
        <v/>
      </c>
      <c r="H71" s="130" t="str">
        <f>IFERROR(IF(VLOOKUP($A71,'Annex 2 EHV charges'!$A:$O,11,FALSE)=0,"",VLOOKUP($A71,'Annex 2 EHV charges'!$A:$O,11,FALSE)),"")</f>
        <v/>
      </c>
    </row>
    <row r="72" spans="1:8" x14ac:dyDescent="0.2">
      <c r="A72" s="132" t="str">
        <f t="array" ref="A72">IFERROR(INDEX('Annex 2 EHV charges'!#REF!, MATCH(0, IF(ISBLANK('Annex 2 EHV charges'!#REF!),1, COUNTIF(A$4:$A71, 'Annex 2 EHV charges'!#REF!)), 0)),"")</f>
        <v/>
      </c>
      <c r="B72" s="134" t="str">
        <f>IF($A72="","",VLOOKUP($A72,'Annex 2 EHV charges'!$A:$O,2,0))</f>
        <v/>
      </c>
      <c r="C72" s="135" t="str">
        <f>IF($A72="","",VLOOKUP($A72,'Annex 2 EHV charges'!$A:$O,3,0))</f>
        <v/>
      </c>
      <c r="D72" s="132" t="str">
        <f>IF($A72="","",VLOOKUP($A72,'Annex 2 EHV charges'!$A:$O,7,0))</f>
        <v/>
      </c>
      <c r="E72" s="130" t="str">
        <f>IFERROR(IF(VLOOKUP($A72,'Annex 2 EHV charges'!$A:$O,8,FALSE)=0,"",VLOOKUP($A72,'Annex 2 EHV charges'!$A:$O,8,FALSE)),"")</f>
        <v/>
      </c>
      <c r="F72" s="131" t="str">
        <f>IFERROR(IF(VLOOKUP($A72,'Annex 2 EHV charges'!$A:$O,9,FALSE)=0,"",VLOOKUP($A72,'Annex 2 EHV charges'!$A:$O,9,FALSE)),"")</f>
        <v/>
      </c>
      <c r="G72" s="130" t="str">
        <f>IFERROR(IF(VLOOKUP($A72,'Annex 2 EHV charges'!$A:$O,10,FALSE)=0,"",VLOOKUP($A72,'Annex 2 EHV charges'!$A:$O,10,FALSE)),"")</f>
        <v/>
      </c>
      <c r="H72" s="130" t="str">
        <f>IFERROR(IF(VLOOKUP($A72,'Annex 2 EHV charges'!$A:$O,11,FALSE)=0,"",VLOOKUP($A72,'Annex 2 EHV charges'!$A:$O,11,FALSE)),"")</f>
        <v/>
      </c>
    </row>
    <row r="73" spans="1:8" ht="30.75" customHeight="1" x14ac:dyDescent="0.2">
      <c r="A73" s="132" t="str">
        <f t="array" ref="A73">IFERROR(INDEX('Annex 2 EHV charges'!#REF!, MATCH(0, IF(ISBLANK('Annex 2 EHV charges'!#REF!),1, COUNTIF(A$4:$A72, 'Annex 2 EHV charges'!#REF!)), 0)),"")</f>
        <v/>
      </c>
      <c r="B73" s="134" t="str">
        <f>IF($A73="","",VLOOKUP($A73,'Annex 2 EHV charges'!$A:$O,2,0))</f>
        <v/>
      </c>
      <c r="C73" s="135" t="str">
        <f>IF($A73="","",VLOOKUP($A73,'Annex 2 EHV charges'!$A:$O,3,0))</f>
        <v/>
      </c>
      <c r="D73" s="132" t="str">
        <f>IF($A73="","",VLOOKUP($A73,'Annex 2 EHV charges'!$A:$O,7,0))</f>
        <v/>
      </c>
      <c r="E73" s="130" t="str">
        <f>IFERROR(IF(VLOOKUP($A73,'Annex 2 EHV charges'!$A:$O,8,FALSE)=0,"",VLOOKUP($A73,'Annex 2 EHV charges'!$A:$O,8,FALSE)),"")</f>
        <v/>
      </c>
      <c r="F73" s="131" t="str">
        <f>IFERROR(IF(VLOOKUP($A73,'Annex 2 EHV charges'!$A:$O,9,FALSE)=0,"",VLOOKUP($A73,'Annex 2 EHV charges'!$A:$O,9,FALSE)),"")</f>
        <v/>
      </c>
      <c r="G73" s="130" t="str">
        <f>IFERROR(IF(VLOOKUP($A73,'Annex 2 EHV charges'!$A:$O,10,FALSE)=0,"",VLOOKUP($A73,'Annex 2 EHV charges'!$A:$O,10,FALSE)),"")</f>
        <v/>
      </c>
      <c r="H73" s="130" t="str">
        <f>IFERROR(IF(VLOOKUP($A73,'Annex 2 EHV charges'!$A:$O,11,FALSE)=0,"",VLOOKUP($A73,'Annex 2 EHV charges'!$A:$O,11,FALSE)),"")</f>
        <v/>
      </c>
    </row>
    <row r="74" spans="1:8" ht="30.75" customHeight="1" x14ac:dyDescent="0.2">
      <c r="A74" s="132" t="str">
        <f t="array" ref="A74">IFERROR(INDEX('Annex 2 EHV charges'!#REF!, MATCH(0, IF(ISBLANK('Annex 2 EHV charges'!#REF!),1, COUNTIF(A$4:$A73, 'Annex 2 EHV charges'!#REF!)), 0)),"")</f>
        <v/>
      </c>
      <c r="B74" s="134" t="str">
        <f>IF($A74="","",VLOOKUP($A74,'Annex 2 EHV charges'!$A:$O,2,0))</f>
        <v/>
      </c>
      <c r="C74" s="135" t="str">
        <f>IF($A74="","",VLOOKUP($A74,'Annex 2 EHV charges'!$A:$O,3,0))</f>
        <v/>
      </c>
      <c r="D74" s="132" t="str">
        <f>IF($A74="","",VLOOKUP($A74,'Annex 2 EHV charges'!$A:$O,7,0))</f>
        <v/>
      </c>
      <c r="E74" s="130" t="str">
        <f>IFERROR(IF(VLOOKUP($A74,'Annex 2 EHV charges'!$A:$O,8,FALSE)=0,"",VLOOKUP($A74,'Annex 2 EHV charges'!$A:$O,8,FALSE)),"")</f>
        <v/>
      </c>
      <c r="F74" s="131" t="str">
        <f>IFERROR(IF(VLOOKUP($A74,'Annex 2 EHV charges'!$A:$O,9,FALSE)=0,"",VLOOKUP($A74,'Annex 2 EHV charges'!$A:$O,9,FALSE)),"")</f>
        <v/>
      </c>
      <c r="G74" s="130" t="str">
        <f>IFERROR(IF(VLOOKUP($A74,'Annex 2 EHV charges'!$A:$O,10,FALSE)=0,"",VLOOKUP($A74,'Annex 2 EHV charges'!$A:$O,10,FALSE)),"")</f>
        <v/>
      </c>
      <c r="H74" s="130" t="str">
        <f>IFERROR(IF(VLOOKUP($A74,'Annex 2 EHV charges'!$A:$O,11,FALSE)=0,"",VLOOKUP($A74,'Annex 2 EHV charges'!$A:$O,11,FALSE)),"")</f>
        <v/>
      </c>
    </row>
    <row r="75" spans="1:8" ht="30.75" customHeight="1" x14ac:dyDescent="0.2">
      <c r="A75" s="132" t="str">
        <f t="array" ref="A75">IFERROR(INDEX('Annex 2 EHV charges'!#REF!, MATCH(0, IF(ISBLANK('Annex 2 EHV charges'!#REF!),1, COUNTIF(A$4:$A74, 'Annex 2 EHV charges'!#REF!)), 0)),"")</f>
        <v/>
      </c>
      <c r="B75" s="134" t="str">
        <f>IF($A75="","",VLOOKUP($A75,'Annex 2 EHV charges'!$A:$O,2,0))</f>
        <v/>
      </c>
      <c r="C75" s="135" t="str">
        <f>IF($A75="","",VLOOKUP($A75,'Annex 2 EHV charges'!$A:$O,3,0))</f>
        <v/>
      </c>
      <c r="D75" s="132" t="str">
        <f>IF($A75="","",VLOOKUP($A75,'Annex 2 EHV charges'!$A:$O,7,0))</f>
        <v/>
      </c>
      <c r="E75" s="130" t="str">
        <f>IFERROR(IF(VLOOKUP($A75,'Annex 2 EHV charges'!$A:$O,8,FALSE)=0,"",VLOOKUP($A75,'Annex 2 EHV charges'!$A:$O,8,FALSE)),"")</f>
        <v/>
      </c>
      <c r="F75" s="131" t="str">
        <f>IFERROR(IF(VLOOKUP($A75,'Annex 2 EHV charges'!$A:$O,9,FALSE)=0,"",VLOOKUP($A75,'Annex 2 EHV charges'!$A:$O,9,FALSE)),"")</f>
        <v/>
      </c>
      <c r="G75" s="130" t="str">
        <f>IFERROR(IF(VLOOKUP($A75,'Annex 2 EHV charges'!$A:$O,10,FALSE)=0,"",VLOOKUP($A75,'Annex 2 EHV charges'!$A:$O,10,FALSE)),"")</f>
        <v/>
      </c>
      <c r="H75" s="130" t="str">
        <f>IFERROR(IF(VLOOKUP($A75,'Annex 2 EHV charges'!$A:$O,11,FALSE)=0,"",VLOOKUP($A75,'Annex 2 EHV charges'!$A:$O,11,FALSE)),"")</f>
        <v/>
      </c>
    </row>
    <row r="76" spans="1:8" ht="30.75" customHeight="1" x14ac:dyDescent="0.2">
      <c r="A76" s="132" t="str">
        <f t="array" ref="A76">IFERROR(INDEX('Annex 2 EHV charges'!#REF!, MATCH(0, IF(ISBLANK('Annex 2 EHV charges'!#REF!),1, COUNTIF(A$4:$A75, 'Annex 2 EHV charges'!#REF!)), 0)),"")</f>
        <v/>
      </c>
      <c r="B76" s="134" t="str">
        <f>IF($A76="","",VLOOKUP($A76,'Annex 2 EHV charges'!$A:$O,2,0))</f>
        <v/>
      </c>
      <c r="C76" s="135" t="str">
        <f>IF($A76="","",VLOOKUP($A76,'Annex 2 EHV charges'!$A:$O,3,0))</f>
        <v/>
      </c>
      <c r="D76" s="132" t="str">
        <f>IF($A76="","",VLOOKUP($A76,'Annex 2 EHV charges'!$A:$O,7,0))</f>
        <v/>
      </c>
      <c r="E76" s="130" t="str">
        <f>IFERROR(IF(VLOOKUP($A76,'Annex 2 EHV charges'!$A:$O,8,FALSE)=0,"",VLOOKUP($A76,'Annex 2 EHV charges'!$A:$O,8,FALSE)),"")</f>
        <v/>
      </c>
      <c r="F76" s="131" t="str">
        <f>IFERROR(IF(VLOOKUP($A76,'Annex 2 EHV charges'!$A:$O,9,FALSE)=0,"",VLOOKUP($A76,'Annex 2 EHV charges'!$A:$O,9,FALSE)),"")</f>
        <v/>
      </c>
      <c r="G76" s="130" t="str">
        <f>IFERROR(IF(VLOOKUP($A76,'Annex 2 EHV charges'!$A:$O,10,FALSE)=0,"",VLOOKUP($A76,'Annex 2 EHV charges'!$A:$O,10,FALSE)),"")</f>
        <v/>
      </c>
      <c r="H76" s="130" t="str">
        <f>IFERROR(IF(VLOOKUP($A76,'Annex 2 EHV charges'!$A:$O,11,FALSE)=0,"",VLOOKUP($A76,'Annex 2 EHV charges'!$A:$O,11,FALSE)),"")</f>
        <v/>
      </c>
    </row>
    <row r="77" spans="1:8" ht="30.75" customHeight="1" x14ac:dyDescent="0.2">
      <c r="A77" s="132" t="str">
        <f t="array" ref="A77">IFERROR(INDEX('Annex 2 EHV charges'!#REF!, MATCH(0, IF(ISBLANK('Annex 2 EHV charges'!#REF!),1, COUNTIF(A$4:$A76, 'Annex 2 EHV charges'!#REF!)), 0)),"")</f>
        <v/>
      </c>
      <c r="B77" s="134" t="str">
        <f>IF($A77="","",VLOOKUP($A77,'Annex 2 EHV charges'!$A:$O,2,0))</f>
        <v/>
      </c>
      <c r="C77" s="135" t="str">
        <f>IF($A77="","",VLOOKUP($A77,'Annex 2 EHV charges'!$A:$O,3,0))</f>
        <v/>
      </c>
      <c r="D77" s="132" t="str">
        <f>IF($A77="","",VLOOKUP($A77,'Annex 2 EHV charges'!$A:$O,7,0))</f>
        <v/>
      </c>
      <c r="E77" s="130" t="str">
        <f>IFERROR(IF(VLOOKUP($A77,'Annex 2 EHV charges'!$A:$O,8,FALSE)=0,"",VLOOKUP($A77,'Annex 2 EHV charges'!$A:$O,8,FALSE)),"")</f>
        <v/>
      </c>
      <c r="F77" s="131" t="str">
        <f>IFERROR(IF(VLOOKUP($A77,'Annex 2 EHV charges'!$A:$O,9,FALSE)=0,"",VLOOKUP($A77,'Annex 2 EHV charges'!$A:$O,9,FALSE)),"")</f>
        <v/>
      </c>
      <c r="G77" s="130" t="str">
        <f>IFERROR(IF(VLOOKUP($A77,'Annex 2 EHV charges'!$A:$O,10,FALSE)=0,"",VLOOKUP($A77,'Annex 2 EHV charges'!$A:$O,10,FALSE)),"")</f>
        <v/>
      </c>
      <c r="H77" s="130" t="str">
        <f>IFERROR(IF(VLOOKUP($A77,'Annex 2 EHV charges'!$A:$O,11,FALSE)=0,"",VLOOKUP($A77,'Annex 2 EHV charges'!$A:$O,11,FALSE)),"")</f>
        <v/>
      </c>
    </row>
    <row r="78" spans="1:8" ht="30.75" customHeight="1" x14ac:dyDescent="0.2">
      <c r="A78" s="132" t="str">
        <f t="array" ref="A78">IFERROR(INDEX('Annex 2 EHV charges'!#REF!, MATCH(0, IF(ISBLANK('Annex 2 EHV charges'!#REF!),1, COUNTIF(A$4:$A77, 'Annex 2 EHV charges'!#REF!)), 0)),"")</f>
        <v/>
      </c>
      <c r="B78" s="134" t="str">
        <f>IF($A78="","",VLOOKUP($A78,'Annex 2 EHV charges'!$A:$O,2,0))</f>
        <v/>
      </c>
      <c r="C78" s="135" t="str">
        <f>IF($A78="","",VLOOKUP($A78,'Annex 2 EHV charges'!$A:$O,3,0))</f>
        <v/>
      </c>
      <c r="D78" s="132" t="str">
        <f>IF($A78="","",VLOOKUP($A78,'Annex 2 EHV charges'!$A:$O,7,0))</f>
        <v/>
      </c>
      <c r="E78" s="130" t="str">
        <f>IFERROR(IF(VLOOKUP($A78,'Annex 2 EHV charges'!$A:$O,8,FALSE)=0,"",VLOOKUP($A78,'Annex 2 EHV charges'!$A:$O,8,FALSE)),"")</f>
        <v/>
      </c>
      <c r="F78" s="131" t="str">
        <f>IFERROR(IF(VLOOKUP($A78,'Annex 2 EHV charges'!$A:$O,9,FALSE)=0,"",VLOOKUP($A78,'Annex 2 EHV charges'!$A:$O,9,FALSE)),"")</f>
        <v/>
      </c>
      <c r="G78" s="130" t="str">
        <f>IFERROR(IF(VLOOKUP($A78,'Annex 2 EHV charges'!$A:$O,10,FALSE)=0,"",VLOOKUP($A78,'Annex 2 EHV charges'!$A:$O,10,FALSE)),"")</f>
        <v/>
      </c>
      <c r="H78" s="130" t="str">
        <f>IFERROR(IF(VLOOKUP($A78,'Annex 2 EHV charges'!$A:$O,11,FALSE)=0,"",VLOOKUP($A78,'Annex 2 EHV charges'!$A:$O,11,FALSE)),"")</f>
        <v/>
      </c>
    </row>
    <row r="79" spans="1:8" ht="30.75" customHeight="1" x14ac:dyDescent="0.2">
      <c r="A79" s="132" t="str">
        <f t="array" ref="A79">IFERROR(INDEX('Annex 2 EHV charges'!#REF!, MATCH(0, IF(ISBLANK('Annex 2 EHV charges'!#REF!),1, COUNTIF(A$4:$A78, 'Annex 2 EHV charges'!#REF!)), 0)),"")</f>
        <v/>
      </c>
      <c r="B79" s="134" t="str">
        <f>IF($A79="","",VLOOKUP($A79,'Annex 2 EHV charges'!$A:$O,2,0))</f>
        <v/>
      </c>
      <c r="C79" s="135" t="str">
        <f>IF($A79="","",VLOOKUP($A79,'Annex 2 EHV charges'!$A:$O,3,0))</f>
        <v/>
      </c>
      <c r="D79" s="132" t="str">
        <f>IF($A79="","",VLOOKUP($A79,'Annex 2 EHV charges'!$A:$O,7,0))</f>
        <v/>
      </c>
      <c r="E79" s="130" t="str">
        <f>IFERROR(IF(VLOOKUP($A79,'Annex 2 EHV charges'!$A:$O,8,FALSE)=0,"",VLOOKUP($A79,'Annex 2 EHV charges'!$A:$O,8,FALSE)),"")</f>
        <v/>
      </c>
      <c r="F79" s="131" t="str">
        <f>IFERROR(IF(VLOOKUP($A79,'Annex 2 EHV charges'!$A:$O,9,FALSE)=0,"",VLOOKUP($A79,'Annex 2 EHV charges'!$A:$O,9,FALSE)),"")</f>
        <v/>
      </c>
      <c r="G79" s="130" t="str">
        <f>IFERROR(IF(VLOOKUP($A79,'Annex 2 EHV charges'!$A:$O,10,FALSE)=0,"",VLOOKUP($A79,'Annex 2 EHV charges'!$A:$O,10,FALSE)),"")</f>
        <v/>
      </c>
      <c r="H79" s="130" t="str">
        <f>IFERROR(IF(VLOOKUP($A79,'Annex 2 EHV charges'!$A:$O,11,FALSE)=0,"",VLOOKUP($A79,'Annex 2 EHV charges'!$A:$O,11,FALSE)),"")</f>
        <v/>
      </c>
    </row>
    <row r="80" spans="1:8" ht="30.75" customHeight="1" x14ac:dyDescent="0.2">
      <c r="A80" s="132" t="str">
        <f t="array" ref="A80">IFERROR(INDEX('Annex 2 EHV charges'!#REF!, MATCH(0, IF(ISBLANK('Annex 2 EHV charges'!#REF!),1, COUNTIF(A$4:$A79, 'Annex 2 EHV charges'!#REF!)), 0)),"")</f>
        <v/>
      </c>
      <c r="B80" s="134" t="str">
        <f>IF($A80="","",VLOOKUP($A80,'Annex 2 EHV charges'!$A:$O,2,0))</f>
        <v/>
      </c>
      <c r="C80" s="135" t="str">
        <f>IF($A80="","",VLOOKUP($A80,'Annex 2 EHV charges'!$A:$O,3,0))</f>
        <v/>
      </c>
      <c r="D80" s="132" t="str">
        <f>IF($A80="","",VLOOKUP($A80,'Annex 2 EHV charges'!$A:$O,7,0))</f>
        <v/>
      </c>
      <c r="E80" s="130" t="str">
        <f>IFERROR(IF(VLOOKUP($A80,'Annex 2 EHV charges'!$A:$O,8,FALSE)=0,"",VLOOKUP($A80,'Annex 2 EHV charges'!$A:$O,8,FALSE)),"")</f>
        <v/>
      </c>
      <c r="F80" s="131" t="str">
        <f>IFERROR(IF(VLOOKUP($A80,'Annex 2 EHV charges'!$A:$O,9,FALSE)=0,"",VLOOKUP($A80,'Annex 2 EHV charges'!$A:$O,9,FALSE)),"")</f>
        <v/>
      </c>
      <c r="G80" s="130" t="str">
        <f>IFERROR(IF(VLOOKUP($A80,'Annex 2 EHV charges'!$A:$O,10,FALSE)=0,"",VLOOKUP($A80,'Annex 2 EHV charges'!$A:$O,10,FALSE)),"")</f>
        <v/>
      </c>
      <c r="H80" s="130" t="str">
        <f>IFERROR(IF(VLOOKUP($A80,'Annex 2 EHV charges'!$A:$O,11,FALSE)=0,"",VLOOKUP($A80,'Annex 2 EHV charges'!$A:$O,11,FALSE)),"")</f>
        <v/>
      </c>
    </row>
    <row r="81" spans="1:8" x14ac:dyDescent="0.2">
      <c r="A81" s="132" t="str">
        <f t="array" ref="A81">IFERROR(INDEX('Annex 2 EHV charges'!#REF!, MATCH(0, IF(ISBLANK('Annex 2 EHV charges'!#REF!),1, COUNTIF(A$4:$A80, 'Annex 2 EHV charges'!#REF!)), 0)),"")</f>
        <v/>
      </c>
      <c r="B81" s="134" t="str">
        <f>IF($A81="","",VLOOKUP($A81,'Annex 2 EHV charges'!$A:$O,2,0))</f>
        <v/>
      </c>
      <c r="C81" s="135" t="str">
        <f>IF($A81="","",VLOOKUP($A81,'Annex 2 EHV charges'!$A:$O,3,0))</f>
        <v/>
      </c>
      <c r="D81" s="132" t="str">
        <f>IF($A81="","",VLOOKUP($A81,'Annex 2 EHV charges'!$A:$O,7,0))</f>
        <v/>
      </c>
      <c r="E81" s="130" t="str">
        <f>IFERROR(IF(VLOOKUP($A81,'Annex 2 EHV charges'!$A:$O,8,FALSE)=0,"",VLOOKUP($A81,'Annex 2 EHV charges'!$A:$O,8,FALSE)),"")</f>
        <v/>
      </c>
      <c r="F81" s="131" t="str">
        <f>IFERROR(IF(VLOOKUP($A81,'Annex 2 EHV charges'!$A:$O,9,FALSE)=0,"",VLOOKUP($A81,'Annex 2 EHV charges'!$A:$O,9,FALSE)),"")</f>
        <v/>
      </c>
      <c r="G81" s="130" t="str">
        <f>IFERROR(IF(VLOOKUP($A81,'Annex 2 EHV charges'!$A:$O,10,FALSE)=0,"",VLOOKUP($A81,'Annex 2 EHV charges'!$A:$O,10,FALSE)),"")</f>
        <v/>
      </c>
      <c r="H81" s="130" t="str">
        <f>IFERROR(IF(VLOOKUP($A81,'Annex 2 EHV charges'!$A:$O,11,FALSE)=0,"",VLOOKUP($A81,'Annex 2 EHV charges'!$A:$O,11,FALSE)),"")</f>
        <v/>
      </c>
    </row>
    <row r="82" spans="1:8" ht="30.75" customHeight="1" x14ac:dyDescent="0.2">
      <c r="A82" s="132" t="str">
        <f t="array" ref="A82">IFERROR(INDEX('Annex 2 EHV charges'!#REF!, MATCH(0, IF(ISBLANK('Annex 2 EHV charges'!#REF!),1, COUNTIF(A$4:$A81, 'Annex 2 EHV charges'!#REF!)), 0)),"")</f>
        <v/>
      </c>
      <c r="B82" s="134" t="str">
        <f>IF($A82="","",VLOOKUP($A82,'Annex 2 EHV charges'!$A:$O,2,0))</f>
        <v/>
      </c>
      <c r="C82" s="135" t="str">
        <f>IF($A82="","",VLOOKUP($A82,'Annex 2 EHV charges'!$A:$O,3,0))</f>
        <v/>
      </c>
      <c r="D82" s="132" t="str">
        <f>IF($A82="","",VLOOKUP($A82,'Annex 2 EHV charges'!$A:$O,7,0))</f>
        <v/>
      </c>
      <c r="E82" s="130" t="str">
        <f>IFERROR(IF(VLOOKUP($A82,'Annex 2 EHV charges'!$A:$O,8,FALSE)=0,"",VLOOKUP($A82,'Annex 2 EHV charges'!$A:$O,8,FALSE)),"")</f>
        <v/>
      </c>
      <c r="F82" s="131" t="str">
        <f>IFERROR(IF(VLOOKUP($A82,'Annex 2 EHV charges'!$A:$O,9,FALSE)=0,"",VLOOKUP($A82,'Annex 2 EHV charges'!$A:$O,9,FALSE)),"")</f>
        <v/>
      </c>
      <c r="G82" s="130" t="str">
        <f>IFERROR(IF(VLOOKUP($A82,'Annex 2 EHV charges'!$A:$O,10,FALSE)=0,"",VLOOKUP($A82,'Annex 2 EHV charges'!$A:$O,10,FALSE)),"")</f>
        <v/>
      </c>
      <c r="H82" s="130" t="str">
        <f>IFERROR(IF(VLOOKUP($A82,'Annex 2 EHV charges'!$A:$O,11,FALSE)=0,"",VLOOKUP($A82,'Annex 2 EHV charges'!$A:$O,11,FALSE)),"")</f>
        <v/>
      </c>
    </row>
    <row r="83" spans="1:8" ht="30.75" customHeight="1" x14ac:dyDescent="0.2">
      <c r="A83" s="132" t="str">
        <f t="array" ref="A83">IFERROR(INDEX('Annex 2 EHV charges'!#REF!, MATCH(0, IF(ISBLANK('Annex 2 EHV charges'!#REF!),1, COUNTIF(A$4:$A82, 'Annex 2 EHV charges'!#REF!)), 0)),"")</f>
        <v/>
      </c>
      <c r="B83" s="134" t="str">
        <f>IF($A83="","",VLOOKUP($A83,'Annex 2 EHV charges'!$A:$O,2,0))</f>
        <v/>
      </c>
      <c r="C83" s="135" t="str">
        <f>IF($A83="","",VLOOKUP($A83,'Annex 2 EHV charges'!$A:$O,3,0))</f>
        <v/>
      </c>
      <c r="D83" s="132" t="str">
        <f>IF($A83="","",VLOOKUP($A83,'Annex 2 EHV charges'!$A:$O,7,0))</f>
        <v/>
      </c>
      <c r="E83" s="130" t="str">
        <f>IFERROR(IF(VLOOKUP($A83,'Annex 2 EHV charges'!$A:$O,8,FALSE)=0,"",VLOOKUP($A83,'Annex 2 EHV charges'!$A:$O,8,FALSE)),"")</f>
        <v/>
      </c>
      <c r="F83" s="131" t="str">
        <f>IFERROR(IF(VLOOKUP($A83,'Annex 2 EHV charges'!$A:$O,9,FALSE)=0,"",VLOOKUP($A83,'Annex 2 EHV charges'!$A:$O,9,FALSE)),"")</f>
        <v/>
      </c>
      <c r="G83" s="130" t="str">
        <f>IFERROR(IF(VLOOKUP($A83,'Annex 2 EHV charges'!$A:$O,10,FALSE)=0,"",VLOOKUP($A83,'Annex 2 EHV charges'!$A:$O,10,FALSE)),"")</f>
        <v/>
      </c>
      <c r="H83" s="130" t="str">
        <f>IFERROR(IF(VLOOKUP($A83,'Annex 2 EHV charges'!$A:$O,11,FALSE)=0,"",VLOOKUP($A83,'Annex 2 EHV charges'!$A:$O,11,FALSE)),"")</f>
        <v/>
      </c>
    </row>
    <row r="84" spans="1:8" x14ac:dyDescent="0.2">
      <c r="A84" s="132" t="str">
        <f t="array" ref="A84">IFERROR(INDEX('Annex 2 EHV charges'!#REF!, MATCH(0, IF(ISBLANK('Annex 2 EHV charges'!#REF!),1, COUNTIF(A$4:$A83, 'Annex 2 EHV charges'!#REF!)), 0)),"")</f>
        <v/>
      </c>
      <c r="B84" s="134" t="str">
        <f>IF($A84="","",VLOOKUP($A84,'Annex 2 EHV charges'!$A:$O,2,0))</f>
        <v/>
      </c>
      <c r="C84" s="135" t="str">
        <f>IF($A84="","",VLOOKUP($A84,'Annex 2 EHV charges'!$A:$O,3,0))</f>
        <v/>
      </c>
      <c r="D84" s="132" t="str">
        <f>IF($A84="","",VLOOKUP($A84,'Annex 2 EHV charges'!$A:$O,7,0))</f>
        <v/>
      </c>
      <c r="E84" s="130" t="str">
        <f>IFERROR(IF(VLOOKUP($A84,'Annex 2 EHV charges'!$A:$O,8,FALSE)=0,"",VLOOKUP($A84,'Annex 2 EHV charges'!$A:$O,8,FALSE)),"")</f>
        <v/>
      </c>
      <c r="F84" s="131" t="str">
        <f>IFERROR(IF(VLOOKUP($A84,'Annex 2 EHV charges'!$A:$O,9,FALSE)=0,"",VLOOKUP($A84,'Annex 2 EHV charges'!$A:$O,9,FALSE)),"")</f>
        <v/>
      </c>
      <c r="G84" s="130" t="str">
        <f>IFERROR(IF(VLOOKUP($A84,'Annex 2 EHV charges'!$A:$O,10,FALSE)=0,"",VLOOKUP($A84,'Annex 2 EHV charges'!$A:$O,10,FALSE)),"")</f>
        <v/>
      </c>
      <c r="H84" s="130" t="str">
        <f>IFERROR(IF(VLOOKUP($A84,'Annex 2 EHV charges'!$A:$O,11,FALSE)=0,"",VLOOKUP($A84,'Annex 2 EHV charges'!$A:$O,11,FALSE)),"")</f>
        <v/>
      </c>
    </row>
    <row r="85" spans="1:8" ht="30.75" customHeight="1" x14ac:dyDescent="0.2">
      <c r="A85" s="132" t="str">
        <f t="array" ref="A85">IFERROR(INDEX('Annex 2 EHV charges'!#REF!, MATCH(0, IF(ISBLANK('Annex 2 EHV charges'!#REF!),1, COUNTIF(A$4:$A84, 'Annex 2 EHV charges'!#REF!)), 0)),"")</f>
        <v/>
      </c>
      <c r="B85" s="134" t="str">
        <f>IF($A85="","",VLOOKUP($A85,'Annex 2 EHV charges'!$A:$O,2,0))</f>
        <v/>
      </c>
      <c r="C85" s="135" t="str">
        <f>IF($A85="","",VLOOKUP($A85,'Annex 2 EHV charges'!$A:$O,3,0))</f>
        <v/>
      </c>
      <c r="D85" s="132" t="str">
        <f>IF($A85="","",VLOOKUP($A85,'Annex 2 EHV charges'!$A:$O,7,0))</f>
        <v/>
      </c>
      <c r="E85" s="130" t="str">
        <f>IFERROR(IF(VLOOKUP($A85,'Annex 2 EHV charges'!$A:$O,8,FALSE)=0,"",VLOOKUP($A85,'Annex 2 EHV charges'!$A:$O,8,FALSE)),"")</f>
        <v/>
      </c>
      <c r="F85" s="131" t="str">
        <f>IFERROR(IF(VLOOKUP($A85,'Annex 2 EHV charges'!$A:$O,9,FALSE)=0,"",VLOOKUP($A85,'Annex 2 EHV charges'!$A:$O,9,FALSE)),"")</f>
        <v/>
      </c>
      <c r="G85" s="130" t="str">
        <f>IFERROR(IF(VLOOKUP($A85,'Annex 2 EHV charges'!$A:$O,10,FALSE)=0,"",VLOOKUP($A85,'Annex 2 EHV charges'!$A:$O,10,FALSE)),"")</f>
        <v/>
      </c>
      <c r="H85" s="130" t="str">
        <f>IFERROR(IF(VLOOKUP($A85,'Annex 2 EHV charges'!$A:$O,11,FALSE)=0,"",VLOOKUP($A85,'Annex 2 EHV charges'!$A:$O,11,FALSE)),"")</f>
        <v/>
      </c>
    </row>
    <row r="86" spans="1:8" ht="30.75" customHeight="1" x14ac:dyDescent="0.2">
      <c r="A86" s="132" t="str">
        <f t="array" ref="A86">IFERROR(INDEX('Annex 2 EHV charges'!#REF!, MATCH(0, IF(ISBLANK('Annex 2 EHV charges'!#REF!),1, COUNTIF(A$4:$A85, 'Annex 2 EHV charges'!#REF!)), 0)),"")</f>
        <v/>
      </c>
      <c r="B86" s="134" t="str">
        <f>IF($A86="","",VLOOKUP($A86,'Annex 2 EHV charges'!$A:$O,2,0))</f>
        <v/>
      </c>
      <c r="C86" s="135" t="str">
        <f>IF($A86="","",VLOOKUP($A86,'Annex 2 EHV charges'!$A:$O,3,0))</f>
        <v/>
      </c>
      <c r="D86" s="132" t="str">
        <f>IF($A86="","",VLOOKUP($A86,'Annex 2 EHV charges'!$A:$O,7,0))</f>
        <v/>
      </c>
      <c r="E86" s="130" t="str">
        <f>IFERROR(IF(VLOOKUP($A86,'Annex 2 EHV charges'!$A:$O,8,FALSE)=0,"",VLOOKUP($A86,'Annex 2 EHV charges'!$A:$O,8,FALSE)),"")</f>
        <v/>
      </c>
      <c r="F86" s="131" t="str">
        <f>IFERROR(IF(VLOOKUP($A86,'Annex 2 EHV charges'!$A:$O,9,FALSE)=0,"",VLOOKUP($A86,'Annex 2 EHV charges'!$A:$O,9,FALSE)),"")</f>
        <v/>
      </c>
      <c r="G86" s="130" t="str">
        <f>IFERROR(IF(VLOOKUP($A86,'Annex 2 EHV charges'!$A:$O,10,FALSE)=0,"",VLOOKUP($A86,'Annex 2 EHV charges'!$A:$O,10,FALSE)),"")</f>
        <v/>
      </c>
      <c r="H86" s="130" t="str">
        <f>IFERROR(IF(VLOOKUP($A86,'Annex 2 EHV charges'!$A:$O,11,FALSE)=0,"",VLOOKUP($A86,'Annex 2 EHV charges'!$A:$O,11,FALSE)),"")</f>
        <v/>
      </c>
    </row>
    <row r="87" spans="1:8" ht="30.75" customHeight="1" x14ac:dyDescent="0.2">
      <c r="A87" s="132" t="str">
        <f t="array" ref="A87">IFERROR(INDEX('Annex 2 EHV charges'!#REF!, MATCH(0, IF(ISBLANK('Annex 2 EHV charges'!#REF!),1, COUNTIF(A$4:$A86, 'Annex 2 EHV charges'!#REF!)), 0)),"")</f>
        <v/>
      </c>
      <c r="B87" s="134" t="str">
        <f>IF($A87="","",VLOOKUP($A87,'Annex 2 EHV charges'!$A:$O,2,0))</f>
        <v/>
      </c>
      <c r="C87" s="135" t="str">
        <f>IF($A87="","",VLOOKUP($A87,'Annex 2 EHV charges'!$A:$O,3,0))</f>
        <v/>
      </c>
      <c r="D87" s="132" t="str">
        <f>IF($A87="","",VLOOKUP($A87,'Annex 2 EHV charges'!$A:$O,7,0))</f>
        <v/>
      </c>
      <c r="E87" s="130" t="str">
        <f>IFERROR(IF(VLOOKUP($A87,'Annex 2 EHV charges'!$A:$O,8,FALSE)=0,"",VLOOKUP($A87,'Annex 2 EHV charges'!$A:$O,8,FALSE)),"")</f>
        <v/>
      </c>
      <c r="F87" s="131" t="str">
        <f>IFERROR(IF(VLOOKUP($A87,'Annex 2 EHV charges'!$A:$O,9,FALSE)=0,"",VLOOKUP($A87,'Annex 2 EHV charges'!$A:$O,9,FALSE)),"")</f>
        <v/>
      </c>
      <c r="G87" s="130" t="str">
        <f>IFERROR(IF(VLOOKUP($A87,'Annex 2 EHV charges'!$A:$O,10,FALSE)=0,"",VLOOKUP($A87,'Annex 2 EHV charges'!$A:$O,10,FALSE)),"")</f>
        <v/>
      </c>
      <c r="H87" s="130" t="str">
        <f>IFERROR(IF(VLOOKUP($A87,'Annex 2 EHV charges'!$A:$O,11,FALSE)=0,"",VLOOKUP($A87,'Annex 2 EHV charges'!$A:$O,11,FALSE)),"")</f>
        <v/>
      </c>
    </row>
    <row r="88" spans="1:8" ht="30.75" customHeight="1" x14ac:dyDescent="0.2">
      <c r="A88" s="132" t="str">
        <f t="array" ref="A88">IFERROR(INDEX('Annex 2 EHV charges'!#REF!, MATCH(0, IF(ISBLANK('Annex 2 EHV charges'!#REF!),1, COUNTIF(A$4:$A87, 'Annex 2 EHV charges'!#REF!)), 0)),"")</f>
        <v/>
      </c>
      <c r="B88" s="134" t="str">
        <f>IF($A88="","",VLOOKUP($A88,'Annex 2 EHV charges'!$A:$O,2,0))</f>
        <v/>
      </c>
      <c r="C88" s="135" t="str">
        <f>IF($A88="","",VLOOKUP($A88,'Annex 2 EHV charges'!$A:$O,3,0))</f>
        <v/>
      </c>
      <c r="D88" s="132" t="str">
        <f>IF($A88="","",VLOOKUP($A88,'Annex 2 EHV charges'!$A:$O,7,0))</f>
        <v/>
      </c>
      <c r="E88" s="130" t="str">
        <f>IFERROR(IF(VLOOKUP($A88,'Annex 2 EHV charges'!$A:$O,8,FALSE)=0,"",VLOOKUP($A88,'Annex 2 EHV charges'!$A:$O,8,FALSE)),"")</f>
        <v/>
      </c>
      <c r="F88" s="131" t="str">
        <f>IFERROR(IF(VLOOKUP($A88,'Annex 2 EHV charges'!$A:$O,9,FALSE)=0,"",VLOOKUP($A88,'Annex 2 EHV charges'!$A:$O,9,FALSE)),"")</f>
        <v/>
      </c>
      <c r="G88" s="130" t="str">
        <f>IFERROR(IF(VLOOKUP($A88,'Annex 2 EHV charges'!$A:$O,10,FALSE)=0,"",VLOOKUP($A88,'Annex 2 EHV charges'!$A:$O,10,FALSE)),"")</f>
        <v/>
      </c>
      <c r="H88" s="130" t="str">
        <f>IFERROR(IF(VLOOKUP($A88,'Annex 2 EHV charges'!$A:$O,11,FALSE)=0,"",VLOOKUP($A88,'Annex 2 EHV charges'!$A:$O,11,FALSE)),"")</f>
        <v/>
      </c>
    </row>
    <row r="89" spans="1:8" ht="30.75" customHeight="1" x14ac:dyDescent="0.2">
      <c r="A89" s="132" t="str">
        <f t="array" ref="A89">IFERROR(INDEX('Annex 2 EHV charges'!#REF!, MATCH(0, IF(ISBLANK('Annex 2 EHV charges'!#REF!),1, COUNTIF(A$4:$A88, 'Annex 2 EHV charges'!#REF!)), 0)),"")</f>
        <v/>
      </c>
      <c r="B89" s="134" t="str">
        <f>IF($A89="","",VLOOKUP($A89,'Annex 2 EHV charges'!$A:$O,2,0))</f>
        <v/>
      </c>
      <c r="C89" s="135" t="str">
        <f>IF($A89="","",VLOOKUP($A89,'Annex 2 EHV charges'!$A:$O,3,0))</f>
        <v/>
      </c>
      <c r="D89" s="132" t="str">
        <f>IF($A89="","",VLOOKUP($A89,'Annex 2 EHV charges'!$A:$O,7,0))</f>
        <v/>
      </c>
      <c r="E89" s="130" t="str">
        <f>IFERROR(IF(VLOOKUP($A89,'Annex 2 EHV charges'!$A:$O,8,FALSE)=0,"",VLOOKUP($A89,'Annex 2 EHV charges'!$A:$O,8,FALSE)),"")</f>
        <v/>
      </c>
      <c r="F89" s="131" t="str">
        <f>IFERROR(IF(VLOOKUP($A89,'Annex 2 EHV charges'!$A:$O,9,FALSE)=0,"",VLOOKUP($A89,'Annex 2 EHV charges'!$A:$O,9,FALSE)),"")</f>
        <v/>
      </c>
      <c r="G89" s="130" t="str">
        <f>IFERROR(IF(VLOOKUP($A89,'Annex 2 EHV charges'!$A:$O,10,FALSE)=0,"",VLOOKUP($A89,'Annex 2 EHV charges'!$A:$O,10,FALSE)),"")</f>
        <v/>
      </c>
      <c r="H89" s="130" t="str">
        <f>IFERROR(IF(VLOOKUP($A89,'Annex 2 EHV charges'!$A:$O,11,FALSE)=0,"",VLOOKUP($A89,'Annex 2 EHV charges'!$A:$O,11,FALSE)),"")</f>
        <v/>
      </c>
    </row>
    <row r="90" spans="1:8" ht="30.75" customHeight="1" x14ac:dyDescent="0.2">
      <c r="A90" s="132" t="str">
        <f t="array" ref="A90">IFERROR(INDEX('Annex 2 EHV charges'!#REF!, MATCH(0, IF(ISBLANK('Annex 2 EHV charges'!#REF!),1, COUNTIF(A$4:$A89, 'Annex 2 EHV charges'!#REF!)), 0)),"")</f>
        <v/>
      </c>
      <c r="B90" s="134" t="str">
        <f>IF($A90="","",VLOOKUP($A90,'Annex 2 EHV charges'!$A:$O,2,0))</f>
        <v/>
      </c>
      <c r="C90" s="135" t="str">
        <f>IF($A90="","",VLOOKUP($A90,'Annex 2 EHV charges'!$A:$O,3,0))</f>
        <v/>
      </c>
      <c r="D90" s="132" t="str">
        <f>IF($A90="","",VLOOKUP($A90,'Annex 2 EHV charges'!$A:$O,7,0))</f>
        <v/>
      </c>
      <c r="E90" s="130" t="str">
        <f>IFERROR(IF(VLOOKUP($A90,'Annex 2 EHV charges'!$A:$O,8,FALSE)=0,"",VLOOKUP($A90,'Annex 2 EHV charges'!$A:$O,8,FALSE)),"")</f>
        <v/>
      </c>
      <c r="F90" s="131" t="str">
        <f>IFERROR(IF(VLOOKUP($A90,'Annex 2 EHV charges'!$A:$O,9,FALSE)=0,"",VLOOKUP($A90,'Annex 2 EHV charges'!$A:$O,9,FALSE)),"")</f>
        <v/>
      </c>
      <c r="G90" s="130" t="str">
        <f>IFERROR(IF(VLOOKUP($A90,'Annex 2 EHV charges'!$A:$O,10,FALSE)=0,"",VLOOKUP($A90,'Annex 2 EHV charges'!$A:$O,10,FALSE)),"")</f>
        <v/>
      </c>
      <c r="H90" s="130" t="str">
        <f>IFERROR(IF(VLOOKUP($A90,'Annex 2 EHV charges'!$A:$O,11,FALSE)=0,"",VLOOKUP($A90,'Annex 2 EHV charges'!$A:$O,11,FALSE)),"")</f>
        <v/>
      </c>
    </row>
    <row r="91" spans="1:8" ht="30.75" customHeight="1" x14ac:dyDescent="0.2">
      <c r="A91" s="132" t="str">
        <f t="array" ref="A91">IFERROR(INDEX('Annex 2 EHV charges'!#REF!, MATCH(0, IF(ISBLANK('Annex 2 EHV charges'!#REF!),1, COUNTIF(A$4:$A90, 'Annex 2 EHV charges'!#REF!)), 0)),"")</f>
        <v/>
      </c>
      <c r="B91" s="134" t="str">
        <f>IF($A91="","",VLOOKUP($A91,'Annex 2 EHV charges'!$A:$O,2,0))</f>
        <v/>
      </c>
      <c r="C91" s="135" t="str">
        <f>IF($A91="","",VLOOKUP($A91,'Annex 2 EHV charges'!$A:$O,3,0))</f>
        <v/>
      </c>
      <c r="D91" s="132" t="str">
        <f>IF($A91="","",VLOOKUP($A91,'Annex 2 EHV charges'!$A:$O,7,0))</f>
        <v/>
      </c>
      <c r="E91" s="130" t="str">
        <f>IFERROR(IF(VLOOKUP($A91,'Annex 2 EHV charges'!$A:$O,8,FALSE)=0,"",VLOOKUP($A91,'Annex 2 EHV charges'!$A:$O,8,FALSE)),"")</f>
        <v/>
      </c>
      <c r="F91" s="131" t="str">
        <f>IFERROR(IF(VLOOKUP($A91,'Annex 2 EHV charges'!$A:$O,9,FALSE)=0,"",VLOOKUP($A91,'Annex 2 EHV charges'!$A:$O,9,FALSE)),"")</f>
        <v/>
      </c>
      <c r="G91" s="130" t="str">
        <f>IFERROR(IF(VLOOKUP($A91,'Annex 2 EHV charges'!$A:$O,10,FALSE)=0,"",VLOOKUP($A91,'Annex 2 EHV charges'!$A:$O,10,FALSE)),"")</f>
        <v/>
      </c>
      <c r="H91" s="130" t="str">
        <f>IFERROR(IF(VLOOKUP($A91,'Annex 2 EHV charges'!$A:$O,11,FALSE)=0,"",VLOOKUP($A91,'Annex 2 EHV charges'!$A:$O,11,FALSE)),"")</f>
        <v/>
      </c>
    </row>
    <row r="92" spans="1:8" ht="30.75" customHeight="1" x14ac:dyDescent="0.2">
      <c r="A92" s="132" t="str">
        <f t="array" ref="A92">IFERROR(INDEX('Annex 2 EHV charges'!#REF!, MATCH(0, IF(ISBLANK('Annex 2 EHV charges'!#REF!),1, COUNTIF(A$4:$A91, 'Annex 2 EHV charges'!#REF!)), 0)),"")</f>
        <v/>
      </c>
      <c r="B92" s="134" t="str">
        <f>IF($A92="","",VLOOKUP($A92,'Annex 2 EHV charges'!$A:$O,2,0))</f>
        <v/>
      </c>
      <c r="C92" s="135" t="str">
        <f>IF($A92="","",VLOOKUP($A92,'Annex 2 EHV charges'!$A:$O,3,0))</f>
        <v/>
      </c>
      <c r="D92" s="132" t="str">
        <f>IF($A92="","",VLOOKUP($A92,'Annex 2 EHV charges'!$A:$O,7,0))</f>
        <v/>
      </c>
      <c r="E92" s="130" t="str">
        <f>IFERROR(IF(VLOOKUP($A92,'Annex 2 EHV charges'!$A:$O,8,FALSE)=0,"",VLOOKUP($A92,'Annex 2 EHV charges'!$A:$O,8,FALSE)),"")</f>
        <v/>
      </c>
      <c r="F92" s="131" t="str">
        <f>IFERROR(IF(VLOOKUP($A92,'Annex 2 EHV charges'!$A:$O,9,FALSE)=0,"",VLOOKUP($A92,'Annex 2 EHV charges'!$A:$O,9,FALSE)),"")</f>
        <v/>
      </c>
      <c r="G92" s="130" t="str">
        <f>IFERROR(IF(VLOOKUP($A92,'Annex 2 EHV charges'!$A:$O,10,FALSE)=0,"",VLOOKUP($A92,'Annex 2 EHV charges'!$A:$O,10,FALSE)),"")</f>
        <v/>
      </c>
      <c r="H92" s="130" t="str">
        <f>IFERROR(IF(VLOOKUP($A92,'Annex 2 EHV charges'!$A:$O,11,FALSE)=0,"",VLOOKUP($A92,'Annex 2 EHV charges'!$A:$O,11,FALSE)),"")</f>
        <v/>
      </c>
    </row>
    <row r="93" spans="1:8" ht="30.75" customHeight="1" x14ac:dyDescent="0.2">
      <c r="A93" s="132" t="str">
        <f t="array" ref="A93">IFERROR(INDEX('Annex 2 EHV charges'!#REF!, MATCH(0, IF(ISBLANK('Annex 2 EHV charges'!#REF!),1, COUNTIF(A$4:$A92, 'Annex 2 EHV charges'!#REF!)), 0)),"")</f>
        <v/>
      </c>
      <c r="B93" s="134" t="str">
        <f>IF($A93="","",VLOOKUP($A93,'Annex 2 EHV charges'!$A:$O,2,0))</f>
        <v/>
      </c>
      <c r="C93" s="135" t="str">
        <f>IF($A93="","",VLOOKUP($A93,'Annex 2 EHV charges'!$A:$O,3,0))</f>
        <v/>
      </c>
      <c r="D93" s="132" t="str">
        <f>IF($A93="","",VLOOKUP($A93,'Annex 2 EHV charges'!$A:$O,7,0))</f>
        <v/>
      </c>
      <c r="E93" s="130" t="str">
        <f>IFERROR(IF(VLOOKUP($A93,'Annex 2 EHV charges'!$A:$O,8,FALSE)=0,"",VLOOKUP($A93,'Annex 2 EHV charges'!$A:$O,8,FALSE)),"")</f>
        <v/>
      </c>
      <c r="F93" s="131" t="str">
        <f>IFERROR(IF(VLOOKUP($A93,'Annex 2 EHV charges'!$A:$O,9,FALSE)=0,"",VLOOKUP($A93,'Annex 2 EHV charges'!$A:$O,9,FALSE)),"")</f>
        <v/>
      </c>
      <c r="G93" s="130" t="str">
        <f>IFERROR(IF(VLOOKUP($A93,'Annex 2 EHV charges'!$A:$O,10,FALSE)=0,"",VLOOKUP($A93,'Annex 2 EHV charges'!$A:$O,10,FALSE)),"")</f>
        <v/>
      </c>
      <c r="H93" s="130" t="str">
        <f>IFERROR(IF(VLOOKUP($A93,'Annex 2 EHV charges'!$A:$O,11,FALSE)=0,"",VLOOKUP($A93,'Annex 2 EHV charges'!$A:$O,11,FALSE)),"")</f>
        <v/>
      </c>
    </row>
    <row r="94" spans="1:8" ht="30.75" customHeight="1" x14ac:dyDescent="0.2">
      <c r="A94" s="132" t="str">
        <f t="array" ref="A94">IFERROR(INDEX('Annex 2 EHV charges'!#REF!, MATCH(0, IF(ISBLANK('Annex 2 EHV charges'!#REF!),1, COUNTIF(A$4:$A93, 'Annex 2 EHV charges'!#REF!)), 0)),"")</f>
        <v/>
      </c>
      <c r="B94" s="134" t="str">
        <f>IF($A94="","",VLOOKUP($A94,'Annex 2 EHV charges'!$A:$O,2,0))</f>
        <v/>
      </c>
      <c r="C94" s="135" t="str">
        <f>IF($A94="","",VLOOKUP($A94,'Annex 2 EHV charges'!$A:$O,3,0))</f>
        <v/>
      </c>
      <c r="D94" s="132" t="str">
        <f>IF($A94="","",VLOOKUP($A94,'Annex 2 EHV charges'!$A:$O,7,0))</f>
        <v/>
      </c>
      <c r="E94" s="130" t="str">
        <f>IFERROR(IF(VLOOKUP($A94,'Annex 2 EHV charges'!$A:$O,8,FALSE)=0,"",VLOOKUP($A94,'Annex 2 EHV charges'!$A:$O,8,FALSE)),"")</f>
        <v/>
      </c>
      <c r="F94" s="131" t="str">
        <f>IFERROR(IF(VLOOKUP($A94,'Annex 2 EHV charges'!$A:$O,9,FALSE)=0,"",VLOOKUP($A94,'Annex 2 EHV charges'!$A:$O,9,FALSE)),"")</f>
        <v/>
      </c>
      <c r="G94" s="130" t="str">
        <f>IFERROR(IF(VLOOKUP($A94,'Annex 2 EHV charges'!$A:$O,10,FALSE)=0,"",VLOOKUP($A94,'Annex 2 EHV charges'!$A:$O,10,FALSE)),"")</f>
        <v/>
      </c>
      <c r="H94" s="130" t="str">
        <f>IFERROR(IF(VLOOKUP($A94,'Annex 2 EHV charges'!$A:$O,11,FALSE)=0,"",VLOOKUP($A94,'Annex 2 EHV charges'!$A:$O,11,FALSE)),"")</f>
        <v/>
      </c>
    </row>
    <row r="95" spans="1:8" ht="30.75" customHeight="1" x14ac:dyDescent="0.2">
      <c r="A95" s="132" t="str">
        <f t="array" ref="A95">IFERROR(INDEX('Annex 2 EHV charges'!#REF!, MATCH(0, IF(ISBLANK('Annex 2 EHV charges'!#REF!),1, COUNTIF(A$4:$A94, 'Annex 2 EHV charges'!#REF!)), 0)),"")</f>
        <v/>
      </c>
      <c r="B95" s="134" t="str">
        <f>IF($A95="","",VLOOKUP($A95,'Annex 2 EHV charges'!$A:$O,2,0))</f>
        <v/>
      </c>
      <c r="C95" s="135" t="str">
        <f>IF($A95="","",VLOOKUP($A95,'Annex 2 EHV charges'!$A:$O,3,0))</f>
        <v/>
      </c>
      <c r="D95" s="132" t="str">
        <f>IF($A95="","",VLOOKUP($A95,'Annex 2 EHV charges'!$A:$O,7,0))</f>
        <v/>
      </c>
      <c r="E95" s="130" t="str">
        <f>IFERROR(IF(VLOOKUP($A95,'Annex 2 EHV charges'!$A:$O,8,FALSE)=0,"",VLOOKUP($A95,'Annex 2 EHV charges'!$A:$O,8,FALSE)),"")</f>
        <v/>
      </c>
      <c r="F95" s="131" t="str">
        <f>IFERROR(IF(VLOOKUP($A95,'Annex 2 EHV charges'!$A:$O,9,FALSE)=0,"",VLOOKUP($A95,'Annex 2 EHV charges'!$A:$O,9,FALSE)),"")</f>
        <v/>
      </c>
      <c r="G95" s="130" t="str">
        <f>IFERROR(IF(VLOOKUP($A95,'Annex 2 EHV charges'!$A:$O,10,FALSE)=0,"",VLOOKUP($A95,'Annex 2 EHV charges'!$A:$O,10,FALSE)),"")</f>
        <v/>
      </c>
      <c r="H95" s="130" t="str">
        <f>IFERROR(IF(VLOOKUP($A95,'Annex 2 EHV charges'!$A:$O,11,FALSE)=0,"",VLOOKUP($A95,'Annex 2 EHV charges'!$A:$O,11,FALSE)),"")</f>
        <v/>
      </c>
    </row>
    <row r="96" spans="1:8" ht="30.75" customHeight="1" x14ac:dyDescent="0.2">
      <c r="A96" s="132" t="str">
        <f t="array" ref="A96">IFERROR(INDEX('Annex 2 EHV charges'!#REF!, MATCH(0, IF(ISBLANK('Annex 2 EHV charges'!#REF!),1, COUNTIF(A$4:$A95, 'Annex 2 EHV charges'!#REF!)), 0)),"")</f>
        <v/>
      </c>
      <c r="B96" s="134" t="str">
        <f>IF($A96="","",VLOOKUP($A96,'Annex 2 EHV charges'!$A:$O,2,0))</f>
        <v/>
      </c>
      <c r="C96" s="135" t="str">
        <f>IF($A96="","",VLOOKUP($A96,'Annex 2 EHV charges'!$A:$O,3,0))</f>
        <v/>
      </c>
      <c r="D96" s="132" t="str">
        <f>IF($A96="","",VLOOKUP($A96,'Annex 2 EHV charges'!$A:$O,7,0))</f>
        <v/>
      </c>
      <c r="E96" s="130" t="str">
        <f>IFERROR(IF(VLOOKUP($A96,'Annex 2 EHV charges'!$A:$O,8,FALSE)=0,"",VLOOKUP($A96,'Annex 2 EHV charges'!$A:$O,8,FALSE)),"")</f>
        <v/>
      </c>
      <c r="F96" s="131" t="str">
        <f>IFERROR(IF(VLOOKUP($A96,'Annex 2 EHV charges'!$A:$O,9,FALSE)=0,"",VLOOKUP($A96,'Annex 2 EHV charges'!$A:$O,9,FALSE)),"")</f>
        <v/>
      </c>
      <c r="G96" s="130" t="str">
        <f>IFERROR(IF(VLOOKUP($A96,'Annex 2 EHV charges'!$A:$O,10,FALSE)=0,"",VLOOKUP($A96,'Annex 2 EHV charges'!$A:$O,10,FALSE)),"")</f>
        <v/>
      </c>
      <c r="H96" s="130" t="str">
        <f>IFERROR(IF(VLOOKUP($A96,'Annex 2 EHV charges'!$A:$O,11,FALSE)=0,"",VLOOKUP($A96,'Annex 2 EHV charges'!$A:$O,11,FALSE)),"")</f>
        <v/>
      </c>
    </row>
    <row r="97" spans="1:8" ht="30.75" customHeight="1" x14ac:dyDescent="0.2">
      <c r="A97" s="132" t="str">
        <f t="array" ref="A97">IFERROR(INDEX('Annex 2 EHV charges'!#REF!, MATCH(0, IF(ISBLANK('Annex 2 EHV charges'!#REF!),1, COUNTIF(A$4:$A96, 'Annex 2 EHV charges'!#REF!)), 0)),"")</f>
        <v/>
      </c>
      <c r="B97" s="134" t="str">
        <f>IF($A97="","",VLOOKUP($A97,'Annex 2 EHV charges'!$A:$O,2,0))</f>
        <v/>
      </c>
      <c r="C97" s="135" t="str">
        <f>IF($A97="","",VLOOKUP($A97,'Annex 2 EHV charges'!$A:$O,3,0))</f>
        <v/>
      </c>
      <c r="D97" s="132" t="str">
        <f>IF($A97="","",VLOOKUP($A97,'Annex 2 EHV charges'!$A:$O,7,0))</f>
        <v/>
      </c>
      <c r="E97" s="130" t="str">
        <f>IFERROR(IF(VLOOKUP($A97,'Annex 2 EHV charges'!$A:$O,8,FALSE)=0,"",VLOOKUP($A97,'Annex 2 EHV charges'!$A:$O,8,FALSE)),"")</f>
        <v/>
      </c>
      <c r="F97" s="131" t="str">
        <f>IFERROR(IF(VLOOKUP($A97,'Annex 2 EHV charges'!$A:$O,9,FALSE)=0,"",VLOOKUP($A97,'Annex 2 EHV charges'!$A:$O,9,FALSE)),"")</f>
        <v/>
      </c>
      <c r="G97" s="130" t="str">
        <f>IFERROR(IF(VLOOKUP($A97,'Annex 2 EHV charges'!$A:$O,10,FALSE)=0,"",VLOOKUP($A97,'Annex 2 EHV charges'!$A:$O,10,FALSE)),"")</f>
        <v/>
      </c>
      <c r="H97" s="130" t="str">
        <f>IFERROR(IF(VLOOKUP($A97,'Annex 2 EHV charges'!$A:$O,11,FALSE)=0,"",VLOOKUP($A97,'Annex 2 EHV charges'!$A:$O,11,FALSE)),"")</f>
        <v/>
      </c>
    </row>
    <row r="98" spans="1:8" ht="30.75" customHeight="1" x14ac:dyDescent="0.2">
      <c r="A98" s="132" t="str">
        <f t="array" ref="A98">IFERROR(INDEX('Annex 2 EHV charges'!#REF!, MATCH(0, IF(ISBLANK('Annex 2 EHV charges'!#REF!),1, COUNTIF(A$4:$A97, 'Annex 2 EHV charges'!#REF!)), 0)),"")</f>
        <v/>
      </c>
      <c r="B98" s="134" t="str">
        <f>IF($A98="","",VLOOKUP($A98,'Annex 2 EHV charges'!$A:$O,2,0))</f>
        <v/>
      </c>
      <c r="C98" s="135" t="str">
        <f>IF($A98="","",VLOOKUP($A98,'Annex 2 EHV charges'!$A:$O,3,0))</f>
        <v/>
      </c>
      <c r="D98" s="132" t="str">
        <f>IF($A98="","",VLOOKUP($A98,'Annex 2 EHV charges'!$A:$O,7,0))</f>
        <v/>
      </c>
      <c r="E98" s="130" t="str">
        <f>IFERROR(IF(VLOOKUP($A98,'Annex 2 EHV charges'!$A:$O,8,FALSE)=0,"",VLOOKUP($A98,'Annex 2 EHV charges'!$A:$O,8,FALSE)),"")</f>
        <v/>
      </c>
      <c r="F98" s="131" t="str">
        <f>IFERROR(IF(VLOOKUP($A98,'Annex 2 EHV charges'!$A:$O,9,FALSE)=0,"",VLOOKUP($A98,'Annex 2 EHV charges'!$A:$O,9,FALSE)),"")</f>
        <v/>
      </c>
      <c r="G98" s="130" t="str">
        <f>IFERROR(IF(VLOOKUP($A98,'Annex 2 EHV charges'!$A:$O,10,FALSE)=0,"",VLOOKUP($A98,'Annex 2 EHV charges'!$A:$O,10,FALSE)),"")</f>
        <v/>
      </c>
      <c r="H98" s="130" t="str">
        <f>IFERROR(IF(VLOOKUP($A98,'Annex 2 EHV charges'!$A:$O,11,FALSE)=0,"",VLOOKUP($A98,'Annex 2 EHV charges'!$A:$O,11,FALSE)),"")</f>
        <v/>
      </c>
    </row>
    <row r="99" spans="1:8" ht="30.75" customHeight="1" x14ac:dyDescent="0.2">
      <c r="A99" s="132" t="str">
        <f t="array" ref="A99">IFERROR(INDEX('Annex 2 EHV charges'!#REF!, MATCH(0, IF(ISBLANK('Annex 2 EHV charges'!#REF!),1, COUNTIF(A$4:$A98, 'Annex 2 EHV charges'!#REF!)), 0)),"")</f>
        <v/>
      </c>
      <c r="B99" s="134" t="str">
        <f>IF($A99="","",VLOOKUP($A99,'Annex 2 EHV charges'!$A:$O,2,0))</f>
        <v/>
      </c>
      <c r="C99" s="135" t="str">
        <f>IF($A99="","",VLOOKUP($A99,'Annex 2 EHV charges'!$A:$O,3,0))</f>
        <v/>
      </c>
      <c r="D99" s="132" t="str">
        <f>IF($A99="","",VLOOKUP($A99,'Annex 2 EHV charges'!$A:$O,7,0))</f>
        <v/>
      </c>
      <c r="E99" s="130" t="str">
        <f>IFERROR(IF(VLOOKUP($A99,'Annex 2 EHV charges'!$A:$O,8,FALSE)=0,"",VLOOKUP($A99,'Annex 2 EHV charges'!$A:$O,8,FALSE)),"")</f>
        <v/>
      </c>
      <c r="F99" s="131" t="str">
        <f>IFERROR(IF(VLOOKUP($A99,'Annex 2 EHV charges'!$A:$O,9,FALSE)=0,"",VLOOKUP($A99,'Annex 2 EHV charges'!$A:$O,9,FALSE)),"")</f>
        <v/>
      </c>
      <c r="G99" s="130" t="str">
        <f>IFERROR(IF(VLOOKUP($A99,'Annex 2 EHV charges'!$A:$O,10,FALSE)=0,"",VLOOKUP($A99,'Annex 2 EHV charges'!$A:$O,10,FALSE)),"")</f>
        <v/>
      </c>
      <c r="H99" s="130" t="str">
        <f>IFERROR(IF(VLOOKUP($A99,'Annex 2 EHV charges'!$A:$O,11,FALSE)=0,"",VLOOKUP($A99,'Annex 2 EHV charges'!$A:$O,11,FALSE)),"")</f>
        <v/>
      </c>
    </row>
    <row r="100" spans="1:8" ht="30.75" customHeight="1" x14ac:dyDescent="0.2">
      <c r="A100" s="132" t="str">
        <f t="array" ref="A100">IFERROR(INDEX('Annex 2 EHV charges'!#REF!, MATCH(0, IF(ISBLANK('Annex 2 EHV charges'!#REF!),1, COUNTIF(A$4:$A99, 'Annex 2 EHV charges'!#REF!)), 0)),"")</f>
        <v/>
      </c>
      <c r="B100" s="134" t="str">
        <f>IF($A100="","",VLOOKUP($A100,'Annex 2 EHV charges'!$A:$O,2,0))</f>
        <v/>
      </c>
      <c r="C100" s="135" t="str">
        <f>IF($A100="","",VLOOKUP($A100,'Annex 2 EHV charges'!$A:$O,3,0))</f>
        <v/>
      </c>
      <c r="D100" s="132" t="str">
        <f>IF($A100="","",VLOOKUP($A100,'Annex 2 EHV charges'!$A:$O,7,0))</f>
        <v/>
      </c>
      <c r="E100" s="130" t="str">
        <f>IFERROR(IF(VLOOKUP($A100,'Annex 2 EHV charges'!$A:$O,8,FALSE)=0,"",VLOOKUP($A100,'Annex 2 EHV charges'!$A:$O,8,FALSE)),"")</f>
        <v/>
      </c>
      <c r="F100" s="131" t="str">
        <f>IFERROR(IF(VLOOKUP($A100,'Annex 2 EHV charges'!$A:$O,9,FALSE)=0,"",VLOOKUP($A100,'Annex 2 EHV charges'!$A:$O,9,FALSE)),"")</f>
        <v/>
      </c>
      <c r="G100" s="130" t="str">
        <f>IFERROR(IF(VLOOKUP($A100,'Annex 2 EHV charges'!$A:$O,10,FALSE)=0,"",VLOOKUP($A100,'Annex 2 EHV charges'!$A:$O,10,FALSE)),"")</f>
        <v/>
      </c>
      <c r="H100" s="130" t="str">
        <f>IFERROR(IF(VLOOKUP($A100,'Annex 2 EHV charges'!$A:$O,11,FALSE)=0,"",VLOOKUP($A100,'Annex 2 EHV charges'!$A:$O,11,FALSE)),"")</f>
        <v/>
      </c>
    </row>
    <row r="101" spans="1:8" ht="30.75" customHeight="1" x14ac:dyDescent="0.2">
      <c r="A101" s="132" t="str">
        <f t="array" ref="A101">IFERROR(INDEX('Annex 2 EHV charges'!#REF!, MATCH(0, IF(ISBLANK('Annex 2 EHV charges'!#REF!),1, COUNTIF(A$4:$A100, 'Annex 2 EHV charges'!#REF!)), 0)),"")</f>
        <v/>
      </c>
      <c r="B101" s="134" t="str">
        <f>IF($A101="","",VLOOKUP($A101,'Annex 2 EHV charges'!$A:$O,2,0))</f>
        <v/>
      </c>
      <c r="C101" s="135" t="str">
        <f>IF($A101="","",VLOOKUP($A101,'Annex 2 EHV charges'!$A:$O,3,0))</f>
        <v/>
      </c>
      <c r="D101" s="132" t="str">
        <f>IF($A101="","",VLOOKUP($A101,'Annex 2 EHV charges'!$A:$O,7,0))</f>
        <v/>
      </c>
      <c r="E101" s="130" t="str">
        <f>IFERROR(IF(VLOOKUP($A101,'Annex 2 EHV charges'!$A:$O,8,FALSE)=0,"",VLOOKUP($A101,'Annex 2 EHV charges'!$A:$O,8,FALSE)),"")</f>
        <v/>
      </c>
      <c r="F101" s="131" t="str">
        <f>IFERROR(IF(VLOOKUP($A101,'Annex 2 EHV charges'!$A:$O,9,FALSE)=0,"",VLOOKUP($A101,'Annex 2 EHV charges'!$A:$O,9,FALSE)),"")</f>
        <v/>
      </c>
      <c r="G101" s="130" t="str">
        <f>IFERROR(IF(VLOOKUP($A101,'Annex 2 EHV charges'!$A:$O,10,FALSE)=0,"",VLOOKUP($A101,'Annex 2 EHV charges'!$A:$O,10,FALSE)),"")</f>
        <v/>
      </c>
      <c r="H101" s="130" t="str">
        <f>IFERROR(IF(VLOOKUP($A101,'Annex 2 EHV charges'!$A:$O,11,FALSE)=0,"",VLOOKUP($A101,'Annex 2 EHV charges'!$A:$O,11,FALSE)),"")</f>
        <v/>
      </c>
    </row>
    <row r="102" spans="1:8" ht="30.75" customHeight="1" x14ac:dyDescent="0.2">
      <c r="A102" s="132" t="str">
        <f t="array" ref="A102">IFERROR(INDEX('Annex 2 EHV charges'!#REF!, MATCH(0, IF(ISBLANK('Annex 2 EHV charges'!#REF!),1, COUNTIF(A$4:$A101, 'Annex 2 EHV charges'!#REF!)), 0)),"")</f>
        <v/>
      </c>
      <c r="B102" s="134" t="str">
        <f>IF($A102="","",VLOOKUP($A102,'Annex 2 EHV charges'!$A:$O,2,0))</f>
        <v/>
      </c>
      <c r="C102" s="135" t="str">
        <f>IF($A102="","",VLOOKUP($A102,'Annex 2 EHV charges'!$A:$O,3,0))</f>
        <v/>
      </c>
      <c r="D102" s="132" t="str">
        <f>IF($A102="","",VLOOKUP($A102,'Annex 2 EHV charges'!$A:$O,7,0))</f>
        <v/>
      </c>
      <c r="E102" s="130" t="str">
        <f>IFERROR(IF(VLOOKUP($A102,'Annex 2 EHV charges'!$A:$O,8,FALSE)=0,"",VLOOKUP($A102,'Annex 2 EHV charges'!$A:$O,8,FALSE)),"")</f>
        <v/>
      </c>
      <c r="F102" s="131" t="str">
        <f>IFERROR(IF(VLOOKUP($A102,'Annex 2 EHV charges'!$A:$O,9,FALSE)=0,"",VLOOKUP($A102,'Annex 2 EHV charges'!$A:$O,9,FALSE)),"")</f>
        <v/>
      </c>
      <c r="G102" s="130" t="str">
        <f>IFERROR(IF(VLOOKUP($A102,'Annex 2 EHV charges'!$A:$O,10,FALSE)=0,"",VLOOKUP($A102,'Annex 2 EHV charges'!$A:$O,10,FALSE)),"")</f>
        <v/>
      </c>
      <c r="H102" s="130" t="str">
        <f>IFERROR(IF(VLOOKUP($A102,'Annex 2 EHV charges'!$A:$O,11,FALSE)=0,"",VLOOKUP($A102,'Annex 2 EHV charges'!$A:$O,11,FALSE)),"")</f>
        <v/>
      </c>
    </row>
    <row r="103" spans="1:8" ht="30.75" customHeight="1" x14ac:dyDescent="0.2">
      <c r="A103" s="132" t="str">
        <f t="array" ref="A103">IFERROR(INDEX('Annex 2 EHV charges'!#REF!, MATCH(0, IF(ISBLANK('Annex 2 EHV charges'!#REF!),1, COUNTIF(A$4:$A102, 'Annex 2 EHV charges'!#REF!)), 0)),"")</f>
        <v/>
      </c>
      <c r="B103" s="134" t="str">
        <f>IF($A103="","",VLOOKUP($A103,'Annex 2 EHV charges'!$A:$O,2,0))</f>
        <v/>
      </c>
      <c r="C103" s="135" t="str">
        <f>IF($A103="","",VLOOKUP($A103,'Annex 2 EHV charges'!$A:$O,3,0))</f>
        <v/>
      </c>
      <c r="D103" s="132" t="str">
        <f>IF($A103="","",VLOOKUP($A103,'Annex 2 EHV charges'!$A:$O,7,0))</f>
        <v/>
      </c>
      <c r="E103" s="130" t="str">
        <f>IFERROR(IF(VLOOKUP($A103,'Annex 2 EHV charges'!$A:$O,8,FALSE)=0,"",VLOOKUP($A103,'Annex 2 EHV charges'!$A:$O,8,FALSE)),"")</f>
        <v/>
      </c>
      <c r="F103" s="131" t="str">
        <f>IFERROR(IF(VLOOKUP($A103,'Annex 2 EHV charges'!$A:$O,9,FALSE)=0,"",VLOOKUP($A103,'Annex 2 EHV charges'!$A:$O,9,FALSE)),"")</f>
        <v/>
      </c>
      <c r="G103" s="130" t="str">
        <f>IFERROR(IF(VLOOKUP($A103,'Annex 2 EHV charges'!$A:$O,10,FALSE)=0,"",VLOOKUP($A103,'Annex 2 EHV charges'!$A:$O,10,FALSE)),"")</f>
        <v/>
      </c>
      <c r="H103" s="130" t="str">
        <f>IFERROR(IF(VLOOKUP($A103,'Annex 2 EHV charges'!$A:$O,11,FALSE)=0,"",VLOOKUP($A103,'Annex 2 EHV charges'!$A:$O,11,FALSE)),"")</f>
        <v/>
      </c>
    </row>
    <row r="104" spans="1:8" ht="30.75" customHeight="1" x14ac:dyDescent="0.2">
      <c r="A104" s="132" t="str">
        <f t="array" ref="A104">IFERROR(INDEX('Annex 2 EHV charges'!#REF!, MATCH(0, IF(ISBLANK('Annex 2 EHV charges'!#REF!),1, COUNTIF(A$4:$A103, 'Annex 2 EHV charges'!#REF!)), 0)),"")</f>
        <v/>
      </c>
      <c r="B104" s="134" t="str">
        <f>IF($A104="","",VLOOKUP($A104,'Annex 2 EHV charges'!$A:$O,2,0))</f>
        <v/>
      </c>
      <c r="C104" s="135" t="str">
        <f>IF($A104="","",VLOOKUP($A104,'Annex 2 EHV charges'!$A:$O,3,0))</f>
        <v/>
      </c>
      <c r="D104" s="132" t="str">
        <f>IF($A104="","",VLOOKUP($A104,'Annex 2 EHV charges'!$A:$O,7,0))</f>
        <v/>
      </c>
      <c r="E104" s="130" t="str">
        <f>IFERROR(IF(VLOOKUP($A104,'Annex 2 EHV charges'!$A:$O,8,FALSE)=0,"",VLOOKUP($A104,'Annex 2 EHV charges'!$A:$O,8,FALSE)),"")</f>
        <v/>
      </c>
      <c r="F104" s="131" t="str">
        <f>IFERROR(IF(VLOOKUP($A104,'Annex 2 EHV charges'!$A:$O,9,FALSE)=0,"",VLOOKUP($A104,'Annex 2 EHV charges'!$A:$O,9,FALSE)),"")</f>
        <v/>
      </c>
      <c r="G104" s="130" t="str">
        <f>IFERROR(IF(VLOOKUP($A104,'Annex 2 EHV charges'!$A:$O,10,FALSE)=0,"",VLOOKUP($A104,'Annex 2 EHV charges'!$A:$O,10,FALSE)),"")</f>
        <v/>
      </c>
      <c r="H104" s="130" t="str">
        <f>IFERROR(IF(VLOOKUP($A104,'Annex 2 EHV charges'!$A:$O,11,FALSE)=0,"",VLOOKUP($A104,'Annex 2 EHV charges'!$A:$O,11,FALSE)),"")</f>
        <v/>
      </c>
    </row>
    <row r="105" spans="1:8" ht="30.75" customHeight="1" x14ac:dyDescent="0.2">
      <c r="A105" s="132" t="str">
        <f t="array" ref="A105">IFERROR(INDEX('Annex 2 EHV charges'!#REF!, MATCH(0, IF(ISBLANK('Annex 2 EHV charges'!#REF!),1, COUNTIF(A$4:$A104, 'Annex 2 EHV charges'!#REF!)), 0)),"")</f>
        <v/>
      </c>
      <c r="B105" s="134" t="str">
        <f>IF($A105="","",VLOOKUP($A105,'Annex 2 EHV charges'!$A:$O,2,0))</f>
        <v/>
      </c>
      <c r="C105" s="135" t="str">
        <f>IF($A105="","",VLOOKUP($A105,'Annex 2 EHV charges'!$A:$O,3,0))</f>
        <v/>
      </c>
      <c r="D105" s="132" t="str">
        <f>IF($A105="","",VLOOKUP($A105,'Annex 2 EHV charges'!$A:$O,7,0))</f>
        <v/>
      </c>
      <c r="E105" s="130" t="str">
        <f>IFERROR(IF(VLOOKUP($A105,'Annex 2 EHV charges'!$A:$O,8,FALSE)=0,"",VLOOKUP($A105,'Annex 2 EHV charges'!$A:$O,8,FALSE)),"")</f>
        <v/>
      </c>
      <c r="F105" s="131" t="str">
        <f>IFERROR(IF(VLOOKUP($A105,'Annex 2 EHV charges'!$A:$O,9,FALSE)=0,"",VLOOKUP($A105,'Annex 2 EHV charges'!$A:$O,9,FALSE)),"")</f>
        <v/>
      </c>
      <c r="G105" s="130" t="str">
        <f>IFERROR(IF(VLOOKUP($A105,'Annex 2 EHV charges'!$A:$O,10,FALSE)=0,"",VLOOKUP($A105,'Annex 2 EHV charges'!$A:$O,10,FALSE)),"")</f>
        <v/>
      </c>
      <c r="H105" s="130" t="str">
        <f>IFERROR(IF(VLOOKUP($A105,'Annex 2 EHV charges'!$A:$O,11,FALSE)=0,"",VLOOKUP($A105,'Annex 2 EHV charges'!$A:$O,11,FALSE)),"")</f>
        <v/>
      </c>
    </row>
    <row r="106" spans="1:8" ht="30.75" customHeight="1" x14ac:dyDescent="0.2">
      <c r="A106" s="132" t="str">
        <f t="array" ref="A106">IFERROR(INDEX('Annex 2 EHV charges'!#REF!, MATCH(0, IF(ISBLANK('Annex 2 EHV charges'!#REF!),1, COUNTIF(A$4:$A105, 'Annex 2 EHV charges'!#REF!)), 0)),"")</f>
        <v/>
      </c>
      <c r="B106" s="134" t="str">
        <f>IF($A106="","",VLOOKUP($A106,'Annex 2 EHV charges'!$A:$O,2,0))</f>
        <v/>
      </c>
      <c r="C106" s="135" t="str">
        <f>IF($A106="","",VLOOKUP($A106,'Annex 2 EHV charges'!$A:$O,3,0))</f>
        <v/>
      </c>
      <c r="D106" s="132" t="str">
        <f>IF($A106="","",VLOOKUP($A106,'Annex 2 EHV charges'!$A:$O,7,0))</f>
        <v/>
      </c>
      <c r="E106" s="130" t="str">
        <f>IFERROR(IF(VLOOKUP($A106,'Annex 2 EHV charges'!$A:$O,8,FALSE)=0,"",VLOOKUP($A106,'Annex 2 EHV charges'!$A:$O,8,FALSE)),"")</f>
        <v/>
      </c>
      <c r="F106" s="131" t="str">
        <f>IFERROR(IF(VLOOKUP($A106,'Annex 2 EHV charges'!$A:$O,9,FALSE)=0,"",VLOOKUP($A106,'Annex 2 EHV charges'!$A:$O,9,FALSE)),"")</f>
        <v/>
      </c>
      <c r="G106" s="130" t="str">
        <f>IFERROR(IF(VLOOKUP($A106,'Annex 2 EHV charges'!$A:$O,10,FALSE)=0,"",VLOOKUP($A106,'Annex 2 EHV charges'!$A:$O,10,FALSE)),"")</f>
        <v/>
      </c>
      <c r="H106" s="130" t="str">
        <f>IFERROR(IF(VLOOKUP($A106,'Annex 2 EHV charges'!$A:$O,11,FALSE)=0,"",VLOOKUP($A106,'Annex 2 EHV charges'!$A:$O,11,FALSE)),"")</f>
        <v/>
      </c>
    </row>
    <row r="107" spans="1:8" ht="30.75" customHeight="1" x14ac:dyDescent="0.2">
      <c r="A107" s="132" t="str">
        <f t="array" ref="A107">IFERROR(INDEX('Annex 2 EHV charges'!#REF!, MATCH(0, IF(ISBLANK('Annex 2 EHV charges'!#REF!),1, COUNTIF(A$4:$A106, 'Annex 2 EHV charges'!#REF!)), 0)),"")</f>
        <v/>
      </c>
      <c r="B107" s="134" t="str">
        <f>IF($A107="","",VLOOKUP($A107,'Annex 2 EHV charges'!$A:$O,2,0))</f>
        <v/>
      </c>
      <c r="C107" s="135" t="str">
        <f>IF($A107="","",VLOOKUP($A107,'Annex 2 EHV charges'!$A:$O,3,0))</f>
        <v/>
      </c>
      <c r="D107" s="132" t="str">
        <f>IF($A107="","",VLOOKUP($A107,'Annex 2 EHV charges'!$A:$O,7,0))</f>
        <v/>
      </c>
      <c r="E107" s="130" t="str">
        <f>IFERROR(IF(VLOOKUP($A107,'Annex 2 EHV charges'!$A:$O,8,FALSE)=0,"",VLOOKUP($A107,'Annex 2 EHV charges'!$A:$O,8,FALSE)),"")</f>
        <v/>
      </c>
      <c r="F107" s="131" t="str">
        <f>IFERROR(IF(VLOOKUP($A107,'Annex 2 EHV charges'!$A:$O,9,FALSE)=0,"",VLOOKUP($A107,'Annex 2 EHV charges'!$A:$O,9,FALSE)),"")</f>
        <v/>
      </c>
      <c r="G107" s="130" t="str">
        <f>IFERROR(IF(VLOOKUP($A107,'Annex 2 EHV charges'!$A:$O,10,FALSE)=0,"",VLOOKUP($A107,'Annex 2 EHV charges'!$A:$O,10,FALSE)),"")</f>
        <v/>
      </c>
      <c r="H107" s="130" t="str">
        <f>IFERROR(IF(VLOOKUP($A107,'Annex 2 EHV charges'!$A:$O,11,FALSE)=0,"",VLOOKUP($A107,'Annex 2 EHV charges'!$A:$O,11,FALSE)),"")</f>
        <v/>
      </c>
    </row>
    <row r="108" spans="1:8" ht="30.75" customHeight="1" x14ac:dyDescent="0.2">
      <c r="A108" s="132" t="str">
        <f t="array" ref="A108">IFERROR(INDEX('Annex 2 EHV charges'!#REF!, MATCH(0, IF(ISBLANK('Annex 2 EHV charges'!#REF!),1, COUNTIF(A$4:$A107, 'Annex 2 EHV charges'!#REF!)), 0)),"")</f>
        <v/>
      </c>
      <c r="B108" s="134" t="str">
        <f>IF($A108="","",VLOOKUP($A108,'Annex 2 EHV charges'!$A:$O,2,0))</f>
        <v/>
      </c>
      <c r="C108" s="135" t="str">
        <f>IF($A108="","",VLOOKUP($A108,'Annex 2 EHV charges'!$A:$O,3,0))</f>
        <v/>
      </c>
      <c r="D108" s="132" t="str">
        <f>IF($A108="","",VLOOKUP($A108,'Annex 2 EHV charges'!$A:$O,7,0))</f>
        <v/>
      </c>
      <c r="E108" s="130" t="str">
        <f>IFERROR(IF(VLOOKUP($A108,'Annex 2 EHV charges'!$A:$O,8,FALSE)=0,"",VLOOKUP($A108,'Annex 2 EHV charges'!$A:$O,8,FALSE)),"")</f>
        <v/>
      </c>
      <c r="F108" s="131" t="str">
        <f>IFERROR(IF(VLOOKUP($A108,'Annex 2 EHV charges'!$A:$O,9,FALSE)=0,"",VLOOKUP($A108,'Annex 2 EHV charges'!$A:$O,9,FALSE)),"")</f>
        <v/>
      </c>
      <c r="G108" s="130" t="str">
        <f>IFERROR(IF(VLOOKUP($A108,'Annex 2 EHV charges'!$A:$O,10,FALSE)=0,"",VLOOKUP($A108,'Annex 2 EHV charges'!$A:$O,10,FALSE)),"")</f>
        <v/>
      </c>
      <c r="H108" s="130" t="str">
        <f>IFERROR(IF(VLOOKUP($A108,'Annex 2 EHV charges'!$A:$O,11,FALSE)=0,"",VLOOKUP($A108,'Annex 2 EHV charges'!$A:$O,11,FALSE)),"")</f>
        <v/>
      </c>
    </row>
    <row r="109" spans="1:8" ht="30.75" customHeight="1" x14ac:dyDescent="0.2">
      <c r="A109" s="132" t="str">
        <f t="array" ref="A109">IFERROR(INDEX('Annex 2 EHV charges'!#REF!, MATCH(0, IF(ISBLANK('Annex 2 EHV charges'!#REF!),1, COUNTIF(A$4:$A108, 'Annex 2 EHV charges'!#REF!)), 0)),"")</f>
        <v/>
      </c>
      <c r="B109" s="134" t="str">
        <f>IF($A109="","",VLOOKUP($A109,'Annex 2 EHV charges'!$A:$O,2,0))</f>
        <v/>
      </c>
      <c r="C109" s="135" t="str">
        <f>IF($A109="","",VLOOKUP($A109,'Annex 2 EHV charges'!$A:$O,3,0))</f>
        <v/>
      </c>
      <c r="D109" s="132" t="str">
        <f>IF($A109="","",VLOOKUP($A109,'Annex 2 EHV charges'!$A:$O,7,0))</f>
        <v/>
      </c>
      <c r="E109" s="130" t="str">
        <f>IFERROR(IF(VLOOKUP($A109,'Annex 2 EHV charges'!$A:$O,8,FALSE)=0,"",VLOOKUP($A109,'Annex 2 EHV charges'!$A:$O,8,FALSE)),"")</f>
        <v/>
      </c>
      <c r="F109" s="131" t="str">
        <f>IFERROR(IF(VLOOKUP($A109,'Annex 2 EHV charges'!$A:$O,9,FALSE)=0,"",VLOOKUP($A109,'Annex 2 EHV charges'!$A:$O,9,FALSE)),"")</f>
        <v/>
      </c>
      <c r="G109" s="130" t="str">
        <f>IFERROR(IF(VLOOKUP($A109,'Annex 2 EHV charges'!$A:$O,10,FALSE)=0,"",VLOOKUP($A109,'Annex 2 EHV charges'!$A:$O,10,FALSE)),"")</f>
        <v/>
      </c>
      <c r="H109" s="130" t="str">
        <f>IFERROR(IF(VLOOKUP($A109,'Annex 2 EHV charges'!$A:$O,11,FALSE)=0,"",VLOOKUP($A109,'Annex 2 EHV charges'!$A:$O,11,FALSE)),"")</f>
        <v/>
      </c>
    </row>
    <row r="110" spans="1:8" ht="30.75" customHeight="1" x14ac:dyDescent="0.2">
      <c r="A110" s="132" t="str">
        <f t="array" ref="A110">IFERROR(INDEX('Annex 2 EHV charges'!#REF!, MATCH(0, IF(ISBLANK('Annex 2 EHV charges'!#REF!),1, COUNTIF(A$4:$A109, 'Annex 2 EHV charges'!#REF!)), 0)),"")</f>
        <v/>
      </c>
      <c r="B110" s="134" t="str">
        <f>IF($A110="","",VLOOKUP($A110,'Annex 2 EHV charges'!$A:$O,2,0))</f>
        <v/>
      </c>
      <c r="C110" s="135" t="str">
        <f>IF($A110="","",VLOOKUP($A110,'Annex 2 EHV charges'!$A:$O,3,0))</f>
        <v/>
      </c>
      <c r="D110" s="132" t="str">
        <f>IF($A110="","",VLOOKUP($A110,'Annex 2 EHV charges'!$A:$O,7,0))</f>
        <v/>
      </c>
      <c r="E110" s="130" t="str">
        <f>IFERROR(IF(VLOOKUP($A110,'Annex 2 EHV charges'!$A:$O,8,FALSE)=0,"",VLOOKUP($A110,'Annex 2 EHV charges'!$A:$O,8,FALSE)),"")</f>
        <v/>
      </c>
      <c r="F110" s="131" t="str">
        <f>IFERROR(IF(VLOOKUP($A110,'Annex 2 EHV charges'!$A:$O,9,FALSE)=0,"",VLOOKUP($A110,'Annex 2 EHV charges'!$A:$O,9,FALSE)),"")</f>
        <v/>
      </c>
      <c r="G110" s="130" t="str">
        <f>IFERROR(IF(VLOOKUP($A110,'Annex 2 EHV charges'!$A:$O,10,FALSE)=0,"",VLOOKUP($A110,'Annex 2 EHV charges'!$A:$O,10,FALSE)),"")</f>
        <v/>
      </c>
      <c r="H110" s="130" t="str">
        <f>IFERROR(IF(VLOOKUP($A110,'Annex 2 EHV charges'!$A:$O,11,FALSE)=0,"",VLOOKUP($A110,'Annex 2 EHV charges'!$A:$O,11,FALSE)),"")</f>
        <v/>
      </c>
    </row>
    <row r="111" spans="1:8" ht="30.75" customHeight="1" x14ac:dyDescent="0.2">
      <c r="A111" s="132" t="str">
        <f t="array" ref="A111">IFERROR(INDEX('Annex 2 EHV charges'!#REF!, MATCH(0, IF(ISBLANK('Annex 2 EHV charges'!#REF!),1, COUNTIF(A$4:$A110, 'Annex 2 EHV charges'!#REF!)), 0)),"")</f>
        <v/>
      </c>
      <c r="B111" s="134" t="str">
        <f>IF($A111="","",VLOOKUP($A111,'Annex 2 EHV charges'!$A:$O,2,0))</f>
        <v/>
      </c>
      <c r="C111" s="135" t="str">
        <f>IF($A111="","",VLOOKUP($A111,'Annex 2 EHV charges'!$A:$O,3,0))</f>
        <v/>
      </c>
      <c r="D111" s="132" t="str">
        <f>IF($A111="","",VLOOKUP($A111,'Annex 2 EHV charges'!$A:$O,7,0))</f>
        <v/>
      </c>
      <c r="E111" s="130" t="str">
        <f>IFERROR(IF(VLOOKUP($A111,'Annex 2 EHV charges'!$A:$O,8,FALSE)=0,"",VLOOKUP($A111,'Annex 2 EHV charges'!$A:$O,8,FALSE)),"")</f>
        <v/>
      </c>
      <c r="F111" s="131" t="str">
        <f>IFERROR(IF(VLOOKUP($A111,'Annex 2 EHV charges'!$A:$O,9,FALSE)=0,"",VLOOKUP($A111,'Annex 2 EHV charges'!$A:$O,9,FALSE)),"")</f>
        <v/>
      </c>
      <c r="G111" s="130" t="str">
        <f>IFERROR(IF(VLOOKUP($A111,'Annex 2 EHV charges'!$A:$O,10,FALSE)=0,"",VLOOKUP($A111,'Annex 2 EHV charges'!$A:$O,10,FALSE)),"")</f>
        <v/>
      </c>
      <c r="H111" s="130" t="str">
        <f>IFERROR(IF(VLOOKUP($A111,'Annex 2 EHV charges'!$A:$O,11,FALSE)=0,"",VLOOKUP($A111,'Annex 2 EHV charges'!$A:$O,11,FALSE)),"")</f>
        <v/>
      </c>
    </row>
    <row r="112" spans="1:8" ht="30.75" customHeight="1" x14ac:dyDescent="0.2">
      <c r="A112" s="132" t="str">
        <f t="array" ref="A112">IFERROR(INDEX('Annex 2 EHV charges'!#REF!, MATCH(0, IF(ISBLANK('Annex 2 EHV charges'!#REF!),1, COUNTIF(A$4:$A111, 'Annex 2 EHV charges'!#REF!)), 0)),"")</f>
        <v/>
      </c>
      <c r="B112" s="134" t="str">
        <f>IF($A112="","",VLOOKUP($A112,'Annex 2 EHV charges'!$A:$O,2,0))</f>
        <v/>
      </c>
      <c r="C112" s="135" t="str">
        <f>IF($A112="","",VLOOKUP($A112,'Annex 2 EHV charges'!$A:$O,3,0))</f>
        <v/>
      </c>
      <c r="D112" s="132" t="str">
        <f>IF($A112="","",VLOOKUP($A112,'Annex 2 EHV charges'!$A:$O,7,0))</f>
        <v/>
      </c>
      <c r="E112" s="130" t="str">
        <f>IFERROR(IF(VLOOKUP($A112,'Annex 2 EHV charges'!$A:$O,8,FALSE)=0,"",VLOOKUP($A112,'Annex 2 EHV charges'!$A:$O,8,FALSE)),"")</f>
        <v/>
      </c>
      <c r="F112" s="131" t="str">
        <f>IFERROR(IF(VLOOKUP($A112,'Annex 2 EHV charges'!$A:$O,9,FALSE)=0,"",VLOOKUP($A112,'Annex 2 EHV charges'!$A:$O,9,FALSE)),"")</f>
        <v/>
      </c>
      <c r="G112" s="130" t="str">
        <f>IFERROR(IF(VLOOKUP($A112,'Annex 2 EHV charges'!$A:$O,10,FALSE)=0,"",VLOOKUP($A112,'Annex 2 EHV charges'!$A:$O,10,FALSE)),"")</f>
        <v/>
      </c>
      <c r="H112" s="130" t="str">
        <f>IFERROR(IF(VLOOKUP($A112,'Annex 2 EHV charges'!$A:$O,11,FALSE)=0,"",VLOOKUP($A112,'Annex 2 EHV charges'!$A:$O,11,FALSE)),"")</f>
        <v/>
      </c>
    </row>
    <row r="113" spans="1:8" ht="30.75" customHeight="1" x14ac:dyDescent="0.2">
      <c r="A113" s="132" t="str">
        <f t="array" ref="A113">IFERROR(INDEX('Annex 2 EHV charges'!#REF!, MATCH(0, IF(ISBLANK('Annex 2 EHV charges'!#REF!),1, COUNTIF(A$4:$A112, 'Annex 2 EHV charges'!#REF!)), 0)),"")</f>
        <v/>
      </c>
      <c r="B113" s="134" t="str">
        <f>IF($A113="","",VLOOKUP($A113,'Annex 2 EHV charges'!$A:$O,2,0))</f>
        <v/>
      </c>
      <c r="C113" s="135" t="str">
        <f>IF($A113="","",VLOOKUP($A113,'Annex 2 EHV charges'!$A:$O,3,0))</f>
        <v/>
      </c>
      <c r="D113" s="132" t="str">
        <f>IF($A113="","",VLOOKUP($A113,'Annex 2 EHV charges'!$A:$O,7,0))</f>
        <v/>
      </c>
      <c r="E113" s="130" t="str">
        <f>IFERROR(IF(VLOOKUP($A113,'Annex 2 EHV charges'!$A:$O,8,FALSE)=0,"",VLOOKUP($A113,'Annex 2 EHV charges'!$A:$O,8,FALSE)),"")</f>
        <v/>
      </c>
      <c r="F113" s="131" t="str">
        <f>IFERROR(IF(VLOOKUP($A113,'Annex 2 EHV charges'!$A:$O,9,FALSE)=0,"",VLOOKUP($A113,'Annex 2 EHV charges'!$A:$O,9,FALSE)),"")</f>
        <v/>
      </c>
      <c r="G113" s="130" t="str">
        <f>IFERROR(IF(VLOOKUP($A113,'Annex 2 EHV charges'!$A:$O,10,FALSE)=0,"",VLOOKUP($A113,'Annex 2 EHV charges'!$A:$O,10,FALSE)),"")</f>
        <v/>
      </c>
      <c r="H113" s="130" t="str">
        <f>IFERROR(IF(VLOOKUP($A113,'Annex 2 EHV charges'!$A:$O,11,FALSE)=0,"",VLOOKUP($A113,'Annex 2 EHV charges'!$A:$O,11,FALSE)),"")</f>
        <v/>
      </c>
    </row>
    <row r="114" spans="1:8" ht="30.75" customHeight="1" x14ac:dyDescent="0.2">
      <c r="A114" s="132" t="str">
        <f t="array" ref="A114">IFERROR(INDEX('Annex 2 EHV charges'!#REF!, MATCH(0, IF(ISBLANK('Annex 2 EHV charges'!#REF!),1, COUNTIF(A$4:$A113, 'Annex 2 EHV charges'!#REF!)), 0)),"")</f>
        <v/>
      </c>
      <c r="B114" s="134" t="str">
        <f>IF($A114="","",VLOOKUP($A114,'Annex 2 EHV charges'!$A:$O,2,0))</f>
        <v/>
      </c>
      <c r="C114" s="135" t="str">
        <f>IF($A114="","",VLOOKUP($A114,'Annex 2 EHV charges'!$A:$O,3,0))</f>
        <v/>
      </c>
      <c r="D114" s="132" t="str">
        <f>IF($A114="","",VLOOKUP($A114,'Annex 2 EHV charges'!$A:$O,7,0))</f>
        <v/>
      </c>
      <c r="E114" s="130" t="str">
        <f>IFERROR(IF(VLOOKUP($A114,'Annex 2 EHV charges'!$A:$O,8,FALSE)=0,"",VLOOKUP($A114,'Annex 2 EHV charges'!$A:$O,8,FALSE)),"")</f>
        <v/>
      </c>
      <c r="F114" s="131" t="str">
        <f>IFERROR(IF(VLOOKUP($A114,'Annex 2 EHV charges'!$A:$O,9,FALSE)=0,"",VLOOKUP($A114,'Annex 2 EHV charges'!$A:$O,9,FALSE)),"")</f>
        <v/>
      </c>
      <c r="G114" s="130" t="str">
        <f>IFERROR(IF(VLOOKUP($A114,'Annex 2 EHV charges'!$A:$O,10,FALSE)=0,"",VLOOKUP($A114,'Annex 2 EHV charges'!$A:$O,10,FALSE)),"")</f>
        <v/>
      </c>
      <c r="H114" s="130" t="str">
        <f>IFERROR(IF(VLOOKUP($A114,'Annex 2 EHV charges'!$A:$O,11,FALSE)=0,"",VLOOKUP($A114,'Annex 2 EHV charges'!$A:$O,11,FALSE)),"")</f>
        <v/>
      </c>
    </row>
    <row r="115" spans="1:8" ht="30.75" customHeight="1" x14ac:dyDescent="0.2">
      <c r="A115" s="132" t="str">
        <f t="array" ref="A115">IFERROR(INDEX('Annex 2 EHV charges'!#REF!, MATCH(0, IF(ISBLANK('Annex 2 EHV charges'!#REF!),1, COUNTIF(A$4:$A114, 'Annex 2 EHV charges'!#REF!)), 0)),"")</f>
        <v/>
      </c>
      <c r="B115" s="134" t="str">
        <f>IF($A115="","",VLOOKUP($A115,'Annex 2 EHV charges'!$A:$O,2,0))</f>
        <v/>
      </c>
      <c r="C115" s="135" t="str">
        <f>IF($A115="","",VLOOKUP($A115,'Annex 2 EHV charges'!$A:$O,3,0))</f>
        <v/>
      </c>
      <c r="D115" s="132" t="str">
        <f>IF($A115="","",VLOOKUP($A115,'Annex 2 EHV charges'!$A:$O,7,0))</f>
        <v/>
      </c>
      <c r="E115" s="130" t="str">
        <f>IFERROR(IF(VLOOKUP($A115,'Annex 2 EHV charges'!$A:$O,8,FALSE)=0,"",VLOOKUP($A115,'Annex 2 EHV charges'!$A:$O,8,FALSE)),"")</f>
        <v/>
      </c>
      <c r="F115" s="131" t="str">
        <f>IFERROR(IF(VLOOKUP($A115,'Annex 2 EHV charges'!$A:$O,9,FALSE)=0,"",VLOOKUP($A115,'Annex 2 EHV charges'!$A:$O,9,FALSE)),"")</f>
        <v/>
      </c>
      <c r="G115" s="130" t="str">
        <f>IFERROR(IF(VLOOKUP($A115,'Annex 2 EHV charges'!$A:$O,10,FALSE)=0,"",VLOOKUP($A115,'Annex 2 EHV charges'!$A:$O,10,FALSE)),"")</f>
        <v/>
      </c>
      <c r="H115" s="130" t="str">
        <f>IFERROR(IF(VLOOKUP($A115,'Annex 2 EHV charges'!$A:$O,11,FALSE)=0,"",VLOOKUP($A115,'Annex 2 EHV charges'!$A:$O,11,FALSE)),"")</f>
        <v/>
      </c>
    </row>
    <row r="116" spans="1:8" x14ac:dyDescent="0.2">
      <c r="A116" s="132" t="str">
        <f t="array" ref="A116">IFERROR(INDEX('Annex 2 EHV charges'!#REF!, MATCH(0, IF(ISBLANK('Annex 2 EHV charges'!#REF!),1, COUNTIF(A$4:$A115, 'Annex 2 EHV charges'!#REF!)), 0)),"")</f>
        <v/>
      </c>
      <c r="B116" s="134" t="str">
        <f>IF($A116="","",VLOOKUP($A116,'Annex 2 EHV charges'!$A:$O,2,0))</f>
        <v/>
      </c>
      <c r="C116" s="135" t="str">
        <f>IF($A116="","",VLOOKUP($A116,'Annex 2 EHV charges'!$A:$O,3,0))</f>
        <v/>
      </c>
      <c r="D116" s="132"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0" t="str">
        <f>IFERROR(IF(VLOOKUP($A116,'Annex 2 EHV charges'!$A:$O,10,FALSE)=0,"",VLOOKUP($A116,'Annex 2 EHV charges'!$A:$O,10,FALSE)),"")</f>
        <v/>
      </c>
      <c r="H116" s="130" t="str">
        <f>IFERROR(IF(VLOOKUP($A116,'Annex 2 EHV charges'!$A:$O,11,FALSE)=0,"",VLOOKUP($A116,'Annex 2 EHV charges'!$A:$O,11,FALSE)),"")</f>
        <v/>
      </c>
    </row>
    <row r="117" spans="1:8" x14ac:dyDescent="0.2">
      <c r="A117" s="132" t="str">
        <f t="array" ref="A117">IFERROR(INDEX('Annex 2 EHV charges'!#REF!, MATCH(0, IF(ISBLANK('Annex 2 EHV charges'!#REF!),1, COUNTIF(A$4:$A116, 'Annex 2 EHV charges'!#REF!)), 0)),"")</f>
        <v/>
      </c>
      <c r="B117" s="134" t="str">
        <f>IF($A117="","",VLOOKUP($A117,'Annex 2 EHV charges'!$A:$O,2,0))</f>
        <v/>
      </c>
      <c r="C117" s="135" t="str">
        <f>IF($A117="","",VLOOKUP($A117,'Annex 2 EHV charges'!$A:$O,3,0))</f>
        <v/>
      </c>
      <c r="D117" s="132"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0" t="str">
        <f>IFERROR(IF(VLOOKUP($A117,'Annex 2 EHV charges'!$A:$O,10,FALSE)=0,"",VLOOKUP($A117,'Annex 2 EHV charges'!$A:$O,10,FALSE)),"")</f>
        <v/>
      </c>
      <c r="H117" s="130" t="str">
        <f>IFERROR(IF(VLOOKUP($A117,'Annex 2 EHV charges'!$A:$O,11,FALSE)=0,"",VLOOKUP($A117,'Annex 2 EHV charges'!$A:$O,11,FALSE)),"")</f>
        <v/>
      </c>
    </row>
    <row r="118" spans="1:8" x14ac:dyDescent="0.2">
      <c r="A118" s="132" t="str">
        <f t="array" ref="A118">IFERROR(INDEX('Annex 2 EHV charges'!#REF!, MATCH(0, IF(ISBLANK('Annex 2 EHV charges'!#REF!),1, COUNTIF(A$4:$A117, 'Annex 2 EHV charges'!#REF!)), 0)),"")</f>
        <v/>
      </c>
      <c r="B118" s="134" t="str">
        <f>IF($A118="","",VLOOKUP($A118,'Annex 2 EHV charges'!$A:$O,2,0))</f>
        <v/>
      </c>
      <c r="C118" s="135" t="str">
        <f>IF($A118="","",VLOOKUP($A118,'Annex 2 EHV charges'!$A:$O,3,0))</f>
        <v/>
      </c>
      <c r="D118" s="132"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0" t="str">
        <f>IFERROR(IF(VLOOKUP($A118,'Annex 2 EHV charges'!$A:$O,10,FALSE)=0,"",VLOOKUP($A118,'Annex 2 EHV charges'!$A:$O,10,FALSE)),"")</f>
        <v/>
      </c>
      <c r="H118" s="130" t="str">
        <f>IFERROR(IF(VLOOKUP($A118,'Annex 2 EHV charges'!$A:$O,11,FALSE)=0,"",VLOOKUP($A118,'Annex 2 EHV charges'!$A:$O,11,FALSE)),"")</f>
        <v/>
      </c>
    </row>
    <row r="119" spans="1:8" ht="30.75" customHeight="1" x14ac:dyDescent="0.2">
      <c r="A119" s="132" t="str">
        <f t="array" ref="A119">IFERROR(INDEX('Annex 2 EHV charges'!#REF!, MATCH(0, IF(ISBLANK('Annex 2 EHV charges'!#REF!),1, COUNTIF(A$4:$A118, 'Annex 2 EHV charges'!#REF!)), 0)),"")</f>
        <v/>
      </c>
      <c r="B119" s="134" t="str">
        <f>IF($A119="","",VLOOKUP($A119,'Annex 2 EHV charges'!$A:$O,2,0))</f>
        <v/>
      </c>
      <c r="C119" s="135" t="str">
        <f>IF($A119="","",VLOOKUP($A119,'Annex 2 EHV charges'!$A:$O,3,0))</f>
        <v/>
      </c>
      <c r="D119" s="132"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0" t="str">
        <f>IFERROR(IF(VLOOKUP($A119,'Annex 2 EHV charges'!$A:$O,10,FALSE)=0,"",VLOOKUP($A119,'Annex 2 EHV charges'!$A:$O,10,FALSE)),"")</f>
        <v/>
      </c>
      <c r="H119" s="130" t="str">
        <f>IFERROR(IF(VLOOKUP($A119,'Annex 2 EHV charges'!$A:$O,11,FALSE)=0,"",VLOOKUP($A119,'Annex 2 EHV charges'!$A:$O,11,FALSE)),"")</f>
        <v/>
      </c>
    </row>
    <row r="120" spans="1:8" ht="30.75" customHeight="1" x14ac:dyDescent="0.2">
      <c r="A120" s="132" t="str">
        <f t="array" ref="A120">IFERROR(INDEX('Annex 2 EHV charges'!#REF!, MATCH(0, IF(ISBLANK('Annex 2 EHV charges'!#REF!),1, COUNTIF(A$4:$A119, 'Annex 2 EHV charges'!#REF!)), 0)),"")</f>
        <v/>
      </c>
      <c r="B120" s="134" t="str">
        <f>IF($A120="","",VLOOKUP($A120,'Annex 2 EHV charges'!$A:$O,2,0))</f>
        <v/>
      </c>
      <c r="C120" s="135" t="str">
        <f>IF($A120="","",VLOOKUP($A120,'Annex 2 EHV charges'!$A:$O,3,0))</f>
        <v/>
      </c>
      <c r="D120" s="132"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0" t="str">
        <f>IFERROR(IF(VLOOKUP($A120,'Annex 2 EHV charges'!$A:$O,10,FALSE)=0,"",VLOOKUP($A120,'Annex 2 EHV charges'!$A:$O,10,FALSE)),"")</f>
        <v/>
      </c>
      <c r="H120" s="130" t="str">
        <f>IFERROR(IF(VLOOKUP($A120,'Annex 2 EHV charges'!$A:$O,11,FALSE)=0,"",VLOOKUP($A120,'Annex 2 EHV charges'!$A:$O,11,FALSE)),"")</f>
        <v/>
      </c>
    </row>
    <row r="121" spans="1:8" ht="30.75" customHeight="1" x14ac:dyDescent="0.2">
      <c r="A121" s="132" t="str">
        <f t="array" ref="A121">IFERROR(INDEX('Annex 2 EHV charges'!#REF!, MATCH(0, IF(ISBLANK('Annex 2 EHV charges'!#REF!),1, COUNTIF(A$4:$A120, 'Annex 2 EHV charges'!#REF!)), 0)),"")</f>
        <v/>
      </c>
      <c r="B121" s="134" t="str">
        <f>IF($A121="","",VLOOKUP($A121,'Annex 2 EHV charges'!$A:$O,2,0))</f>
        <v/>
      </c>
      <c r="C121" s="135" t="str">
        <f>IF($A121="","",VLOOKUP($A121,'Annex 2 EHV charges'!$A:$O,3,0))</f>
        <v/>
      </c>
      <c r="D121" s="132"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0" t="str">
        <f>IFERROR(IF(VLOOKUP($A121,'Annex 2 EHV charges'!$A:$O,10,FALSE)=0,"",VLOOKUP($A121,'Annex 2 EHV charges'!$A:$O,10,FALSE)),"")</f>
        <v/>
      </c>
      <c r="H121" s="130" t="str">
        <f>IFERROR(IF(VLOOKUP($A121,'Annex 2 EHV charges'!$A:$O,11,FALSE)=0,"",VLOOKUP($A121,'Annex 2 EHV charges'!$A:$O,11,FALSE)),"")</f>
        <v/>
      </c>
    </row>
    <row r="122" spans="1:8" ht="30.75" customHeight="1" x14ac:dyDescent="0.2">
      <c r="A122" s="132" t="str">
        <f t="array" ref="A122">IFERROR(INDEX('Annex 2 EHV charges'!#REF!, MATCH(0, IF(ISBLANK('Annex 2 EHV charges'!#REF!),1, COUNTIF(A$4:$A121, 'Annex 2 EHV charges'!#REF!)), 0)),"")</f>
        <v/>
      </c>
      <c r="B122" s="134" t="str">
        <f>IF($A122="","",VLOOKUP($A122,'Annex 2 EHV charges'!$A:$O,2,0))</f>
        <v/>
      </c>
      <c r="C122" s="135" t="str">
        <f>IF($A122="","",VLOOKUP($A122,'Annex 2 EHV charges'!$A:$O,3,0))</f>
        <v/>
      </c>
      <c r="D122" s="132"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0" t="str">
        <f>IFERROR(IF(VLOOKUP($A122,'Annex 2 EHV charges'!$A:$O,10,FALSE)=0,"",VLOOKUP($A122,'Annex 2 EHV charges'!$A:$O,10,FALSE)),"")</f>
        <v/>
      </c>
      <c r="H122" s="130" t="str">
        <f>IFERROR(IF(VLOOKUP($A122,'Annex 2 EHV charges'!$A:$O,11,FALSE)=0,"",VLOOKUP($A122,'Annex 2 EHV charges'!$A:$O,11,FALSE)),"")</f>
        <v/>
      </c>
    </row>
    <row r="123" spans="1:8" ht="30.75" customHeight="1" x14ac:dyDescent="0.2">
      <c r="A123" s="132" t="str">
        <f t="array" ref="A123">IFERROR(INDEX('Annex 2 EHV charges'!#REF!, MATCH(0, IF(ISBLANK('Annex 2 EHV charges'!#REF!),1, COUNTIF(A$4:$A122, 'Annex 2 EHV charges'!#REF!)), 0)),"")</f>
        <v/>
      </c>
      <c r="B123" s="134" t="str">
        <f>IF($A123="","",VLOOKUP($A123,'Annex 2 EHV charges'!$A:$O,2,0))</f>
        <v/>
      </c>
      <c r="C123" s="135" t="str">
        <f>IF($A123="","",VLOOKUP($A123,'Annex 2 EHV charges'!$A:$O,3,0))</f>
        <v/>
      </c>
      <c r="D123" s="132"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0" t="str">
        <f>IFERROR(IF(VLOOKUP($A123,'Annex 2 EHV charges'!$A:$O,10,FALSE)=0,"",VLOOKUP($A123,'Annex 2 EHV charges'!$A:$O,10,FALSE)),"")</f>
        <v/>
      </c>
      <c r="H123" s="130" t="str">
        <f>IFERROR(IF(VLOOKUP($A123,'Annex 2 EHV charges'!$A:$O,11,FALSE)=0,"",VLOOKUP($A123,'Annex 2 EHV charges'!$A:$O,11,FALSE)),"")</f>
        <v/>
      </c>
    </row>
    <row r="124" spans="1:8" ht="30.75" customHeight="1" x14ac:dyDescent="0.2">
      <c r="A124" s="132" t="str">
        <f t="array" ref="A124">IFERROR(INDEX('Annex 2 EHV charges'!#REF!, MATCH(0, IF(ISBLANK('Annex 2 EHV charges'!#REF!),1, COUNTIF(A$4:$A123, 'Annex 2 EHV charges'!#REF!)), 0)),"")</f>
        <v/>
      </c>
      <c r="B124" s="134" t="str">
        <f>IF($A124="","",VLOOKUP($A124,'Annex 2 EHV charges'!$A:$O,2,0))</f>
        <v/>
      </c>
      <c r="C124" s="135" t="str">
        <f>IF($A124="","",VLOOKUP($A124,'Annex 2 EHV charges'!$A:$O,3,0))</f>
        <v/>
      </c>
      <c r="D124" s="132"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0" t="str">
        <f>IFERROR(IF(VLOOKUP($A124,'Annex 2 EHV charges'!$A:$O,10,FALSE)=0,"",VLOOKUP($A124,'Annex 2 EHV charges'!$A:$O,10,FALSE)),"")</f>
        <v/>
      </c>
      <c r="H124" s="130" t="str">
        <f>IFERROR(IF(VLOOKUP($A124,'Annex 2 EHV charges'!$A:$O,11,FALSE)=0,"",VLOOKUP($A124,'Annex 2 EHV charges'!$A:$O,11,FALSE)),"")</f>
        <v/>
      </c>
    </row>
    <row r="125" spans="1:8" ht="30.75" customHeight="1" x14ac:dyDescent="0.2">
      <c r="A125" s="132" t="str">
        <f t="array" ref="A125">IFERROR(INDEX('Annex 2 EHV charges'!#REF!, MATCH(0, IF(ISBLANK('Annex 2 EHV charges'!#REF!),1, COUNTIF(A$4:$A124, 'Annex 2 EHV charges'!#REF!)), 0)),"")</f>
        <v/>
      </c>
      <c r="B125" s="134" t="str">
        <f>IF($A125="","",VLOOKUP($A125,'Annex 2 EHV charges'!$A:$O,2,0))</f>
        <v/>
      </c>
      <c r="C125" s="135" t="str">
        <f>IF($A125="","",VLOOKUP($A125,'Annex 2 EHV charges'!$A:$O,3,0))</f>
        <v/>
      </c>
      <c r="D125" s="132"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0" t="str">
        <f>IFERROR(IF(VLOOKUP($A125,'Annex 2 EHV charges'!$A:$O,10,FALSE)=0,"",VLOOKUP($A125,'Annex 2 EHV charges'!$A:$O,10,FALSE)),"")</f>
        <v/>
      </c>
      <c r="H125" s="130" t="str">
        <f>IFERROR(IF(VLOOKUP($A125,'Annex 2 EHV charges'!$A:$O,11,FALSE)=0,"",VLOOKUP($A125,'Annex 2 EHV charges'!$A:$O,11,FALSE)),"")</f>
        <v/>
      </c>
    </row>
    <row r="126" spans="1:8" ht="30.75" customHeight="1" x14ac:dyDescent="0.2">
      <c r="A126" s="132" t="str">
        <f t="array" ref="A126">IFERROR(INDEX('Annex 2 EHV charges'!#REF!, MATCH(0, IF(ISBLANK('Annex 2 EHV charges'!#REF!),1, COUNTIF(A$4:$A125, 'Annex 2 EHV charges'!#REF!)), 0)),"")</f>
        <v/>
      </c>
      <c r="B126" s="134" t="str">
        <f>IF($A126="","",VLOOKUP($A126,'Annex 2 EHV charges'!$A:$O,2,0))</f>
        <v/>
      </c>
      <c r="C126" s="135" t="str">
        <f>IF($A126="","",VLOOKUP($A126,'Annex 2 EHV charges'!$A:$O,3,0))</f>
        <v/>
      </c>
      <c r="D126" s="132"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0" t="str">
        <f>IFERROR(IF(VLOOKUP($A126,'Annex 2 EHV charges'!$A:$O,10,FALSE)=0,"",VLOOKUP($A126,'Annex 2 EHV charges'!$A:$O,10,FALSE)),"")</f>
        <v/>
      </c>
      <c r="H126" s="130" t="str">
        <f>IFERROR(IF(VLOOKUP($A126,'Annex 2 EHV charges'!$A:$O,11,FALSE)=0,"",VLOOKUP($A126,'Annex 2 EHV charges'!$A:$O,11,FALSE)),"")</f>
        <v/>
      </c>
    </row>
    <row r="127" spans="1:8" ht="30.75" customHeight="1" x14ac:dyDescent="0.2">
      <c r="A127" s="132" t="str">
        <f t="array" ref="A127">IFERROR(INDEX('Annex 2 EHV charges'!#REF!, MATCH(0, IF(ISBLANK('Annex 2 EHV charges'!#REF!),1, COUNTIF(A$4:$A126, 'Annex 2 EHV charges'!#REF!)), 0)),"")</f>
        <v/>
      </c>
      <c r="B127" s="134" t="str">
        <f>IF($A127="","",VLOOKUP($A127,'Annex 2 EHV charges'!$A:$O,2,0))</f>
        <v/>
      </c>
      <c r="C127" s="135" t="str">
        <f>IF($A127="","",VLOOKUP($A127,'Annex 2 EHV charges'!$A:$O,3,0))</f>
        <v/>
      </c>
      <c r="D127" s="132"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0" t="str">
        <f>IFERROR(IF(VLOOKUP($A127,'Annex 2 EHV charges'!$A:$O,10,FALSE)=0,"",VLOOKUP($A127,'Annex 2 EHV charges'!$A:$O,10,FALSE)),"")</f>
        <v/>
      </c>
      <c r="H127" s="130" t="str">
        <f>IFERROR(IF(VLOOKUP($A127,'Annex 2 EHV charges'!$A:$O,11,FALSE)=0,"",VLOOKUP($A127,'Annex 2 EHV charges'!$A:$O,11,FALSE)),"")</f>
        <v/>
      </c>
    </row>
    <row r="128" spans="1:8" ht="30.75" customHeight="1" x14ac:dyDescent="0.2">
      <c r="A128" s="132" t="str">
        <f t="array" ref="A128">IFERROR(INDEX('Annex 2 EHV charges'!#REF!, MATCH(0, IF(ISBLANK('Annex 2 EHV charges'!#REF!),1, COUNTIF(A$4:$A127, 'Annex 2 EHV charges'!#REF!)), 0)),"")</f>
        <v/>
      </c>
      <c r="B128" s="134" t="str">
        <f>IF($A128="","",VLOOKUP($A128,'Annex 2 EHV charges'!$A:$O,2,0))</f>
        <v/>
      </c>
      <c r="C128" s="135" t="str">
        <f>IF($A128="","",VLOOKUP($A128,'Annex 2 EHV charges'!$A:$O,3,0))</f>
        <v/>
      </c>
      <c r="D128" s="132"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0" t="str">
        <f>IFERROR(IF(VLOOKUP($A128,'Annex 2 EHV charges'!$A:$O,10,FALSE)=0,"",VLOOKUP($A128,'Annex 2 EHV charges'!$A:$O,10,FALSE)),"")</f>
        <v/>
      </c>
      <c r="H128" s="130" t="str">
        <f>IFERROR(IF(VLOOKUP($A128,'Annex 2 EHV charges'!$A:$O,11,FALSE)=0,"",VLOOKUP($A128,'Annex 2 EHV charges'!$A:$O,11,FALSE)),"")</f>
        <v/>
      </c>
    </row>
    <row r="129" spans="1:8" x14ac:dyDescent="0.2">
      <c r="A129" s="132" t="str">
        <f t="array" ref="A129">IFERROR(INDEX('Annex 2 EHV charges'!#REF!, MATCH(0, IF(ISBLANK('Annex 2 EHV charges'!#REF!),1, COUNTIF(A$4:$A128, 'Annex 2 EHV charges'!#REF!)), 0)),"")</f>
        <v/>
      </c>
      <c r="B129" s="134" t="str">
        <f>IF($A129="","",VLOOKUP($A129,'Annex 2 EHV charges'!$A:$O,2,0))</f>
        <v/>
      </c>
      <c r="C129" s="135" t="str">
        <f>IF($A129="","",VLOOKUP($A129,'Annex 2 EHV charges'!$A:$O,3,0))</f>
        <v/>
      </c>
      <c r="D129" s="132"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0" t="str">
        <f>IFERROR(IF(VLOOKUP($A129,'Annex 2 EHV charges'!$A:$O,10,FALSE)=0,"",VLOOKUP($A129,'Annex 2 EHV charges'!$A:$O,10,FALSE)),"")</f>
        <v/>
      </c>
      <c r="H129" s="130" t="str">
        <f>IFERROR(IF(VLOOKUP($A129,'Annex 2 EHV charges'!$A:$O,11,FALSE)=0,"",VLOOKUP($A129,'Annex 2 EHV charges'!$A:$O,11,FALSE)),"")</f>
        <v/>
      </c>
    </row>
    <row r="130" spans="1:8" x14ac:dyDescent="0.2">
      <c r="A130" s="132" t="str">
        <f t="array" ref="A130">IFERROR(INDEX('Annex 2 EHV charges'!#REF!, MATCH(0, IF(ISBLANK('Annex 2 EHV charges'!#REF!),1, COUNTIF(A$4:$A129, 'Annex 2 EHV charges'!#REF!)), 0)),"")</f>
        <v/>
      </c>
      <c r="B130" s="134" t="str">
        <f>IF($A130="","",VLOOKUP($A130,'Annex 2 EHV charges'!$A:$O,2,0))</f>
        <v/>
      </c>
      <c r="C130" s="135" t="str">
        <f>IF($A130="","",VLOOKUP($A130,'Annex 2 EHV charges'!$A:$O,3,0))</f>
        <v/>
      </c>
      <c r="D130" s="132"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0" t="str">
        <f>IFERROR(IF(VLOOKUP($A130,'Annex 2 EHV charges'!$A:$O,10,FALSE)=0,"",VLOOKUP($A130,'Annex 2 EHV charges'!$A:$O,10,FALSE)),"")</f>
        <v/>
      </c>
      <c r="H130" s="130" t="str">
        <f>IFERROR(IF(VLOOKUP($A130,'Annex 2 EHV charges'!$A:$O,11,FALSE)=0,"",VLOOKUP($A130,'Annex 2 EHV charges'!$A:$O,11,FALSE)),"")</f>
        <v/>
      </c>
    </row>
    <row r="131" spans="1:8" ht="30.75" customHeight="1" x14ac:dyDescent="0.2">
      <c r="A131" s="132" t="str">
        <f t="array" ref="A131">IFERROR(INDEX('Annex 2 EHV charges'!#REF!, MATCH(0, IF(ISBLANK('Annex 2 EHV charges'!#REF!),1, COUNTIF(A$4:$A130, 'Annex 2 EHV charges'!#REF!)), 0)),"")</f>
        <v/>
      </c>
      <c r="B131" s="134" t="str">
        <f>IF($A131="","",VLOOKUP($A131,'Annex 2 EHV charges'!$A:$O,2,0))</f>
        <v/>
      </c>
      <c r="C131" s="135" t="str">
        <f>IF($A131="","",VLOOKUP($A131,'Annex 2 EHV charges'!$A:$O,3,0))</f>
        <v/>
      </c>
      <c r="D131" s="132"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0" t="str">
        <f>IFERROR(IF(VLOOKUP($A131,'Annex 2 EHV charges'!$A:$O,10,FALSE)=0,"",VLOOKUP($A131,'Annex 2 EHV charges'!$A:$O,10,FALSE)),"")</f>
        <v/>
      </c>
      <c r="H131" s="130" t="str">
        <f>IFERROR(IF(VLOOKUP($A131,'Annex 2 EHV charges'!$A:$O,11,FALSE)=0,"",VLOOKUP($A131,'Annex 2 EHV charges'!$A:$O,11,FALSE)),"")</f>
        <v/>
      </c>
    </row>
    <row r="132" spans="1:8" ht="30.75" customHeight="1" x14ac:dyDescent="0.2">
      <c r="A132" s="132" t="str">
        <f t="array" ref="A132">IFERROR(INDEX('Annex 2 EHV charges'!#REF!, MATCH(0, IF(ISBLANK('Annex 2 EHV charges'!#REF!),1, COUNTIF(A$4:$A131, 'Annex 2 EHV charges'!#REF!)), 0)),"")</f>
        <v/>
      </c>
      <c r="B132" s="134" t="str">
        <f>IF($A132="","",VLOOKUP($A132,'Annex 2 EHV charges'!$A:$O,2,0))</f>
        <v/>
      </c>
      <c r="C132" s="135" t="str">
        <f>IF($A132="","",VLOOKUP($A132,'Annex 2 EHV charges'!$A:$O,3,0))</f>
        <v/>
      </c>
      <c r="D132" s="132"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0" t="str">
        <f>IFERROR(IF(VLOOKUP($A132,'Annex 2 EHV charges'!$A:$O,10,FALSE)=0,"",VLOOKUP($A132,'Annex 2 EHV charges'!$A:$O,10,FALSE)),"")</f>
        <v/>
      </c>
      <c r="H132" s="130" t="str">
        <f>IFERROR(IF(VLOOKUP($A132,'Annex 2 EHV charges'!$A:$O,11,FALSE)=0,"",VLOOKUP($A132,'Annex 2 EHV charges'!$A:$O,11,FALSE)),"")</f>
        <v/>
      </c>
    </row>
    <row r="133" spans="1:8" ht="30.75" customHeight="1" x14ac:dyDescent="0.2">
      <c r="A133" s="132" t="str">
        <f t="array" ref="A133">IFERROR(INDEX('Annex 2 EHV charges'!#REF!, MATCH(0, IF(ISBLANK('Annex 2 EHV charges'!#REF!),1, COUNTIF(A$4:$A132, 'Annex 2 EHV charges'!#REF!)), 0)),"")</f>
        <v/>
      </c>
      <c r="B133" s="134" t="str">
        <f>IF($A133="","",VLOOKUP($A133,'Annex 2 EHV charges'!$A:$O,2,0))</f>
        <v/>
      </c>
      <c r="C133" s="135" t="str">
        <f>IF($A133="","",VLOOKUP($A133,'Annex 2 EHV charges'!$A:$O,3,0))</f>
        <v/>
      </c>
      <c r="D133" s="132"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0" t="str">
        <f>IFERROR(IF(VLOOKUP($A133,'Annex 2 EHV charges'!$A:$O,10,FALSE)=0,"",VLOOKUP($A133,'Annex 2 EHV charges'!$A:$O,10,FALSE)),"")</f>
        <v/>
      </c>
      <c r="H133" s="130" t="str">
        <f>IFERROR(IF(VLOOKUP($A133,'Annex 2 EHV charges'!$A:$O,11,FALSE)=0,"",VLOOKUP($A133,'Annex 2 EHV charges'!$A:$O,11,FALSE)),"")</f>
        <v/>
      </c>
    </row>
    <row r="134" spans="1:8" ht="30.75" customHeight="1" x14ac:dyDescent="0.2">
      <c r="A134" s="132" t="str">
        <f t="array" ref="A134">IFERROR(INDEX('Annex 2 EHV charges'!#REF!, MATCH(0, IF(ISBLANK('Annex 2 EHV charges'!#REF!),1, COUNTIF(A$4:$A133, 'Annex 2 EHV charges'!#REF!)), 0)),"")</f>
        <v/>
      </c>
      <c r="B134" s="134" t="str">
        <f>IF($A134="","",VLOOKUP($A134,'Annex 2 EHV charges'!$A:$O,2,0))</f>
        <v/>
      </c>
      <c r="C134" s="135" t="str">
        <f>IF($A134="","",VLOOKUP($A134,'Annex 2 EHV charges'!$A:$O,3,0))</f>
        <v/>
      </c>
      <c r="D134" s="132"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0" t="str">
        <f>IFERROR(IF(VLOOKUP($A134,'Annex 2 EHV charges'!$A:$O,10,FALSE)=0,"",VLOOKUP($A134,'Annex 2 EHV charges'!$A:$O,10,FALSE)),"")</f>
        <v/>
      </c>
      <c r="H134" s="130" t="str">
        <f>IFERROR(IF(VLOOKUP($A134,'Annex 2 EHV charges'!$A:$O,11,FALSE)=0,"",VLOOKUP($A134,'Annex 2 EHV charges'!$A:$O,11,FALSE)),"")</f>
        <v/>
      </c>
    </row>
    <row r="135" spans="1:8" ht="30.75" customHeight="1" x14ac:dyDescent="0.2">
      <c r="A135" s="132" t="str">
        <f t="array" ref="A135">IFERROR(INDEX('Annex 2 EHV charges'!#REF!, MATCH(0, IF(ISBLANK('Annex 2 EHV charges'!#REF!),1, COUNTIF(A$4:$A134, 'Annex 2 EHV charges'!#REF!)), 0)),"")</f>
        <v/>
      </c>
      <c r="B135" s="134" t="str">
        <f>IF($A135="","",VLOOKUP($A135,'Annex 2 EHV charges'!$A:$O,2,0))</f>
        <v/>
      </c>
      <c r="C135" s="135" t="str">
        <f>IF($A135="","",VLOOKUP($A135,'Annex 2 EHV charges'!$A:$O,3,0))</f>
        <v/>
      </c>
      <c r="D135" s="132"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0" t="str">
        <f>IFERROR(IF(VLOOKUP($A135,'Annex 2 EHV charges'!$A:$O,10,FALSE)=0,"",VLOOKUP($A135,'Annex 2 EHV charges'!$A:$O,10,FALSE)),"")</f>
        <v/>
      </c>
      <c r="H135" s="130" t="str">
        <f>IFERROR(IF(VLOOKUP($A135,'Annex 2 EHV charges'!$A:$O,11,FALSE)=0,"",VLOOKUP($A135,'Annex 2 EHV charges'!$A:$O,11,FALSE)),"")</f>
        <v/>
      </c>
    </row>
    <row r="136" spans="1:8" ht="30.75" customHeight="1" x14ac:dyDescent="0.2">
      <c r="A136" s="132" t="str">
        <f t="array" ref="A136">IFERROR(INDEX('Annex 2 EHV charges'!#REF!, MATCH(0, IF(ISBLANK('Annex 2 EHV charges'!#REF!),1, COUNTIF(A$4:$A135, 'Annex 2 EHV charges'!#REF!)), 0)),"")</f>
        <v/>
      </c>
      <c r="B136" s="134" t="str">
        <f>IF($A136="","",VLOOKUP($A136,'Annex 2 EHV charges'!$A:$O,2,0))</f>
        <v/>
      </c>
      <c r="C136" s="135" t="str">
        <f>IF($A136="","",VLOOKUP($A136,'Annex 2 EHV charges'!$A:$O,3,0))</f>
        <v/>
      </c>
      <c r="D136" s="132"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0" t="str">
        <f>IFERROR(IF(VLOOKUP($A136,'Annex 2 EHV charges'!$A:$O,10,FALSE)=0,"",VLOOKUP($A136,'Annex 2 EHV charges'!$A:$O,10,FALSE)),"")</f>
        <v/>
      </c>
      <c r="H136" s="130" t="str">
        <f>IFERROR(IF(VLOOKUP($A136,'Annex 2 EHV charges'!$A:$O,11,FALSE)=0,"",VLOOKUP($A136,'Annex 2 EHV charges'!$A:$O,11,FALSE)),"")</f>
        <v/>
      </c>
    </row>
    <row r="137" spans="1:8" ht="30.75" customHeight="1" x14ac:dyDescent="0.2">
      <c r="A137" s="132" t="str">
        <f t="array" ref="A137">IFERROR(INDEX('Annex 2 EHV charges'!#REF!, MATCH(0, IF(ISBLANK('Annex 2 EHV charges'!#REF!),1, COUNTIF(A$4:$A136, 'Annex 2 EHV charges'!#REF!)), 0)),"")</f>
        <v/>
      </c>
      <c r="B137" s="134" t="str">
        <f>IF($A137="","",VLOOKUP($A137,'Annex 2 EHV charges'!$A:$O,2,0))</f>
        <v/>
      </c>
      <c r="C137" s="135" t="str">
        <f>IF($A137="","",VLOOKUP($A137,'Annex 2 EHV charges'!$A:$O,3,0))</f>
        <v/>
      </c>
      <c r="D137" s="132"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0" t="str">
        <f>IFERROR(IF(VLOOKUP($A137,'Annex 2 EHV charges'!$A:$O,10,FALSE)=0,"",VLOOKUP($A137,'Annex 2 EHV charges'!$A:$O,10,FALSE)),"")</f>
        <v/>
      </c>
      <c r="H137" s="130" t="str">
        <f>IFERROR(IF(VLOOKUP($A137,'Annex 2 EHV charges'!$A:$O,11,FALSE)=0,"",VLOOKUP($A137,'Annex 2 EHV charges'!$A:$O,11,FALSE)),"")</f>
        <v/>
      </c>
    </row>
    <row r="138" spans="1:8" ht="30.75" customHeight="1" x14ac:dyDescent="0.2">
      <c r="A138" s="132" t="str">
        <f t="array" ref="A138">IFERROR(INDEX('Annex 2 EHV charges'!#REF!, MATCH(0, IF(ISBLANK('Annex 2 EHV charges'!#REF!),1, COUNTIF(A$4:$A137, 'Annex 2 EHV charges'!#REF!)), 0)),"")</f>
        <v/>
      </c>
      <c r="B138" s="134" t="str">
        <f>IF($A138="","",VLOOKUP($A138,'Annex 2 EHV charges'!$A:$O,2,0))</f>
        <v/>
      </c>
      <c r="C138" s="135" t="str">
        <f>IF($A138="","",VLOOKUP($A138,'Annex 2 EHV charges'!$A:$O,3,0))</f>
        <v/>
      </c>
      <c r="D138" s="132"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0" t="str">
        <f>IFERROR(IF(VLOOKUP($A138,'Annex 2 EHV charges'!$A:$O,10,FALSE)=0,"",VLOOKUP($A138,'Annex 2 EHV charges'!$A:$O,10,FALSE)),"")</f>
        <v/>
      </c>
      <c r="H138" s="130" t="str">
        <f>IFERROR(IF(VLOOKUP($A138,'Annex 2 EHV charges'!$A:$O,11,FALSE)=0,"",VLOOKUP($A138,'Annex 2 EHV charges'!$A:$O,11,FALSE)),"")</f>
        <v/>
      </c>
    </row>
    <row r="139" spans="1:8" ht="30.75" customHeight="1" x14ac:dyDescent="0.2">
      <c r="A139" s="132" t="str">
        <f t="array" ref="A139">IFERROR(INDEX('Annex 2 EHV charges'!#REF!, MATCH(0, IF(ISBLANK('Annex 2 EHV charges'!#REF!),1, COUNTIF(A$4:$A138, 'Annex 2 EHV charges'!#REF!)), 0)),"")</f>
        <v/>
      </c>
      <c r="B139" s="134" t="str">
        <f>IF($A139="","",VLOOKUP($A139,'Annex 2 EHV charges'!$A:$O,2,0))</f>
        <v/>
      </c>
      <c r="C139" s="135" t="str">
        <f>IF($A139="","",VLOOKUP($A139,'Annex 2 EHV charges'!$A:$O,3,0))</f>
        <v/>
      </c>
      <c r="D139" s="132"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0" t="str">
        <f>IFERROR(IF(VLOOKUP($A139,'Annex 2 EHV charges'!$A:$O,10,FALSE)=0,"",VLOOKUP($A139,'Annex 2 EHV charges'!$A:$O,10,FALSE)),"")</f>
        <v/>
      </c>
      <c r="H139" s="130" t="str">
        <f>IFERROR(IF(VLOOKUP($A139,'Annex 2 EHV charges'!$A:$O,11,FALSE)=0,"",VLOOKUP($A139,'Annex 2 EHV charges'!$A:$O,11,FALSE)),"")</f>
        <v/>
      </c>
    </row>
    <row r="140" spans="1:8" ht="30.75" customHeight="1" x14ac:dyDescent="0.2">
      <c r="A140" s="132" t="str">
        <f t="array" ref="A140">IFERROR(INDEX('Annex 2 EHV charges'!#REF!, MATCH(0, IF(ISBLANK('Annex 2 EHV charges'!#REF!),1, COUNTIF(A$4:$A139, 'Annex 2 EHV charges'!#REF!)), 0)),"")</f>
        <v/>
      </c>
      <c r="B140" s="134" t="str">
        <f>IF($A140="","",VLOOKUP($A140,'Annex 2 EHV charges'!$A:$O,2,0))</f>
        <v/>
      </c>
      <c r="C140" s="135" t="str">
        <f>IF($A140="","",VLOOKUP($A140,'Annex 2 EHV charges'!$A:$O,3,0))</f>
        <v/>
      </c>
      <c r="D140" s="132"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0" t="str">
        <f>IFERROR(IF(VLOOKUP($A140,'Annex 2 EHV charges'!$A:$O,10,FALSE)=0,"",VLOOKUP($A140,'Annex 2 EHV charges'!$A:$O,10,FALSE)),"")</f>
        <v/>
      </c>
      <c r="H140" s="130" t="str">
        <f>IFERROR(IF(VLOOKUP($A140,'Annex 2 EHV charges'!$A:$O,11,FALSE)=0,"",VLOOKUP($A140,'Annex 2 EHV charges'!$A:$O,11,FALSE)),"")</f>
        <v/>
      </c>
    </row>
    <row r="141" spans="1:8" ht="30.75" customHeight="1" x14ac:dyDescent="0.2">
      <c r="A141" s="132" t="str">
        <f t="array" ref="A141">IFERROR(INDEX('Annex 2 EHV charges'!#REF!, MATCH(0, IF(ISBLANK('Annex 2 EHV charges'!#REF!),1, COUNTIF(A$4:$A140, 'Annex 2 EHV charges'!#REF!)), 0)),"")</f>
        <v/>
      </c>
      <c r="B141" s="134" t="str">
        <f>IF($A141="","",VLOOKUP($A141,'Annex 2 EHV charges'!$A:$O,2,0))</f>
        <v/>
      </c>
      <c r="C141" s="135" t="str">
        <f>IF($A141="","",VLOOKUP($A141,'Annex 2 EHV charges'!$A:$O,3,0))</f>
        <v/>
      </c>
      <c r="D141" s="132"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0" t="str">
        <f>IFERROR(IF(VLOOKUP($A141,'Annex 2 EHV charges'!$A:$O,10,FALSE)=0,"",VLOOKUP($A141,'Annex 2 EHV charges'!$A:$O,10,FALSE)),"")</f>
        <v/>
      </c>
      <c r="H141" s="130" t="str">
        <f>IFERROR(IF(VLOOKUP($A141,'Annex 2 EHV charges'!$A:$O,11,FALSE)=0,"",VLOOKUP($A141,'Annex 2 EHV charges'!$A:$O,11,FALSE)),"")</f>
        <v/>
      </c>
    </row>
    <row r="142" spans="1:8" ht="30.75" customHeight="1" x14ac:dyDescent="0.2">
      <c r="A142" s="132" t="str">
        <f t="array" ref="A142">IFERROR(INDEX('Annex 2 EHV charges'!#REF!, MATCH(0, IF(ISBLANK('Annex 2 EHV charges'!#REF!),1, COUNTIF(A$4:$A141, 'Annex 2 EHV charges'!#REF!)), 0)),"")</f>
        <v/>
      </c>
      <c r="B142" s="134" t="str">
        <f>IF($A142="","",VLOOKUP($A142,'Annex 2 EHV charges'!$A:$O,2,0))</f>
        <v/>
      </c>
      <c r="C142" s="135" t="str">
        <f>IF($A142="","",VLOOKUP($A142,'Annex 2 EHV charges'!$A:$O,3,0))</f>
        <v/>
      </c>
      <c r="D142" s="132"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0" t="str">
        <f>IFERROR(IF(VLOOKUP($A142,'Annex 2 EHV charges'!$A:$O,10,FALSE)=0,"",VLOOKUP($A142,'Annex 2 EHV charges'!$A:$O,10,FALSE)),"")</f>
        <v/>
      </c>
      <c r="H142" s="130" t="str">
        <f>IFERROR(IF(VLOOKUP($A142,'Annex 2 EHV charges'!$A:$O,11,FALSE)=0,"",VLOOKUP($A142,'Annex 2 EHV charges'!$A:$O,11,FALSE)),"")</f>
        <v/>
      </c>
    </row>
    <row r="143" spans="1:8" ht="30.75" customHeight="1" x14ac:dyDescent="0.2">
      <c r="A143" s="132" t="str">
        <f t="array" ref="A143">IFERROR(INDEX('Annex 2 EHV charges'!#REF!, MATCH(0, IF(ISBLANK('Annex 2 EHV charges'!#REF!),1, COUNTIF(A$4:$A142, 'Annex 2 EHV charges'!#REF!)), 0)),"")</f>
        <v/>
      </c>
      <c r="B143" s="134" t="str">
        <f>IF($A143="","",VLOOKUP($A143,'Annex 2 EHV charges'!$A:$O,2,0))</f>
        <v/>
      </c>
      <c r="C143" s="135" t="str">
        <f>IF($A143="","",VLOOKUP($A143,'Annex 2 EHV charges'!$A:$O,3,0))</f>
        <v/>
      </c>
      <c r="D143" s="132"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0" t="str">
        <f>IFERROR(IF(VLOOKUP($A143,'Annex 2 EHV charges'!$A:$O,10,FALSE)=0,"",VLOOKUP($A143,'Annex 2 EHV charges'!$A:$O,10,FALSE)),"")</f>
        <v/>
      </c>
      <c r="H143" s="130" t="str">
        <f>IFERROR(IF(VLOOKUP($A143,'Annex 2 EHV charges'!$A:$O,11,FALSE)=0,"",VLOOKUP($A143,'Annex 2 EHV charges'!$A:$O,11,FALSE)),"")</f>
        <v/>
      </c>
    </row>
    <row r="144" spans="1:8" ht="30.75" customHeight="1" x14ac:dyDescent="0.2">
      <c r="A144" s="132" t="str">
        <f t="array" ref="A144">IFERROR(INDEX('Annex 2 EHV charges'!#REF!, MATCH(0, IF(ISBLANK('Annex 2 EHV charges'!#REF!),1, COUNTIF(A$4:$A143, 'Annex 2 EHV charges'!#REF!)), 0)),"")</f>
        <v/>
      </c>
      <c r="B144" s="134" t="str">
        <f>IF($A144="","",VLOOKUP($A144,'Annex 2 EHV charges'!$A:$O,2,0))</f>
        <v/>
      </c>
      <c r="C144" s="135" t="str">
        <f>IF($A144="","",VLOOKUP($A144,'Annex 2 EHV charges'!$A:$O,3,0))</f>
        <v/>
      </c>
      <c r="D144" s="132"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0" t="str">
        <f>IFERROR(IF(VLOOKUP($A144,'Annex 2 EHV charges'!$A:$O,10,FALSE)=0,"",VLOOKUP($A144,'Annex 2 EHV charges'!$A:$O,10,FALSE)),"")</f>
        <v/>
      </c>
      <c r="H144" s="130" t="str">
        <f>IFERROR(IF(VLOOKUP($A144,'Annex 2 EHV charges'!$A:$O,11,FALSE)=0,"",VLOOKUP($A144,'Annex 2 EHV charges'!$A:$O,11,FALSE)),"")</f>
        <v/>
      </c>
    </row>
    <row r="145" spans="1:8" ht="30.75" customHeight="1" x14ac:dyDescent="0.2">
      <c r="A145" s="132" t="str">
        <f t="array" ref="A145">IFERROR(INDEX('Annex 2 EHV charges'!#REF!, MATCH(0, IF(ISBLANK('Annex 2 EHV charges'!#REF!),1, COUNTIF(A$4:$A144, 'Annex 2 EHV charges'!#REF!)), 0)),"")</f>
        <v/>
      </c>
      <c r="B145" s="134" t="str">
        <f>IF($A145="","",VLOOKUP($A145,'Annex 2 EHV charges'!$A:$O,2,0))</f>
        <v/>
      </c>
      <c r="C145" s="135" t="str">
        <f>IF($A145="","",VLOOKUP($A145,'Annex 2 EHV charges'!$A:$O,3,0))</f>
        <v/>
      </c>
      <c r="D145" s="132"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0" t="str">
        <f>IFERROR(IF(VLOOKUP($A145,'Annex 2 EHV charges'!$A:$O,10,FALSE)=0,"",VLOOKUP($A145,'Annex 2 EHV charges'!$A:$O,10,FALSE)),"")</f>
        <v/>
      </c>
      <c r="H145" s="130" t="str">
        <f>IFERROR(IF(VLOOKUP($A145,'Annex 2 EHV charges'!$A:$O,11,FALSE)=0,"",VLOOKUP($A145,'Annex 2 EHV charges'!$A:$O,11,FALSE)),"")</f>
        <v/>
      </c>
    </row>
    <row r="146" spans="1:8" ht="30.75" customHeight="1" x14ac:dyDescent="0.2">
      <c r="A146" s="132" t="str">
        <f t="array" ref="A146">IFERROR(INDEX('Annex 2 EHV charges'!#REF!, MATCH(0, IF(ISBLANK('Annex 2 EHV charges'!#REF!),1, COUNTIF(A$4:$A145, 'Annex 2 EHV charges'!#REF!)), 0)),"")</f>
        <v/>
      </c>
      <c r="B146" s="134" t="str">
        <f>IF($A146="","",VLOOKUP($A146,'Annex 2 EHV charges'!$A:$O,2,0))</f>
        <v/>
      </c>
      <c r="C146" s="135" t="str">
        <f>IF($A146="","",VLOOKUP($A146,'Annex 2 EHV charges'!$A:$O,3,0))</f>
        <v/>
      </c>
      <c r="D146" s="132"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0" t="str">
        <f>IFERROR(IF(VLOOKUP($A146,'Annex 2 EHV charges'!$A:$O,10,FALSE)=0,"",VLOOKUP($A146,'Annex 2 EHV charges'!$A:$O,10,FALSE)),"")</f>
        <v/>
      </c>
      <c r="H146" s="130" t="str">
        <f>IFERROR(IF(VLOOKUP($A146,'Annex 2 EHV charges'!$A:$O,11,FALSE)=0,"",VLOOKUP($A146,'Annex 2 EHV charges'!$A:$O,11,FALSE)),"")</f>
        <v/>
      </c>
    </row>
    <row r="147" spans="1:8" ht="30.75" customHeight="1" x14ac:dyDescent="0.2">
      <c r="A147" s="132" t="str">
        <f t="array" ref="A147">IFERROR(INDEX('Annex 2 EHV charges'!#REF!, MATCH(0, IF(ISBLANK('Annex 2 EHV charges'!#REF!),1, COUNTIF(A$4:$A146, 'Annex 2 EHV charges'!#REF!)), 0)),"")</f>
        <v/>
      </c>
      <c r="B147" s="134" t="str">
        <f>IF($A147="","",VLOOKUP($A147,'Annex 2 EHV charges'!$A:$O,2,0))</f>
        <v/>
      </c>
      <c r="C147" s="135" t="str">
        <f>IF($A147="","",VLOOKUP($A147,'Annex 2 EHV charges'!$A:$O,3,0))</f>
        <v/>
      </c>
      <c r="D147" s="132"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0" t="str">
        <f>IFERROR(IF(VLOOKUP($A147,'Annex 2 EHV charges'!$A:$O,10,FALSE)=0,"",VLOOKUP($A147,'Annex 2 EHV charges'!$A:$O,10,FALSE)),"")</f>
        <v/>
      </c>
      <c r="H147" s="130" t="str">
        <f>IFERROR(IF(VLOOKUP($A147,'Annex 2 EHV charges'!$A:$O,11,FALSE)=0,"",VLOOKUP($A147,'Annex 2 EHV charges'!$A:$O,11,FALSE)),"")</f>
        <v/>
      </c>
    </row>
    <row r="148" spans="1:8" ht="30.75" customHeight="1" x14ac:dyDescent="0.2">
      <c r="A148" s="132" t="str">
        <f t="array" ref="A148">IFERROR(INDEX('Annex 2 EHV charges'!#REF!, MATCH(0, IF(ISBLANK('Annex 2 EHV charges'!#REF!),1, COUNTIF(A$4:$A147, 'Annex 2 EHV charges'!#REF!)), 0)),"")</f>
        <v/>
      </c>
      <c r="B148" s="134" t="str">
        <f>IF($A148="","",VLOOKUP($A148,'Annex 2 EHV charges'!$A:$O,2,0))</f>
        <v/>
      </c>
      <c r="C148" s="135" t="str">
        <f>IF($A148="","",VLOOKUP($A148,'Annex 2 EHV charges'!$A:$O,3,0))</f>
        <v/>
      </c>
      <c r="D148" s="132"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0" t="str">
        <f>IFERROR(IF(VLOOKUP($A148,'Annex 2 EHV charges'!$A:$O,10,FALSE)=0,"",VLOOKUP($A148,'Annex 2 EHV charges'!$A:$O,10,FALSE)),"")</f>
        <v/>
      </c>
      <c r="H148" s="130" t="str">
        <f>IFERROR(IF(VLOOKUP($A148,'Annex 2 EHV charges'!$A:$O,11,FALSE)=0,"",VLOOKUP($A148,'Annex 2 EHV charges'!$A:$O,11,FALSE)),"")</f>
        <v/>
      </c>
    </row>
    <row r="149" spans="1:8" ht="30.75" customHeight="1" x14ac:dyDescent="0.2">
      <c r="A149" s="132" t="str">
        <f t="array" ref="A149">IFERROR(INDEX('Annex 2 EHV charges'!#REF!, MATCH(0, IF(ISBLANK('Annex 2 EHV charges'!#REF!),1, COUNTIF(A$4:$A148, 'Annex 2 EHV charges'!#REF!)), 0)),"")</f>
        <v/>
      </c>
      <c r="B149" s="134" t="str">
        <f>IF($A149="","",VLOOKUP($A149,'Annex 2 EHV charges'!$A:$O,2,0))</f>
        <v/>
      </c>
      <c r="C149" s="135" t="str">
        <f>IF($A149="","",VLOOKUP($A149,'Annex 2 EHV charges'!$A:$O,3,0))</f>
        <v/>
      </c>
      <c r="D149" s="132"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0" t="str">
        <f>IFERROR(IF(VLOOKUP($A149,'Annex 2 EHV charges'!$A:$O,10,FALSE)=0,"",VLOOKUP($A149,'Annex 2 EHV charges'!$A:$O,10,FALSE)),"")</f>
        <v/>
      </c>
      <c r="H149" s="130" t="str">
        <f>IFERROR(IF(VLOOKUP($A149,'Annex 2 EHV charges'!$A:$O,11,FALSE)=0,"",VLOOKUP($A149,'Annex 2 EHV charges'!$A:$O,11,FALSE)),"")</f>
        <v/>
      </c>
    </row>
    <row r="150" spans="1:8" ht="30.75" customHeight="1" x14ac:dyDescent="0.2">
      <c r="A150" s="132" t="str">
        <f t="array" ref="A150">IFERROR(INDEX('Annex 2 EHV charges'!#REF!, MATCH(0, IF(ISBLANK('Annex 2 EHV charges'!#REF!),1, COUNTIF(A$4:$A149, 'Annex 2 EHV charges'!#REF!)), 0)),"")</f>
        <v/>
      </c>
      <c r="B150" s="134" t="str">
        <f>IF($A150="","",VLOOKUP($A150,'Annex 2 EHV charges'!$A:$O,2,0))</f>
        <v/>
      </c>
      <c r="C150" s="135" t="str">
        <f>IF($A150="","",VLOOKUP($A150,'Annex 2 EHV charges'!$A:$O,3,0))</f>
        <v/>
      </c>
      <c r="D150" s="132"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0" t="str">
        <f>IFERROR(IF(VLOOKUP($A150,'Annex 2 EHV charges'!$A:$O,10,FALSE)=0,"",VLOOKUP($A150,'Annex 2 EHV charges'!$A:$O,10,FALSE)),"")</f>
        <v/>
      </c>
      <c r="H150" s="130" t="str">
        <f>IFERROR(IF(VLOOKUP($A150,'Annex 2 EHV charges'!$A:$O,11,FALSE)=0,"",VLOOKUP($A150,'Annex 2 EHV charges'!$A:$O,11,FALSE)),"")</f>
        <v/>
      </c>
    </row>
    <row r="151" spans="1:8" ht="30.75" customHeight="1" x14ac:dyDescent="0.2">
      <c r="A151" s="132" t="str">
        <f t="array" ref="A151">IFERROR(INDEX('Annex 2 EHV charges'!#REF!, MATCH(0, IF(ISBLANK('Annex 2 EHV charges'!#REF!),1, COUNTIF(A$4:$A150, 'Annex 2 EHV charges'!#REF!)), 0)),"")</f>
        <v/>
      </c>
      <c r="B151" s="134" t="str">
        <f>IF($A151="","",VLOOKUP($A151,'Annex 2 EHV charges'!$A:$O,2,0))</f>
        <v/>
      </c>
      <c r="C151" s="135" t="str">
        <f>IF($A151="","",VLOOKUP($A151,'Annex 2 EHV charges'!$A:$O,3,0))</f>
        <v/>
      </c>
      <c r="D151" s="132"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0" t="str">
        <f>IFERROR(IF(VLOOKUP($A151,'Annex 2 EHV charges'!$A:$O,10,FALSE)=0,"",VLOOKUP($A151,'Annex 2 EHV charges'!$A:$O,10,FALSE)),"")</f>
        <v/>
      </c>
      <c r="H151" s="130" t="str">
        <f>IFERROR(IF(VLOOKUP($A151,'Annex 2 EHV charges'!$A:$O,11,FALSE)=0,"",VLOOKUP($A151,'Annex 2 EHV charges'!$A:$O,11,FALSE)),"")</f>
        <v/>
      </c>
    </row>
    <row r="152" spans="1:8" ht="30.75" customHeight="1" x14ac:dyDescent="0.2">
      <c r="A152" s="132" t="str">
        <f t="array" ref="A152">IFERROR(INDEX('Annex 2 EHV charges'!#REF!, MATCH(0, IF(ISBLANK('Annex 2 EHV charges'!#REF!),1, COUNTIF(A$4:$A151, 'Annex 2 EHV charges'!#REF!)), 0)),"")</f>
        <v/>
      </c>
      <c r="B152" s="134" t="str">
        <f>IF($A152="","",VLOOKUP($A152,'Annex 2 EHV charges'!$A:$O,2,0))</f>
        <v/>
      </c>
      <c r="C152" s="135" t="str">
        <f>IF($A152="","",VLOOKUP($A152,'Annex 2 EHV charges'!$A:$O,3,0))</f>
        <v/>
      </c>
      <c r="D152" s="132"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0" t="str">
        <f>IFERROR(IF(VLOOKUP($A152,'Annex 2 EHV charges'!$A:$O,10,FALSE)=0,"",VLOOKUP($A152,'Annex 2 EHV charges'!$A:$O,10,FALSE)),"")</f>
        <v/>
      </c>
      <c r="H152" s="130" t="str">
        <f>IFERROR(IF(VLOOKUP($A152,'Annex 2 EHV charges'!$A:$O,11,FALSE)=0,"",VLOOKUP($A152,'Annex 2 EHV charges'!$A:$O,11,FALSE)),"")</f>
        <v/>
      </c>
    </row>
    <row r="153" spans="1:8" ht="30.75" customHeight="1" x14ac:dyDescent="0.2">
      <c r="A153" s="132" t="str">
        <f t="array" ref="A153">IFERROR(INDEX('Annex 2 EHV charges'!#REF!, MATCH(0, IF(ISBLANK('Annex 2 EHV charges'!#REF!),1, COUNTIF(A$4:$A152, 'Annex 2 EHV charges'!#REF!)), 0)),"")</f>
        <v/>
      </c>
      <c r="B153" s="134" t="str">
        <f>IF($A153="","",VLOOKUP($A153,'Annex 2 EHV charges'!$A:$O,2,0))</f>
        <v/>
      </c>
      <c r="C153" s="135" t="str">
        <f>IF($A153="","",VLOOKUP($A153,'Annex 2 EHV charges'!$A:$O,3,0))</f>
        <v/>
      </c>
      <c r="D153" s="132"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0" t="str">
        <f>IFERROR(IF(VLOOKUP($A153,'Annex 2 EHV charges'!$A:$O,10,FALSE)=0,"",VLOOKUP($A153,'Annex 2 EHV charges'!$A:$O,10,FALSE)),"")</f>
        <v/>
      </c>
      <c r="H153" s="130" t="str">
        <f>IFERROR(IF(VLOOKUP($A153,'Annex 2 EHV charges'!$A:$O,11,FALSE)=0,"",VLOOKUP($A153,'Annex 2 EHV charges'!$A:$O,11,FALSE)),"")</f>
        <v/>
      </c>
    </row>
    <row r="154" spans="1:8" ht="30.75" customHeight="1" x14ac:dyDescent="0.2">
      <c r="A154" s="132" t="str">
        <f t="array" ref="A154">IFERROR(INDEX('Annex 2 EHV charges'!#REF!, MATCH(0, IF(ISBLANK('Annex 2 EHV charges'!#REF!),1, COUNTIF(A$4:$A153, 'Annex 2 EHV charges'!#REF!)), 0)),"")</f>
        <v/>
      </c>
      <c r="B154" s="134" t="str">
        <f>IF($A154="","",VLOOKUP($A154,'Annex 2 EHV charges'!$A:$O,2,0))</f>
        <v/>
      </c>
      <c r="C154" s="135" t="str">
        <f>IF($A154="","",VLOOKUP($A154,'Annex 2 EHV charges'!$A:$O,3,0))</f>
        <v/>
      </c>
      <c r="D154" s="132"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0" t="str">
        <f>IFERROR(IF(VLOOKUP($A154,'Annex 2 EHV charges'!$A:$O,10,FALSE)=0,"",VLOOKUP($A154,'Annex 2 EHV charges'!$A:$O,10,FALSE)),"")</f>
        <v/>
      </c>
      <c r="H154" s="130" t="str">
        <f>IFERROR(IF(VLOOKUP($A154,'Annex 2 EHV charges'!$A:$O,11,FALSE)=0,"",VLOOKUP($A154,'Annex 2 EHV charges'!$A:$O,11,FALSE)),"")</f>
        <v/>
      </c>
    </row>
    <row r="155" spans="1:8" ht="30.75" customHeight="1" x14ac:dyDescent="0.2">
      <c r="A155" s="132" t="str">
        <f t="array" ref="A155">IFERROR(INDEX('Annex 2 EHV charges'!#REF!, MATCH(0, IF(ISBLANK('Annex 2 EHV charges'!#REF!),1, COUNTIF(A$4:$A154, 'Annex 2 EHV charges'!#REF!)), 0)),"")</f>
        <v/>
      </c>
      <c r="B155" s="134" t="str">
        <f>IF($A155="","",VLOOKUP($A155,'Annex 2 EHV charges'!$A:$O,2,0))</f>
        <v/>
      </c>
      <c r="C155" s="135" t="str">
        <f>IF($A155="","",VLOOKUP($A155,'Annex 2 EHV charges'!$A:$O,3,0))</f>
        <v/>
      </c>
      <c r="D155" s="132"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0" t="str">
        <f>IFERROR(IF(VLOOKUP($A155,'Annex 2 EHV charges'!$A:$O,10,FALSE)=0,"",VLOOKUP($A155,'Annex 2 EHV charges'!$A:$O,10,FALSE)),"")</f>
        <v/>
      </c>
      <c r="H155" s="130" t="str">
        <f>IFERROR(IF(VLOOKUP($A155,'Annex 2 EHV charges'!$A:$O,11,FALSE)=0,"",VLOOKUP($A155,'Annex 2 EHV charges'!$A:$O,11,FALSE)),"")</f>
        <v/>
      </c>
    </row>
    <row r="156" spans="1:8" ht="30.75" customHeight="1" x14ac:dyDescent="0.2">
      <c r="A156" s="132" t="str">
        <f t="array" ref="A156">IFERROR(INDEX('Annex 2 EHV charges'!#REF!, MATCH(0, IF(ISBLANK('Annex 2 EHV charges'!#REF!),1, COUNTIF(A$4:$A155, 'Annex 2 EHV charges'!#REF!)), 0)),"")</f>
        <v/>
      </c>
      <c r="B156" s="134" t="str">
        <f>IF($A156="","",VLOOKUP($A156,'Annex 2 EHV charges'!$A:$O,2,0))</f>
        <v/>
      </c>
      <c r="C156" s="135" t="str">
        <f>IF($A156="","",VLOOKUP($A156,'Annex 2 EHV charges'!$A:$O,3,0))</f>
        <v/>
      </c>
      <c r="D156" s="132"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0" t="str">
        <f>IFERROR(IF(VLOOKUP($A156,'Annex 2 EHV charges'!$A:$O,10,FALSE)=0,"",VLOOKUP($A156,'Annex 2 EHV charges'!$A:$O,10,FALSE)),"")</f>
        <v/>
      </c>
      <c r="H156" s="130" t="str">
        <f>IFERROR(IF(VLOOKUP($A156,'Annex 2 EHV charges'!$A:$O,11,FALSE)=0,"",VLOOKUP($A156,'Annex 2 EHV charges'!$A:$O,11,FALSE)),"")</f>
        <v/>
      </c>
    </row>
    <row r="157" spans="1:8" ht="30.75" customHeight="1" x14ac:dyDescent="0.2">
      <c r="A157" s="132" t="str">
        <f t="array" ref="A157">IFERROR(INDEX('Annex 2 EHV charges'!#REF!, MATCH(0, IF(ISBLANK('Annex 2 EHV charges'!#REF!),1, COUNTIF(A$4:$A156, 'Annex 2 EHV charges'!#REF!)), 0)),"")</f>
        <v/>
      </c>
      <c r="B157" s="134" t="str">
        <f>IF($A157="","",VLOOKUP($A157,'Annex 2 EHV charges'!$A:$O,2,0))</f>
        <v/>
      </c>
      <c r="C157" s="135" t="str">
        <f>IF($A157="","",VLOOKUP($A157,'Annex 2 EHV charges'!$A:$O,3,0))</f>
        <v/>
      </c>
      <c r="D157" s="132"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0" t="str">
        <f>IFERROR(IF(VLOOKUP($A157,'Annex 2 EHV charges'!$A:$O,10,FALSE)=0,"",VLOOKUP($A157,'Annex 2 EHV charges'!$A:$O,10,FALSE)),"")</f>
        <v/>
      </c>
      <c r="H157" s="130" t="str">
        <f>IFERROR(IF(VLOOKUP($A157,'Annex 2 EHV charges'!$A:$O,11,FALSE)=0,"",VLOOKUP($A157,'Annex 2 EHV charges'!$A:$O,11,FALSE)),"")</f>
        <v/>
      </c>
    </row>
    <row r="158" spans="1:8" ht="30.75" customHeight="1" x14ac:dyDescent="0.2">
      <c r="A158" s="132" t="str">
        <f t="array" ref="A158">IFERROR(INDEX('Annex 2 EHV charges'!#REF!, MATCH(0, IF(ISBLANK('Annex 2 EHV charges'!#REF!),1, COUNTIF(A$4:$A157, 'Annex 2 EHV charges'!#REF!)), 0)),"")</f>
        <v/>
      </c>
      <c r="B158" s="134" t="str">
        <f>IF($A158="","",VLOOKUP($A158,'Annex 2 EHV charges'!$A:$O,2,0))</f>
        <v/>
      </c>
      <c r="C158" s="135" t="str">
        <f>IF($A158="","",VLOOKUP($A158,'Annex 2 EHV charges'!$A:$O,3,0))</f>
        <v/>
      </c>
      <c r="D158" s="132"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0" t="str">
        <f>IFERROR(IF(VLOOKUP($A158,'Annex 2 EHV charges'!$A:$O,10,FALSE)=0,"",VLOOKUP($A158,'Annex 2 EHV charges'!$A:$O,10,FALSE)),"")</f>
        <v/>
      </c>
      <c r="H158" s="130" t="str">
        <f>IFERROR(IF(VLOOKUP($A158,'Annex 2 EHV charges'!$A:$O,11,FALSE)=0,"",VLOOKUP($A158,'Annex 2 EHV charges'!$A:$O,11,FALSE)),"")</f>
        <v/>
      </c>
    </row>
    <row r="159" spans="1:8" ht="30.75" customHeight="1" x14ac:dyDescent="0.2">
      <c r="A159" s="132" t="str">
        <f t="array" ref="A159">IFERROR(INDEX('Annex 2 EHV charges'!#REF!, MATCH(0, IF(ISBLANK('Annex 2 EHV charges'!#REF!),1, COUNTIF(A$4:$A158, 'Annex 2 EHV charges'!#REF!)), 0)),"")</f>
        <v/>
      </c>
      <c r="B159" s="134" t="str">
        <f>IF($A159="","",VLOOKUP($A159,'Annex 2 EHV charges'!$A:$O,2,0))</f>
        <v/>
      </c>
      <c r="C159" s="135" t="str">
        <f>IF($A159="","",VLOOKUP($A159,'Annex 2 EHV charges'!$A:$O,3,0))</f>
        <v/>
      </c>
      <c r="D159" s="132"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0" t="str">
        <f>IFERROR(IF(VLOOKUP($A159,'Annex 2 EHV charges'!$A:$O,10,FALSE)=0,"",VLOOKUP($A159,'Annex 2 EHV charges'!$A:$O,10,FALSE)),"")</f>
        <v/>
      </c>
      <c r="H159" s="130" t="str">
        <f>IFERROR(IF(VLOOKUP($A159,'Annex 2 EHV charges'!$A:$O,11,FALSE)=0,"",VLOOKUP($A159,'Annex 2 EHV charges'!$A:$O,11,FALSE)),"")</f>
        <v/>
      </c>
    </row>
    <row r="160" spans="1:8" ht="30.75" customHeight="1" x14ac:dyDescent="0.2">
      <c r="A160" s="132" t="str">
        <f t="array" ref="A160">IFERROR(INDEX('Annex 2 EHV charges'!#REF!, MATCH(0, IF(ISBLANK('Annex 2 EHV charges'!#REF!),1, COUNTIF(A$4:$A159, 'Annex 2 EHV charges'!#REF!)), 0)),"")</f>
        <v/>
      </c>
      <c r="B160" s="134" t="str">
        <f>IF($A160="","",VLOOKUP($A160,'Annex 2 EHV charges'!$A:$O,2,0))</f>
        <v/>
      </c>
      <c r="C160" s="135" t="str">
        <f>IF($A160="","",VLOOKUP($A160,'Annex 2 EHV charges'!$A:$O,3,0))</f>
        <v/>
      </c>
      <c r="D160" s="132"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0" t="str">
        <f>IFERROR(IF(VLOOKUP($A160,'Annex 2 EHV charges'!$A:$O,10,FALSE)=0,"",VLOOKUP($A160,'Annex 2 EHV charges'!$A:$O,10,FALSE)),"")</f>
        <v/>
      </c>
      <c r="H160" s="130" t="str">
        <f>IFERROR(IF(VLOOKUP($A160,'Annex 2 EHV charges'!$A:$O,11,FALSE)=0,"",VLOOKUP($A160,'Annex 2 EHV charges'!$A:$O,11,FALSE)),"")</f>
        <v/>
      </c>
    </row>
    <row r="161" spans="1:8" ht="30.75" customHeight="1" x14ac:dyDescent="0.2">
      <c r="A161" s="132" t="str">
        <f t="array" ref="A161">IFERROR(INDEX('Annex 2 EHV charges'!#REF!, MATCH(0, IF(ISBLANK('Annex 2 EHV charges'!#REF!),1, COUNTIF(A$4:$A160, 'Annex 2 EHV charges'!#REF!)), 0)),"")</f>
        <v/>
      </c>
      <c r="B161" s="134" t="str">
        <f>IF($A161="","",VLOOKUP($A161,'Annex 2 EHV charges'!$A:$O,2,0))</f>
        <v/>
      </c>
      <c r="C161" s="135" t="str">
        <f>IF($A161="","",VLOOKUP($A161,'Annex 2 EHV charges'!$A:$O,3,0))</f>
        <v/>
      </c>
      <c r="D161" s="132"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0" t="str">
        <f>IFERROR(IF(VLOOKUP($A161,'Annex 2 EHV charges'!$A:$O,10,FALSE)=0,"",VLOOKUP($A161,'Annex 2 EHV charges'!$A:$O,10,FALSE)),"")</f>
        <v/>
      </c>
      <c r="H161" s="130" t="str">
        <f>IFERROR(IF(VLOOKUP($A161,'Annex 2 EHV charges'!$A:$O,11,FALSE)=0,"",VLOOKUP($A161,'Annex 2 EHV charges'!$A:$O,11,FALSE)),"")</f>
        <v/>
      </c>
    </row>
    <row r="162" spans="1:8" ht="30.75" customHeight="1" x14ac:dyDescent="0.2">
      <c r="A162" s="132" t="str">
        <f t="array" ref="A162">IFERROR(INDEX('Annex 2 EHV charges'!#REF!, MATCH(0, IF(ISBLANK('Annex 2 EHV charges'!#REF!),1, COUNTIF(A$4:$A161, 'Annex 2 EHV charges'!#REF!)), 0)),"")</f>
        <v/>
      </c>
      <c r="B162" s="134" t="str">
        <f>IF($A162="","",VLOOKUP($A162,'Annex 2 EHV charges'!$A:$O,2,0))</f>
        <v/>
      </c>
      <c r="C162" s="135" t="str">
        <f>IF($A162="","",VLOOKUP($A162,'Annex 2 EHV charges'!$A:$O,3,0))</f>
        <v/>
      </c>
      <c r="D162" s="132"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0" t="str">
        <f>IFERROR(IF(VLOOKUP($A162,'Annex 2 EHV charges'!$A:$O,10,FALSE)=0,"",VLOOKUP($A162,'Annex 2 EHV charges'!$A:$O,10,FALSE)),"")</f>
        <v/>
      </c>
      <c r="H162" s="130" t="str">
        <f>IFERROR(IF(VLOOKUP($A162,'Annex 2 EHV charges'!$A:$O,11,FALSE)=0,"",VLOOKUP($A162,'Annex 2 EHV charges'!$A:$O,11,FALSE)),"")</f>
        <v/>
      </c>
    </row>
    <row r="163" spans="1:8" ht="30.75" customHeight="1" x14ac:dyDescent="0.2">
      <c r="A163" s="132" t="str">
        <f t="array" ref="A163">IFERROR(INDEX('Annex 2 EHV charges'!#REF!, MATCH(0, IF(ISBLANK('Annex 2 EHV charges'!#REF!),1, COUNTIF(A$4:$A162, 'Annex 2 EHV charges'!#REF!)), 0)),"")</f>
        <v/>
      </c>
      <c r="B163" s="134" t="str">
        <f>IF($A163="","",VLOOKUP($A163,'Annex 2 EHV charges'!$A:$O,2,0))</f>
        <v/>
      </c>
      <c r="C163" s="135" t="str">
        <f>IF($A163="","",VLOOKUP($A163,'Annex 2 EHV charges'!$A:$O,3,0))</f>
        <v/>
      </c>
      <c r="D163" s="132"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0" t="str">
        <f>IFERROR(IF(VLOOKUP($A163,'Annex 2 EHV charges'!$A:$O,10,FALSE)=0,"",VLOOKUP($A163,'Annex 2 EHV charges'!$A:$O,10,FALSE)),"")</f>
        <v/>
      </c>
      <c r="H163" s="130" t="str">
        <f>IFERROR(IF(VLOOKUP($A163,'Annex 2 EHV charges'!$A:$O,11,FALSE)=0,"",VLOOKUP($A163,'Annex 2 EHV charges'!$A:$O,11,FALSE)),"")</f>
        <v/>
      </c>
    </row>
    <row r="164" spans="1:8" ht="30.75" customHeight="1" x14ac:dyDescent="0.2">
      <c r="A164" s="132" t="str">
        <f t="array" ref="A164">IFERROR(INDEX('Annex 2 EHV charges'!#REF!, MATCH(0, IF(ISBLANK('Annex 2 EHV charges'!#REF!),1, COUNTIF(A$4:$A163, 'Annex 2 EHV charges'!#REF!)), 0)),"")</f>
        <v/>
      </c>
      <c r="B164" s="134" t="str">
        <f>IF($A164="","",VLOOKUP($A164,'Annex 2 EHV charges'!$A:$O,2,0))</f>
        <v/>
      </c>
      <c r="C164" s="135" t="str">
        <f>IF($A164="","",VLOOKUP($A164,'Annex 2 EHV charges'!$A:$O,3,0))</f>
        <v/>
      </c>
      <c r="D164" s="132"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0" t="str">
        <f>IFERROR(IF(VLOOKUP($A164,'Annex 2 EHV charges'!$A:$O,10,FALSE)=0,"",VLOOKUP($A164,'Annex 2 EHV charges'!$A:$O,10,FALSE)),"")</f>
        <v/>
      </c>
      <c r="H164" s="130" t="str">
        <f>IFERROR(IF(VLOOKUP($A164,'Annex 2 EHV charges'!$A:$O,11,FALSE)=0,"",VLOOKUP($A164,'Annex 2 EHV charges'!$A:$O,11,FALSE)),"")</f>
        <v/>
      </c>
    </row>
    <row r="165" spans="1:8" ht="30.75" customHeight="1" x14ac:dyDescent="0.2">
      <c r="A165" s="132" t="str">
        <f t="array" ref="A165">IFERROR(INDEX('Annex 2 EHV charges'!#REF!, MATCH(0, IF(ISBLANK('Annex 2 EHV charges'!#REF!),1, COUNTIF(A$4:$A164, 'Annex 2 EHV charges'!#REF!)), 0)),"")</f>
        <v/>
      </c>
      <c r="B165" s="134" t="str">
        <f>IF($A165="","",VLOOKUP($A165,'Annex 2 EHV charges'!$A:$O,2,0))</f>
        <v/>
      </c>
      <c r="C165" s="135" t="str">
        <f>IF($A165="","",VLOOKUP($A165,'Annex 2 EHV charges'!$A:$O,3,0))</f>
        <v/>
      </c>
      <c r="D165" s="132"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0" t="str">
        <f>IFERROR(IF(VLOOKUP($A165,'Annex 2 EHV charges'!$A:$O,10,FALSE)=0,"",VLOOKUP($A165,'Annex 2 EHV charges'!$A:$O,10,FALSE)),"")</f>
        <v/>
      </c>
      <c r="H165" s="130" t="str">
        <f>IFERROR(IF(VLOOKUP($A165,'Annex 2 EHV charges'!$A:$O,11,FALSE)=0,"",VLOOKUP($A165,'Annex 2 EHV charges'!$A:$O,11,FALSE)),"")</f>
        <v/>
      </c>
    </row>
    <row r="166" spans="1:8" ht="30.75" customHeight="1" x14ac:dyDescent="0.2">
      <c r="A166" s="132" t="str">
        <f t="array" ref="A166">IFERROR(INDEX('Annex 2 EHV charges'!#REF!, MATCH(0, IF(ISBLANK('Annex 2 EHV charges'!#REF!),1, COUNTIF(A$4:$A165, 'Annex 2 EHV charges'!#REF!)), 0)),"")</f>
        <v/>
      </c>
      <c r="B166" s="134" t="str">
        <f>IF($A166="","",VLOOKUP($A166,'Annex 2 EHV charges'!$A:$O,2,0))</f>
        <v/>
      </c>
      <c r="C166" s="135" t="str">
        <f>IF($A166="","",VLOOKUP($A166,'Annex 2 EHV charges'!$A:$O,3,0))</f>
        <v/>
      </c>
      <c r="D166" s="132"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0" t="str">
        <f>IFERROR(IF(VLOOKUP($A166,'Annex 2 EHV charges'!$A:$O,10,FALSE)=0,"",VLOOKUP($A166,'Annex 2 EHV charges'!$A:$O,10,FALSE)),"")</f>
        <v/>
      </c>
      <c r="H166" s="130" t="str">
        <f>IFERROR(IF(VLOOKUP($A166,'Annex 2 EHV charges'!$A:$O,11,FALSE)=0,"",VLOOKUP($A166,'Annex 2 EHV charges'!$A:$O,11,FALSE)),"")</f>
        <v/>
      </c>
    </row>
    <row r="167" spans="1:8" ht="30.75" customHeight="1" x14ac:dyDescent="0.2">
      <c r="A167" s="132" t="str">
        <f t="array" ref="A167">IFERROR(INDEX('Annex 2 EHV charges'!#REF!, MATCH(0, IF(ISBLANK('Annex 2 EHV charges'!#REF!),1, COUNTIF(A$4:$A166, 'Annex 2 EHV charges'!#REF!)), 0)),"")</f>
        <v/>
      </c>
      <c r="B167" s="134" t="str">
        <f>IF($A167="","",VLOOKUP($A167,'Annex 2 EHV charges'!$A:$O,2,0))</f>
        <v/>
      </c>
      <c r="C167" s="135" t="str">
        <f>IF($A167="","",VLOOKUP($A167,'Annex 2 EHV charges'!$A:$O,3,0))</f>
        <v/>
      </c>
      <c r="D167" s="132"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0" t="str">
        <f>IFERROR(IF(VLOOKUP($A167,'Annex 2 EHV charges'!$A:$O,10,FALSE)=0,"",VLOOKUP($A167,'Annex 2 EHV charges'!$A:$O,10,FALSE)),"")</f>
        <v/>
      </c>
      <c r="H167" s="130" t="str">
        <f>IFERROR(IF(VLOOKUP($A167,'Annex 2 EHV charges'!$A:$O,11,FALSE)=0,"",VLOOKUP($A167,'Annex 2 EHV charges'!$A:$O,11,FALSE)),"")</f>
        <v/>
      </c>
    </row>
    <row r="168" spans="1:8" ht="30.75" customHeight="1" x14ac:dyDescent="0.2">
      <c r="A168" s="132" t="str">
        <f t="array" ref="A168">IFERROR(INDEX('Annex 2 EHV charges'!#REF!, MATCH(0, IF(ISBLANK('Annex 2 EHV charges'!#REF!),1, COUNTIF(A$4:$A167, 'Annex 2 EHV charges'!#REF!)), 0)),"")</f>
        <v/>
      </c>
      <c r="B168" s="134" t="str">
        <f>IF($A168="","",VLOOKUP($A168,'Annex 2 EHV charges'!$A:$O,2,0))</f>
        <v/>
      </c>
      <c r="C168" s="135" t="str">
        <f>IF($A168="","",VLOOKUP($A168,'Annex 2 EHV charges'!$A:$O,3,0))</f>
        <v/>
      </c>
      <c r="D168" s="132"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0" t="str">
        <f>IFERROR(IF(VLOOKUP($A168,'Annex 2 EHV charges'!$A:$O,10,FALSE)=0,"",VLOOKUP($A168,'Annex 2 EHV charges'!$A:$O,10,FALSE)),"")</f>
        <v/>
      </c>
      <c r="H168" s="130" t="str">
        <f>IFERROR(IF(VLOOKUP($A168,'Annex 2 EHV charges'!$A:$O,11,FALSE)=0,"",VLOOKUP($A168,'Annex 2 EHV charges'!$A:$O,11,FALSE)),"")</f>
        <v/>
      </c>
    </row>
    <row r="169" spans="1:8" ht="30.75" customHeight="1" x14ac:dyDescent="0.2">
      <c r="A169" s="132" t="str">
        <f t="array" ref="A169">IFERROR(INDEX('Annex 2 EHV charges'!#REF!, MATCH(0, IF(ISBLANK('Annex 2 EHV charges'!#REF!),1, COUNTIF(A$4:$A168, 'Annex 2 EHV charges'!#REF!)), 0)),"")</f>
        <v/>
      </c>
      <c r="B169" s="134" t="str">
        <f>IF($A169="","",VLOOKUP($A169,'Annex 2 EHV charges'!$A:$O,2,0))</f>
        <v/>
      </c>
      <c r="C169" s="135" t="str">
        <f>IF($A169="","",VLOOKUP($A169,'Annex 2 EHV charges'!$A:$O,3,0))</f>
        <v/>
      </c>
      <c r="D169" s="132"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0" t="str">
        <f>IFERROR(IF(VLOOKUP($A169,'Annex 2 EHV charges'!$A:$O,10,FALSE)=0,"",VLOOKUP($A169,'Annex 2 EHV charges'!$A:$O,10,FALSE)),"")</f>
        <v/>
      </c>
      <c r="H169" s="130" t="str">
        <f>IFERROR(IF(VLOOKUP($A169,'Annex 2 EHV charges'!$A:$O,11,FALSE)=0,"",VLOOKUP($A169,'Annex 2 EHV charges'!$A:$O,11,FALSE)),"")</f>
        <v/>
      </c>
    </row>
    <row r="170" spans="1:8" ht="30.75" customHeight="1" x14ac:dyDescent="0.2">
      <c r="A170" s="132" t="str">
        <f t="array" ref="A170">IFERROR(INDEX('Annex 2 EHV charges'!#REF!, MATCH(0, IF(ISBLANK('Annex 2 EHV charges'!#REF!),1, COUNTIF(A$4:$A169, 'Annex 2 EHV charges'!#REF!)), 0)),"")</f>
        <v/>
      </c>
      <c r="B170" s="134" t="str">
        <f>IF($A170="","",VLOOKUP($A170,'Annex 2 EHV charges'!$A:$O,2,0))</f>
        <v/>
      </c>
      <c r="C170" s="135" t="str">
        <f>IF($A170="","",VLOOKUP($A170,'Annex 2 EHV charges'!$A:$O,3,0))</f>
        <v/>
      </c>
      <c r="D170" s="132"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0" t="str">
        <f>IFERROR(IF(VLOOKUP($A170,'Annex 2 EHV charges'!$A:$O,10,FALSE)=0,"",VLOOKUP($A170,'Annex 2 EHV charges'!$A:$O,10,FALSE)),"")</f>
        <v/>
      </c>
      <c r="H170" s="130" t="str">
        <f>IFERROR(IF(VLOOKUP($A170,'Annex 2 EHV charges'!$A:$O,11,FALSE)=0,"",VLOOKUP($A170,'Annex 2 EHV charges'!$A:$O,11,FALSE)),"")</f>
        <v/>
      </c>
    </row>
    <row r="171" spans="1:8" ht="30.75" customHeight="1" x14ac:dyDescent="0.2">
      <c r="A171" s="132" t="str">
        <f t="array" ref="A171">IFERROR(INDEX('Annex 2 EHV charges'!#REF!, MATCH(0, IF(ISBLANK('Annex 2 EHV charges'!#REF!),1, COUNTIF(A$4:$A170, 'Annex 2 EHV charges'!#REF!)), 0)),"")</f>
        <v/>
      </c>
      <c r="B171" s="134" t="str">
        <f>IF($A171="","",VLOOKUP($A171,'Annex 2 EHV charges'!$A:$O,2,0))</f>
        <v/>
      </c>
      <c r="C171" s="135" t="str">
        <f>IF($A171="","",VLOOKUP($A171,'Annex 2 EHV charges'!$A:$O,3,0))</f>
        <v/>
      </c>
      <c r="D171" s="132"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0" t="str">
        <f>IFERROR(IF(VLOOKUP($A171,'Annex 2 EHV charges'!$A:$O,10,FALSE)=0,"",VLOOKUP($A171,'Annex 2 EHV charges'!$A:$O,10,FALSE)),"")</f>
        <v/>
      </c>
      <c r="H171" s="130" t="str">
        <f>IFERROR(IF(VLOOKUP($A171,'Annex 2 EHV charges'!$A:$O,11,FALSE)=0,"",VLOOKUP($A171,'Annex 2 EHV charges'!$A:$O,11,FALSE)),"")</f>
        <v/>
      </c>
    </row>
    <row r="172" spans="1:8" ht="30.75" customHeight="1" x14ac:dyDescent="0.2">
      <c r="A172" s="132" t="str">
        <f t="array" ref="A172">IFERROR(INDEX('Annex 2 EHV charges'!#REF!, MATCH(0, IF(ISBLANK('Annex 2 EHV charges'!#REF!),1, COUNTIF(A$4:$A171, 'Annex 2 EHV charges'!#REF!)), 0)),"")</f>
        <v/>
      </c>
      <c r="B172" s="134" t="str">
        <f>IF($A172="","",VLOOKUP($A172,'Annex 2 EHV charges'!$A:$O,2,0))</f>
        <v/>
      </c>
      <c r="C172" s="135" t="str">
        <f>IF($A172="","",VLOOKUP($A172,'Annex 2 EHV charges'!$A:$O,3,0))</f>
        <v/>
      </c>
      <c r="D172" s="132"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0" t="str">
        <f>IFERROR(IF(VLOOKUP($A172,'Annex 2 EHV charges'!$A:$O,10,FALSE)=0,"",VLOOKUP($A172,'Annex 2 EHV charges'!$A:$O,10,FALSE)),"")</f>
        <v/>
      </c>
      <c r="H172" s="130" t="str">
        <f>IFERROR(IF(VLOOKUP($A172,'Annex 2 EHV charges'!$A:$O,11,FALSE)=0,"",VLOOKUP($A172,'Annex 2 EHV charges'!$A:$O,11,FALSE)),"")</f>
        <v/>
      </c>
    </row>
    <row r="173" spans="1:8" ht="30.75" customHeight="1" x14ac:dyDescent="0.2">
      <c r="A173" s="132" t="str">
        <f t="array" ref="A173">IFERROR(INDEX('Annex 2 EHV charges'!#REF!, MATCH(0, IF(ISBLANK('Annex 2 EHV charges'!#REF!),1, COUNTIF(A$4:$A172, 'Annex 2 EHV charges'!#REF!)), 0)),"")</f>
        <v/>
      </c>
      <c r="B173" s="134" t="str">
        <f>IF($A173="","",VLOOKUP($A173,'Annex 2 EHV charges'!$A:$O,2,0))</f>
        <v/>
      </c>
      <c r="C173" s="135" t="str">
        <f>IF($A173="","",VLOOKUP($A173,'Annex 2 EHV charges'!$A:$O,3,0))</f>
        <v/>
      </c>
      <c r="D173" s="132"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0" t="str">
        <f>IFERROR(IF(VLOOKUP($A173,'Annex 2 EHV charges'!$A:$O,10,FALSE)=0,"",VLOOKUP($A173,'Annex 2 EHV charges'!$A:$O,10,FALSE)),"")</f>
        <v/>
      </c>
      <c r="H173" s="130" t="str">
        <f>IFERROR(IF(VLOOKUP($A173,'Annex 2 EHV charges'!$A:$O,11,FALSE)=0,"",VLOOKUP($A173,'Annex 2 EHV charges'!$A:$O,11,FALSE)),"")</f>
        <v/>
      </c>
    </row>
    <row r="174" spans="1:8" ht="30.75" customHeight="1" x14ac:dyDescent="0.2">
      <c r="A174" s="132" t="str">
        <f t="array" ref="A174">IFERROR(INDEX('Annex 2 EHV charges'!#REF!, MATCH(0, IF(ISBLANK('Annex 2 EHV charges'!#REF!),1, COUNTIF(A$4:$A173, 'Annex 2 EHV charges'!#REF!)), 0)),"")</f>
        <v/>
      </c>
      <c r="B174" s="134" t="str">
        <f>IF($A174="","",VLOOKUP($A174,'Annex 2 EHV charges'!$A:$O,2,0))</f>
        <v/>
      </c>
      <c r="C174" s="135" t="str">
        <f>IF($A174="","",VLOOKUP($A174,'Annex 2 EHV charges'!$A:$O,3,0))</f>
        <v/>
      </c>
      <c r="D174" s="132"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0" t="str">
        <f>IFERROR(IF(VLOOKUP($A174,'Annex 2 EHV charges'!$A:$O,10,FALSE)=0,"",VLOOKUP($A174,'Annex 2 EHV charges'!$A:$O,10,FALSE)),"")</f>
        <v/>
      </c>
      <c r="H174" s="130" t="str">
        <f>IFERROR(IF(VLOOKUP($A174,'Annex 2 EHV charges'!$A:$O,11,FALSE)=0,"",VLOOKUP($A174,'Annex 2 EHV charges'!$A:$O,11,FALSE)),"")</f>
        <v/>
      </c>
    </row>
    <row r="175" spans="1:8" ht="30.75" customHeight="1" x14ac:dyDescent="0.2">
      <c r="A175" s="132" t="str">
        <f t="array" ref="A175">IFERROR(INDEX('Annex 2 EHV charges'!#REF!, MATCH(0, IF(ISBLANK('Annex 2 EHV charges'!#REF!),1, COUNTIF(A$4:$A174, 'Annex 2 EHV charges'!#REF!)), 0)),"")</f>
        <v/>
      </c>
      <c r="B175" s="134" t="str">
        <f>IF($A175="","",VLOOKUP($A175,'Annex 2 EHV charges'!$A:$O,2,0))</f>
        <v/>
      </c>
      <c r="C175" s="135" t="str">
        <f>IF($A175="","",VLOOKUP($A175,'Annex 2 EHV charges'!$A:$O,3,0))</f>
        <v/>
      </c>
      <c r="D175" s="132"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0" t="str">
        <f>IFERROR(IF(VLOOKUP($A175,'Annex 2 EHV charges'!$A:$O,10,FALSE)=0,"",VLOOKUP($A175,'Annex 2 EHV charges'!$A:$O,10,FALSE)),"")</f>
        <v/>
      </c>
      <c r="H175" s="130" t="str">
        <f>IFERROR(IF(VLOOKUP($A175,'Annex 2 EHV charges'!$A:$O,11,FALSE)=0,"",VLOOKUP($A175,'Annex 2 EHV charges'!$A:$O,11,FALSE)),"")</f>
        <v/>
      </c>
    </row>
    <row r="176" spans="1:8" ht="30.75" customHeight="1" x14ac:dyDescent="0.2">
      <c r="A176" s="132" t="str">
        <f t="array" ref="A176">IFERROR(INDEX('Annex 2 EHV charges'!#REF!, MATCH(0, IF(ISBLANK('Annex 2 EHV charges'!#REF!),1, COUNTIF(A$4:$A175, 'Annex 2 EHV charges'!#REF!)), 0)),"")</f>
        <v/>
      </c>
      <c r="B176" s="134" t="str">
        <f>IF($A176="","",VLOOKUP($A176,'Annex 2 EHV charges'!$A:$O,2,0))</f>
        <v/>
      </c>
      <c r="C176" s="135" t="str">
        <f>IF($A176="","",VLOOKUP($A176,'Annex 2 EHV charges'!$A:$O,3,0))</f>
        <v/>
      </c>
      <c r="D176" s="132"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0" t="str">
        <f>IFERROR(IF(VLOOKUP($A176,'Annex 2 EHV charges'!$A:$O,10,FALSE)=0,"",VLOOKUP($A176,'Annex 2 EHV charges'!$A:$O,10,FALSE)),"")</f>
        <v/>
      </c>
      <c r="H176" s="130" t="str">
        <f>IFERROR(IF(VLOOKUP($A176,'Annex 2 EHV charges'!$A:$O,11,FALSE)=0,"",VLOOKUP($A176,'Annex 2 EHV charges'!$A:$O,11,FALSE)),"")</f>
        <v/>
      </c>
    </row>
    <row r="177" spans="1:8" ht="30.75" customHeight="1" x14ac:dyDescent="0.2">
      <c r="A177" s="132" t="str">
        <f t="array" ref="A177">IFERROR(INDEX('Annex 2 EHV charges'!#REF!, MATCH(0, IF(ISBLANK('Annex 2 EHV charges'!#REF!),1, COUNTIF(A$4:$A176, 'Annex 2 EHV charges'!#REF!)), 0)),"")</f>
        <v/>
      </c>
      <c r="B177" s="134" t="str">
        <f>IF($A177="","",VLOOKUP($A177,'Annex 2 EHV charges'!$A:$O,2,0))</f>
        <v/>
      </c>
      <c r="C177" s="135" t="str">
        <f>IF($A177="","",VLOOKUP($A177,'Annex 2 EHV charges'!$A:$O,3,0))</f>
        <v/>
      </c>
      <c r="D177" s="132"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0" t="str">
        <f>IFERROR(IF(VLOOKUP($A177,'Annex 2 EHV charges'!$A:$O,10,FALSE)=0,"",VLOOKUP($A177,'Annex 2 EHV charges'!$A:$O,10,FALSE)),"")</f>
        <v/>
      </c>
      <c r="H177" s="130" t="str">
        <f>IFERROR(IF(VLOOKUP($A177,'Annex 2 EHV charges'!$A:$O,11,FALSE)=0,"",VLOOKUP($A177,'Annex 2 EHV charges'!$A:$O,11,FALSE)),"")</f>
        <v/>
      </c>
    </row>
    <row r="178" spans="1:8" ht="30.75" customHeight="1" x14ac:dyDescent="0.2">
      <c r="A178" s="132" t="str">
        <f t="array" ref="A178">IFERROR(INDEX('Annex 2 EHV charges'!#REF!, MATCH(0, IF(ISBLANK('Annex 2 EHV charges'!#REF!),1, COUNTIF(A$4:$A177, 'Annex 2 EHV charges'!#REF!)), 0)),"")</f>
        <v/>
      </c>
      <c r="B178" s="134" t="str">
        <f>IF($A178="","",VLOOKUP($A178,'Annex 2 EHV charges'!$A:$O,2,0))</f>
        <v/>
      </c>
      <c r="C178" s="135" t="str">
        <f>IF($A178="","",VLOOKUP($A178,'Annex 2 EHV charges'!$A:$O,3,0))</f>
        <v/>
      </c>
      <c r="D178" s="132"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0" t="str">
        <f>IFERROR(IF(VLOOKUP($A178,'Annex 2 EHV charges'!$A:$O,10,FALSE)=0,"",VLOOKUP($A178,'Annex 2 EHV charges'!$A:$O,10,FALSE)),"")</f>
        <v/>
      </c>
      <c r="H178" s="130" t="str">
        <f>IFERROR(IF(VLOOKUP($A178,'Annex 2 EHV charges'!$A:$O,11,FALSE)=0,"",VLOOKUP($A178,'Annex 2 EHV charges'!$A:$O,11,FALSE)),"")</f>
        <v/>
      </c>
    </row>
    <row r="179" spans="1:8" ht="30.75" customHeight="1" x14ac:dyDescent="0.2">
      <c r="A179" s="132" t="str">
        <f t="array" ref="A179">IFERROR(INDEX('Annex 2 EHV charges'!#REF!, MATCH(0, IF(ISBLANK('Annex 2 EHV charges'!#REF!),1, COUNTIF(A$4:$A178, 'Annex 2 EHV charges'!#REF!)), 0)),"")</f>
        <v/>
      </c>
      <c r="B179" s="134" t="str">
        <f>IF($A179="","",VLOOKUP($A179,'Annex 2 EHV charges'!$A:$O,2,0))</f>
        <v/>
      </c>
      <c r="C179" s="135" t="str">
        <f>IF($A179="","",VLOOKUP($A179,'Annex 2 EHV charges'!$A:$O,3,0))</f>
        <v/>
      </c>
      <c r="D179" s="132"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0" t="str">
        <f>IFERROR(IF(VLOOKUP($A179,'Annex 2 EHV charges'!$A:$O,10,FALSE)=0,"",VLOOKUP($A179,'Annex 2 EHV charges'!$A:$O,10,FALSE)),"")</f>
        <v/>
      </c>
      <c r="H179" s="130" t="str">
        <f>IFERROR(IF(VLOOKUP($A179,'Annex 2 EHV charges'!$A:$O,11,FALSE)=0,"",VLOOKUP($A179,'Annex 2 EHV charges'!$A:$O,11,FALSE)),"")</f>
        <v/>
      </c>
    </row>
    <row r="180" spans="1:8" ht="30.75" customHeight="1" x14ac:dyDescent="0.2">
      <c r="A180" s="132" t="str">
        <f t="array" ref="A180">IFERROR(INDEX('Annex 2 EHV charges'!#REF!, MATCH(0, IF(ISBLANK('Annex 2 EHV charges'!#REF!),1, COUNTIF(A$4:$A179, 'Annex 2 EHV charges'!#REF!)), 0)),"")</f>
        <v/>
      </c>
      <c r="B180" s="134" t="str">
        <f>IF($A180="","",VLOOKUP($A180,'Annex 2 EHV charges'!$A:$O,2,0))</f>
        <v/>
      </c>
      <c r="C180" s="135" t="str">
        <f>IF($A180="","",VLOOKUP($A180,'Annex 2 EHV charges'!$A:$O,3,0))</f>
        <v/>
      </c>
      <c r="D180" s="132"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0" t="str">
        <f>IFERROR(IF(VLOOKUP($A180,'Annex 2 EHV charges'!$A:$O,10,FALSE)=0,"",VLOOKUP($A180,'Annex 2 EHV charges'!$A:$O,10,FALSE)),"")</f>
        <v/>
      </c>
      <c r="H180" s="130" t="str">
        <f>IFERROR(IF(VLOOKUP($A180,'Annex 2 EHV charges'!$A:$O,11,FALSE)=0,"",VLOOKUP($A180,'Annex 2 EHV charges'!$A:$O,11,FALSE)),"")</f>
        <v/>
      </c>
    </row>
    <row r="181" spans="1:8" ht="30.75" customHeight="1" x14ac:dyDescent="0.2">
      <c r="A181" s="132" t="str">
        <f t="array" ref="A181">IFERROR(INDEX('Annex 2 EHV charges'!#REF!, MATCH(0, IF(ISBLANK('Annex 2 EHV charges'!#REF!),1, COUNTIF(A$4:$A180, 'Annex 2 EHV charges'!#REF!)), 0)),"")</f>
        <v/>
      </c>
      <c r="B181" s="134" t="str">
        <f>IF($A181="","",VLOOKUP($A181,'Annex 2 EHV charges'!$A:$O,2,0))</f>
        <v/>
      </c>
      <c r="C181" s="135" t="str">
        <f>IF($A181="","",VLOOKUP($A181,'Annex 2 EHV charges'!$A:$O,3,0))</f>
        <v/>
      </c>
      <c r="D181" s="132"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0" t="str">
        <f>IFERROR(IF(VLOOKUP($A181,'Annex 2 EHV charges'!$A:$O,10,FALSE)=0,"",VLOOKUP($A181,'Annex 2 EHV charges'!$A:$O,10,FALSE)),"")</f>
        <v/>
      </c>
      <c r="H181" s="130" t="str">
        <f>IFERROR(IF(VLOOKUP($A181,'Annex 2 EHV charges'!$A:$O,11,FALSE)=0,"",VLOOKUP($A181,'Annex 2 EHV charges'!$A:$O,11,FALSE)),"")</f>
        <v/>
      </c>
    </row>
    <row r="182" spans="1:8" ht="30.75" customHeight="1" x14ac:dyDescent="0.2">
      <c r="A182" s="132" t="str">
        <f t="array" ref="A182">IFERROR(INDEX('Annex 2 EHV charges'!#REF!, MATCH(0, IF(ISBLANK('Annex 2 EHV charges'!#REF!),1, COUNTIF(A$4:$A181, 'Annex 2 EHV charges'!#REF!)), 0)),"")</f>
        <v/>
      </c>
      <c r="B182" s="134" t="str">
        <f>IF($A182="","",VLOOKUP($A182,'Annex 2 EHV charges'!$A:$O,2,0))</f>
        <v/>
      </c>
      <c r="C182" s="135" t="str">
        <f>IF($A182="","",VLOOKUP($A182,'Annex 2 EHV charges'!$A:$O,3,0))</f>
        <v/>
      </c>
      <c r="D182" s="132"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0" t="str">
        <f>IFERROR(IF(VLOOKUP($A182,'Annex 2 EHV charges'!$A:$O,10,FALSE)=0,"",VLOOKUP($A182,'Annex 2 EHV charges'!$A:$O,10,FALSE)),"")</f>
        <v/>
      </c>
      <c r="H182" s="130" t="str">
        <f>IFERROR(IF(VLOOKUP($A182,'Annex 2 EHV charges'!$A:$O,11,FALSE)=0,"",VLOOKUP($A182,'Annex 2 EHV charges'!$A:$O,11,FALSE)),"")</f>
        <v/>
      </c>
    </row>
    <row r="183" spans="1:8" ht="30.75" customHeight="1" x14ac:dyDescent="0.2">
      <c r="A183" s="132" t="str">
        <f t="array" ref="A183">IFERROR(INDEX('Annex 2 EHV charges'!#REF!, MATCH(0, IF(ISBLANK('Annex 2 EHV charges'!#REF!),1, COUNTIF(A$4:$A182, 'Annex 2 EHV charges'!#REF!)), 0)),"")</f>
        <v/>
      </c>
      <c r="B183" s="134" t="str">
        <f>IF($A183="","",VLOOKUP($A183,'Annex 2 EHV charges'!$A:$O,2,0))</f>
        <v/>
      </c>
      <c r="C183" s="135" t="str">
        <f>IF($A183="","",VLOOKUP($A183,'Annex 2 EHV charges'!$A:$O,3,0))</f>
        <v/>
      </c>
      <c r="D183" s="132"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0" t="str">
        <f>IFERROR(IF(VLOOKUP($A183,'Annex 2 EHV charges'!$A:$O,10,FALSE)=0,"",VLOOKUP($A183,'Annex 2 EHV charges'!$A:$O,10,FALSE)),"")</f>
        <v/>
      </c>
      <c r="H183" s="130" t="str">
        <f>IFERROR(IF(VLOOKUP($A183,'Annex 2 EHV charges'!$A:$O,11,FALSE)=0,"",VLOOKUP($A183,'Annex 2 EHV charges'!$A:$O,11,FALSE)),"")</f>
        <v/>
      </c>
    </row>
    <row r="184" spans="1:8" ht="30.75" customHeight="1" x14ac:dyDescent="0.2">
      <c r="A184" s="132" t="str">
        <f t="array" ref="A184">IFERROR(INDEX('Annex 2 EHV charges'!#REF!, MATCH(0, IF(ISBLANK('Annex 2 EHV charges'!#REF!),1, COUNTIF(A$4:$A183, 'Annex 2 EHV charges'!#REF!)), 0)),"")</f>
        <v/>
      </c>
      <c r="B184" s="134" t="str">
        <f>IF($A184="","",VLOOKUP($A184,'Annex 2 EHV charges'!$A:$O,2,0))</f>
        <v/>
      </c>
      <c r="C184" s="135" t="str">
        <f>IF($A184="","",VLOOKUP($A184,'Annex 2 EHV charges'!$A:$O,3,0))</f>
        <v/>
      </c>
      <c r="D184" s="132"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0" t="str">
        <f>IFERROR(IF(VLOOKUP($A184,'Annex 2 EHV charges'!$A:$O,10,FALSE)=0,"",VLOOKUP($A184,'Annex 2 EHV charges'!$A:$O,10,FALSE)),"")</f>
        <v/>
      </c>
      <c r="H184" s="130" t="str">
        <f>IFERROR(IF(VLOOKUP($A184,'Annex 2 EHV charges'!$A:$O,11,FALSE)=0,"",VLOOKUP($A184,'Annex 2 EHV charges'!$A:$O,11,FALSE)),"")</f>
        <v/>
      </c>
    </row>
    <row r="185" spans="1:8" ht="30.75" customHeight="1" x14ac:dyDescent="0.2">
      <c r="A185" s="132" t="str">
        <f t="array" ref="A185">IFERROR(INDEX('Annex 2 EHV charges'!#REF!, MATCH(0, IF(ISBLANK('Annex 2 EHV charges'!#REF!),1, COUNTIF(A$4:$A184, 'Annex 2 EHV charges'!#REF!)), 0)),"")</f>
        <v/>
      </c>
      <c r="B185" s="134" t="str">
        <f>IF($A185="","",VLOOKUP($A185,'Annex 2 EHV charges'!$A:$O,2,0))</f>
        <v/>
      </c>
      <c r="C185" s="135" t="str">
        <f>IF($A185="","",VLOOKUP($A185,'Annex 2 EHV charges'!$A:$O,3,0))</f>
        <v/>
      </c>
      <c r="D185" s="132"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0" t="str">
        <f>IFERROR(IF(VLOOKUP($A185,'Annex 2 EHV charges'!$A:$O,10,FALSE)=0,"",VLOOKUP($A185,'Annex 2 EHV charges'!$A:$O,10,FALSE)),"")</f>
        <v/>
      </c>
      <c r="H185" s="130" t="str">
        <f>IFERROR(IF(VLOOKUP($A185,'Annex 2 EHV charges'!$A:$O,11,FALSE)=0,"",VLOOKUP($A185,'Annex 2 EHV charges'!$A:$O,11,FALSE)),"")</f>
        <v/>
      </c>
    </row>
    <row r="186" spans="1:8" ht="30.75" customHeight="1" x14ac:dyDescent="0.2">
      <c r="A186" s="132" t="str">
        <f t="array" ref="A186">IFERROR(INDEX('Annex 2 EHV charges'!#REF!, MATCH(0, IF(ISBLANK('Annex 2 EHV charges'!#REF!),1, COUNTIF(A$4:$A185, 'Annex 2 EHV charges'!#REF!)), 0)),"")</f>
        <v/>
      </c>
      <c r="B186" s="134" t="str">
        <f>IF($A186="","",VLOOKUP($A186,'Annex 2 EHV charges'!$A:$O,2,0))</f>
        <v/>
      </c>
      <c r="C186" s="135" t="str">
        <f>IF($A186="","",VLOOKUP($A186,'Annex 2 EHV charges'!$A:$O,3,0))</f>
        <v/>
      </c>
      <c r="D186" s="132"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0" t="str">
        <f>IFERROR(IF(VLOOKUP($A186,'Annex 2 EHV charges'!$A:$O,10,FALSE)=0,"",VLOOKUP($A186,'Annex 2 EHV charges'!$A:$O,10,FALSE)),"")</f>
        <v/>
      </c>
      <c r="H186" s="130" t="str">
        <f>IFERROR(IF(VLOOKUP($A186,'Annex 2 EHV charges'!$A:$O,11,FALSE)=0,"",VLOOKUP($A186,'Annex 2 EHV charges'!$A:$O,11,FALSE)),"")</f>
        <v/>
      </c>
    </row>
    <row r="187" spans="1:8" ht="30.75" customHeight="1" x14ac:dyDescent="0.2">
      <c r="A187" s="132" t="str">
        <f t="array" ref="A187">IFERROR(INDEX('Annex 2 EHV charges'!#REF!, MATCH(0, IF(ISBLANK('Annex 2 EHV charges'!#REF!),1, COUNTIF(A$4:$A186, 'Annex 2 EHV charges'!#REF!)), 0)),"")</f>
        <v/>
      </c>
      <c r="B187" s="134" t="str">
        <f>IF($A187="","",VLOOKUP($A187,'Annex 2 EHV charges'!$A:$O,2,0))</f>
        <v/>
      </c>
      <c r="C187" s="135" t="str">
        <f>IF($A187="","",VLOOKUP($A187,'Annex 2 EHV charges'!$A:$O,3,0))</f>
        <v/>
      </c>
      <c r="D187" s="132"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0" t="str">
        <f>IFERROR(IF(VLOOKUP($A187,'Annex 2 EHV charges'!$A:$O,10,FALSE)=0,"",VLOOKUP($A187,'Annex 2 EHV charges'!$A:$O,10,FALSE)),"")</f>
        <v/>
      </c>
      <c r="H187" s="130" t="str">
        <f>IFERROR(IF(VLOOKUP($A187,'Annex 2 EHV charges'!$A:$O,11,FALSE)=0,"",VLOOKUP($A187,'Annex 2 EHV charges'!$A:$O,11,FALSE)),"")</f>
        <v/>
      </c>
    </row>
    <row r="188" spans="1:8" ht="30.75" customHeight="1" x14ac:dyDescent="0.2">
      <c r="A188" s="132" t="str">
        <f t="array" ref="A188">IFERROR(INDEX('Annex 2 EHV charges'!#REF!, MATCH(0, IF(ISBLANK('Annex 2 EHV charges'!#REF!),1, COUNTIF(A$4:$A187, 'Annex 2 EHV charges'!#REF!)), 0)),"")</f>
        <v/>
      </c>
      <c r="B188" s="134" t="str">
        <f>IF($A188="","",VLOOKUP($A188,'Annex 2 EHV charges'!$A:$O,2,0))</f>
        <v/>
      </c>
      <c r="C188" s="135" t="str">
        <f>IF($A188="","",VLOOKUP($A188,'Annex 2 EHV charges'!$A:$O,3,0))</f>
        <v/>
      </c>
      <c r="D188" s="132"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0" t="str">
        <f>IFERROR(IF(VLOOKUP($A188,'Annex 2 EHV charges'!$A:$O,10,FALSE)=0,"",VLOOKUP($A188,'Annex 2 EHV charges'!$A:$O,10,FALSE)),"")</f>
        <v/>
      </c>
      <c r="H188" s="130" t="str">
        <f>IFERROR(IF(VLOOKUP($A188,'Annex 2 EHV charges'!$A:$O,11,FALSE)=0,"",VLOOKUP($A188,'Annex 2 EHV charges'!$A:$O,11,FALSE)),"")</f>
        <v/>
      </c>
    </row>
    <row r="189" spans="1:8" ht="30.75" customHeight="1" x14ac:dyDescent="0.2">
      <c r="A189" s="132" t="str">
        <f t="array" ref="A189">IFERROR(INDEX('Annex 2 EHV charges'!#REF!, MATCH(0, IF(ISBLANK('Annex 2 EHV charges'!#REF!),1, COUNTIF(A$4:$A188, 'Annex 2 EHV charges'!#REF!)), 0)),"")</f>
        <v/>
      </c>
      <c r="B189" s="134" t="str">
        <f>IF($A189="","",VLOOKUP($A189,'Annex 2 EHV charges'!$A:$O,2,0))</f>
        <v/>
      </c>
      <c r="C189" s="135" t="str">
        <f>IF($A189="","",VLOOKUP($A189,'Annex 2 EHV charges'!$A:$O,3,0))</f>
        <v/>
      </c>
      <c r="D189" s="132"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0" t="str">
        <f>IFERROR(IF(VLOOKUP($A189,'Annex 2 EHV charges'!$A:$O,10,FALSE)=0,"",VLOOKUP($A189,'Annex 2 EHV charges'!$A:$O,10,FALSE)),"")</f>
        <v/>
      </c>
      <c r="H189" s="130" t="str">
        <f>IFERROR(IF(VLOOKUP($A189,'Annex 2 EHV charges'!$A:$O,11,FALSE)=0,"",VLOOKUP($A189,'Annex 2 EHV charges'!$A:$O,11,FALSE)),"")</f>
        <v/>
      </c>
    </row>
    <row r="190" spans="1:8" ht="30.75" customHeight="1" x14ac:dyDescent="0.2">
      <c r="A190" s="132" t="str">
        <f t="array" ref="A190">IFERROR(INDEX('Annex 2 EHV charges'!#REF!, MATCH(0, IF(ISBLANK('Annex 2 EHV charges'!#REF!),1, COUNTIF(A$4:$A189, 'Annex 2 EHV charges'!#REF!)), 0)),"")</f>
        <v/>
      </c>
      <c r="B190" s="134" t="str">
        <f>IF($A190="","",VLOOKUP($A190,'Annex 2 EHV charges'!$A:$O,2,0))</f>
        <v/>
      </c>
      <c r="C190" s="135" t="str">
        <f>IF($A190="","",VLOOKUP($A190,'Annex 2 EHV charges'!$A:$O,3,0))</f>
        <v/>
      </c>
      <c r="D190" s="132"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0" t="str">
        <f>IFERROR(IF(VLOOKUP($A190,'Annex 2 EHV charges'!$A:$O,10,FALSE)=0,"",VLOOKUP($A190,'Annex 2 EHV charges'!$A:$O,10,FALSE)),"")</f>
        <v/>
      </c>
      <c r="H190" s="130" t="str">
        <f>IFERROR(IF(VLOOKUP($A190,'Annex 2 EHV charges'!$A:$O,11,FALSE)=0,"",VLOOKUP($A190,'Annex 2 EHV charges'!$A:$O,11,FALSE)),"")</f>
        <v/>
      </c>
    </row>
    <row r="191" spans="1:8" ht="30.75" customHeight="1" x14ac:dyDescent="0.2">
      <c r="A191" s="132" t="str">
        <f t="array" ref="A191">IFERROR(INDEX('Annex 2 EHV charges'!#REF!, MATCH(0, IF(ISBLANK('Annex 2 EHV charges'!#REF!),1, COUNTIF(A$4:$A190, 'Annex 2 EHV charges'!#REF!)), 0)),"")</f>
        <v/>
      </c>
      <c r="B191" s="134" t="str">
        <f>IF($A191="","",VLOOKUP($A191,'Annex 2 EHV charges'!$A:$O,2,0))</f>
        <v/>
      </c>
      <c r="C191" s="135" t="str">
        <f>IF($A191="","",VLOOKUP($A191,'Annex 2 EHV charges'!$A:$O,3,0))</f>
        <v/>
      </c>
      <c r="D191" s="132"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0" t="str">
        <f>IFERROR(IF(VLOOKUP($A191,'Annex 2 EHV charges'!$A:$O,10,FALSE)=0,"",VLOOKUP($A191,'Annex 2 EHV charges'!$A:$O,10,FALSE)),"")</f>
        <v/>
      </c>
      <c r="H191" s="130" t="str">
        <f>IFERROR(IF(VLOOKUP($A191,'Annex 2 EHV charges'!$A:$O,11,FALSE)=0,"",VLOOKUP($A191,'Annex 2 EHV charges'!$A:$O,11,FALSE)),"")</f>
        <v/>
      </c>
    </row>
    <row r="192" spans="1:8" ht="30.75" customHeight="1" x14ac:dyDescent="0.2">
      <c r="A192" s="132" t="str">
        <f t="array" ref="A192">IFERROR(INDEX('Annex 2 EHV charges'!#REF!, MATCH(0, IF(ISBLANK('Annex 2 EHV charges'!#REF!),1, COUNTIF(A$4:$A191, 'Annex 2 EHV charges'!#REF!)), 0)),"")</f>
        <v/>
      </c>
      <c r="B192" s="134" t="str">
        <f>IF($A192="","",VLOOKUP($A192,'Annex 2 EHV charges'!$A:$O,2,0))</f>
        <v/>
      </c>
      <c r="C192" s="135" t="str">
        <f>IF($A192="","",VLOOKUP($A192,'Annex 2 EHV charges'!$A:$O,3,0))</f>
        <v/>
      </c>
      <c r="D192" s="132"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0" t="str">
        <f>IFERROR(IF(VLOOKUP($A192,'Annex 2 EHV charges'!$A:$O,10,FALSE)=0,"",VLOOKUP($A192,'Annex 2 EHV charges'!$A:$O,10,FALSE)),"")</f>
        <v/>
      </c>
      <c r="H192" s="130" t="str">
        <f>IFERROR(IF(VLOOKUP($A192,'Annex 2 EHV charges'!$A:$O,11,FALSE)=0,"",VLOOKUP($A192,'Annex 2 EHV charges'!$A:$O,11,FALSE)),"")</f>
        <v/>
      </c>
    </row>
    <row r="193" spans="1:8" x14ac:dyDescent="0.2">
      <c r="A193" s="132" t="str">
        <f t="array" ref="A193">IFERROR(INDEX('Annex 2 EHV charges'!#REF!, MATCH(0, IF(ISBLANK('Annex 2 EHV charges'!#REF!),1, COUNTIF(A$4:$A192, 'Annex 2 EHV charges'!#REF!)), 0)),"")</f>
        <v/>
      </c>
      <c r="B193" s="134" t="str">
        <f>IF($A193="","",VLOOKUP($A193,'Annex 2 EHV charges'!$A:$O,2,0))</f>
        <v/>
      </c>
      <c r="C193" s="135" t="str">
        <f>IF($A193="","",VLOOKUP($A193,'Annex 2 EHV charges'!$A:$O,3,0))</f>
        <v/>
      </c>
      <c r="D193" s="132"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0" t="str">
        <f>IFERROR(IF(VLOOKUP($A193,'Annex 2 EHV charges'!$A:$O,10,FALSE)=0,"",VLOOKUP($A193,'Annex 2 EHV charges'!$A:$O,10,FALSE)),"")</f>
        <v/>
      </c>
      <c r="H193" s="130" t="str">
        <f>IFERROR(IF(VLOOKUP($A193,'Annex 2 EHV charges'!$A:$O,11,FALSE)=0,"",VLOOKUP($A193,'Annex 2 EHV charges'!$A:$O,11,FALSE)),"")</f>
        <v/>
      </c>
    </row>
    <row r="194" spans="1:8" ht="30.75" customHeight="1" x14ac:dyDescent="0.2">
      <c r="A194" s="132" t="str">
        <f t="array" ref="A194">IFERROR(INDEX('Annex 2 EHV charges'!#REF!, MATCH(0, IF(ISBLANK('Annex 2 EHV charges'!#REF!),1, COUNTIF(A$4:$A193, 'Annex 2 EHV charges'!#REF!)), 0)),"")</f>
        <v/>
      </c>
      <c r="B194" s="134" t="str">
        <f>IF($A194="","",VLOOKUP($A194,'Annex 2 EHV charges'!$A:$O,2,0))</f>
        <v/>
      </c>
      <c r="C194" s="135" t="str">
        <f>IF($A194="","",VLOOKUP($A194,'Annex 2 EHV charges'!$A:$O,3,0))</f>
        <v/>
      </c>
      <c r="D194" s="132"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0" t="str">
        <f>IFERROR(IF(VLOOKUP($A194,'Annex 2 EHV charges'!$A:$O,10,FALSE)=0,"",VLOOKUP($A194,'Annex 2 EHV charges'!$A:$O,10,FALSE)),"")</f>
        <v/>
      </c>
      <c r="H194" s="130" t="str">
        <f>IFERROR(IF(VLOOKUP($A194,'Annex 2 EHV charges'!$A:$O,11,FALSE)=0,"",VLOOKUP($A194,'Annex 2 EHV charges'!$A:$O,11,FALSE)),"")</f>
        <v/>
      </c>
    </row>
    <row r="195" spans="1:8" ht="30.75" customHeight="1" x14ac:dyDescent="0.2">
      <c r="A195" s="132" t="str">
        <f t="array" ref="A195">IFERROR(INDEX('Annex 2 EHV charges'!#REF!, MATCH(0, IF(ISBLANK('Annex 2 EHV charges'!#REF!),1, COUNTIF(A$4:$A194, 'Annex 2 EHV charges'!#REF!)), 0)),"")</f>
        <v/>
      </c>
      <c r="B195" s="134" t="str">
        <f>IF($A195="","",VLOOKUP($A195,'Annex 2 EHV charges'!$A:$O,2,0))</f>
        <v/>
      </c>
      <c r="C195" s="135" t="str">
        <f>IF($A195="","",VLOOKUP($A195,'Annex 2 EHV charges'!$A:$O,3,0))</f>
        <v/>
      </c>
      <c r="D195" s="132"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0" t="str">
        <f>IFERROR(IF(VLOOKUP($A195,'Annex 2 EHV charges'!$A:$O,10,FALSE)=0,"",VLOOKUP($A195,'Annex 2 EHV charges'!$A:$O,10,FALSE)),"")</f>
        <v/>
      </c>
      <c r="H195" s="130" t="str">
        <f>IFERROR(IF(VLOOKUP($A195,'Annex 2 EHV charges'!$A:$O,11,FALSE)=0,"",VLOOKUP($A195,'Annex 2 EHV charges'!$A:$O,11,FALSE)),"")</f>
        <v/>
      </c>
    </row>
    <row r="196" spans="1:8" ht="30.75" customHeight="1" x14ac:dyDescent="0.2">
      <c r="A196" s="132" t="str">
        <f t="array" ref="A196">IFERROR(INDEX('Annex 2 EHV charges'!#REF!, MATCH(0, IF(ISBLANK('Annex 2 EHV charges'!#REF!),1, COUNTIF(A$4:$A195, 'Annex 2 EHV charges'!#REF!)), 0)),"")</f>
        <v/>
      </c>
      <c r="B196" s="134" t="str">
        <f>IF($A196="","",VLOOKUP($A196,'Annex 2 EHV charges'!$A:$O,2,0))</f>
        <v/>
      </c>
      <c r="C196" s="135" t="str">
        <f>IF($A196="","",VLOOKUP($A196,'Annex 2 EHV charges'!$A:$O,3,0))</f>
        <v/>
      </c>
      <c r="D196" s="132"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0" t="str">
        <f>IFERROR(IF(VLOOKUP($A196,'Annex 2 EHV charges'!$A:$O,10,FALSE)=0,"",VLOOKUP($A196,'Annex 2 EHV charges'!$A:$O,10,FALSE)),"")</f>
        <v/>
      </c>
      <c r="H196" s="130" t="str">
        <f>IFERROR(IF(VLOOKUP($A196,'Annex 2 EHV charges'!$A:$O,11,FALSE)=0,"",VLOOKUP($A196,'Annex 2 EHV charges'!$A:$O,11,FALSE)),"")</f>
        <v/>
      </c>
    </row>
    <row r="197" spans="1:8" x14ac:dyDescent="0.2">
      <c r="A197" s="132" t="str">
        <f t="array" ref="A197">IFERROR(INDEX('Annex 2 EHV charges'!#REF!, MATCH(0, IF(ISBLANK('Annex 2 EHV charges'!#REF!),1, COUNTIF(A$4:$A196, 'Annex 2 EHV charges'!#REF!)), 0)),"")</f>
        <v/>
      </c>
      <c r="B197" s="134" t="str">
        <f>IF($A197="","",VLOOKUP($A197,'Annex 2 EHV charges'!$A:$O,2,0))</f>
        <v/>
      </c>
      <c r="C197" s="135" t="str">
        <f>IF($A197="","",VLOOKUP($A197,'Annex 2 EHV charges'!$A:$O,3,0))</f>
        <v/>
      </c>
      <c r="D197" s="132"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0" t="str">
        <f>IFERROR(IF(VLOOKUP($A197,'Annex 2 EHV charges'!$A:$O,10,FALSE)=0,"",VLOOKUP($A197,'Annex 2 EHV charges'!$A:$O,10,FALSE)),"")</f>
        <v/>
      </c>
      <c r="H197" s="130" t="str">
        <f>IFERROR(IF(VLOOKUP($A197,'Annex 2 EHV charges'!$A:$O,11,FALSE)=0,"",VLOOKUP($A197,'Annex 2 EHV charges'!$A:$O,11,FALSE)),"")</f>
        <v/>
      </c>
    </row>
    <row r="198" spans="1:8" x14ac:dyDescent="0.2">
      <c r="A198" s="132" t="str">
        <f t="array" ref="A198">IFERROR(INDEX('Annex 2 EHV charges'!#REF!, MATCH(0, IF(ISBLANK('Annex 2 EHV charges'!#REF!),1, COUNTIF(A$4:$A197, 'Annex 2 EHV charges'!#REF!)), 0)),"")</f>
        <v/>
      </c>
      <c r="B198" s="134" t="str">
        <f>IF($A198="","",VLOOKUP($A198,'Annex 2 EHV charges'!$A:$O,2,0))</f>
        <v/>
      </c>
      <c r="C198" s="135" t="str">
        <f>IF($A198="","",VLOOKUP($A198,'Annex 2 EHV charges'!$A:$O,3,0))</f>
        <v/>
      </c>
      <c r="D198" s="132"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0" t="str">
        <f>IFERROR(IF(VLOOKUP($A198,'Annex 2 EHV charges'!$A:$O,10,FALSE)=0,"",VLOOKUP($A198,'Annex 2 EHV charges'!$A:$O,10,FALSE)),"")</f>
        <v/>
      </c>
      <c r="H198" s="130" t="str">
        <f>IFERROR(IF(VLOOKUP($A198,'Annex 2 EHV charges'!$A:$O,11,FALSE)=0,"",VLOOKUP($A198,'Annex 2 EHV charges'!$A:$O,11,FALSE)),"")</f>
        <v/>
      </c>
    </row>
    <row r="199" spans="1:8" ht="30.75" customHeight="1" x14ac:dyDescent="0.2">
      <c r="A199" s="132" t="str">
        <f t="array" ref="A199">IFERROR(INDEX('Annex 2 EHV charges'!#REF!, MATCH(0, IF(ISBLANK('Annex 2 EHV charges'!#REF!),1, COUNTIF(A$4:$A198, 'Annex 2 EHV charges'!#REF!)), 0)),"")</f>
        <v/>
      </c>
      <c r="B199" s="134" t="str">
        <f>IF($A199="","",VLOOKUP($A199,'Annex 2 EHV charges'!$A:$O,2,0))</f>
        <v/>
      </c>
      <c r="C199" s="135" t="str">
        <f>IF($A199="","",VLOOKUP($A199,'Annex 2 EHV charges'!$A:$O,3,0))</f>
        <v/>
      </c>
      <c r="D199" s="132"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0" t="str">
        <f>IFERROR(IF(VLOOKUP($A199,'Annex 2 EHV charges'!$A:$O,10,FALSE)=0,"",VLOOKUP($A199,'Annex 2 EHV charges'!$A:$O,10,FALSE)),"")</f>
        <v/>
      </c>
      <c r="H199" s="130" t="str">
        <f>IFERROR(IF(VLOOKUP($A199,'Annex 2 EHV charges'!$A:$O,11,FALSE)=0,"",VLOOKUP($A199,'Annex 2 EHV charges'!$A:$O,11,FALSE)),"")</f>
        <v/>
      </c>
    </row>
    <row r="200" spans="1:8" ht="30.75" customHeight="1" x14ac:dyDescent="0.2">
      <c r="A200" s="132" t="str">
        <f t="array" ref="A200">IFERROR(INDEX('Annex 2 EHV charges'!#REF!, MATCH(0, IF(ISBLANK('Annex 2 EHV charges'!#REF!),1, COUNTIF(A$4:$A199, 'Annex 2 EHV charges'!#REF!)), 0)),"")</f>
        <v/>
      </c>
      <c r="B200" s="134" t="str">
        <f>IF($A200="","",VLOOKUP($A200,'Annex 2 EHV charges'!$A:$O,2,0))</f>
        <v/>
      </c>
      <c r="C200" s="135" t="str">
        <f>IF($A200="","",VLOOKUP($A200,'Annex 2 EHV charges'!$A:$O,3,0))</f>
        <v/>
      </c>
      <c r="D200" s="132"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0" t="str">
        <f>IFERROR(IF(VLOOKUP($A200,'Annex 2 EHV charges'!$A:$O,10,FALSE)=0,"",VLOOKUP($A200,'Annex 2 EHV charges'!$A:$O,10,FALSE)),"")</f>
        <v/>
      </c>
      <c r="H200" s="130" t="str">
        <f>IFERROR(IF(VLOOKUP($A200,'Annex 2 EHV charges'!$A:$O,11,FALSE)=0,"",VLOOKUP($A200,'Annex 2 EHV charges'!$A:$O,11,FALSE)),"")</f>
        <v/>
      </c>
    </row>
    <row r="201" spans="1:8" ht="30.75" customHeight="1" x14ac:dyDescent="0.2">
      <c r="A201" s="132" t="str">
        <f t="array" ref="A201">IFERROR(INDEX('Annex 2 EHV charges'!#REF!, MATCH(0, IF(ISBLANK('Annex 2 EHV charges'!#REF!),1, COUNTIF(A$4:$A200, 'Annex 2 EHV charges'!#REF!)), 0)),"")</f>
        <v/>
      </c>
      <c r="B201" s="134" t="str">
        <f>IF($A201="","",VLOOKUP($A201,'Annex 2 EHV charges'!$A:$O,2,0))</f>
        <v/>
      </c>
      <c r="C201" s="135" t="str">
        <f>IF($A201="","",VLOOKUP($A201,'Annex 2 EHV charges'!$A:$O,3,0))</f>
        <v/>
      </c>
      <c r="D201" s="132"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0" t="str">
        <f>IFERROR(IF(VLOOKUP($A201,'Annex 2 EHV charges'!$A:$O,10,FALSE)=0,"",VLOOKUP($A201,'Annex 2 EHV charges'!$A:$O,10,FALSE)),"")</f>
        <v/>
      </c>
      <c r="H201" s="130" t="str">
        <f>IFERROR(IF(VLOOKUP($A201,'Annex 2 EHV charges'!$A:$O,11,FALSE)=0,"",VLOOKUP($A201,'Annex 2 EHV charges'!$A:$O,11,FALSE)),"")</f>
        <v/>
      </c>
    </row>
    <row r="202" spans="1:8" ht="30.75" customHeight="1" x14ac:dyDescent="0.2">
      <c r="A202" s="132" t="str">
        <f t="array" ref="A202">IFERROR(INDEX('Annex 2 EHV charges'!#REF!, MATCH(0, IF(ISBLANK('Annex 2 EHV charges'!#REF!),1, COUNTIF(A$4:$A201, 'Annex 2 EHV charges'!#REF!)), 0)),"")</f>
        <v/>
      </c>
      <c r="B202" s="134" t="str">
        <f>IF($A202="","",VLOOKUP($A202,'Annex 2 EHV charges'!$A:$O,2,0))</f>
        <v/>
      </c>
      <c r="C202" s="135" t="str">
        <f>IF($A202="","",VLOOKUP($A202,'Annex 2 EHV charges'!$A:$O,3,0))</f>
        <v/>
      </c>
      <c r="D202" s="132"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0" t="str">
        <f>IFERROR(IF(VLOOKUP($A202,'Annex 2 EHV charges'!$A:$O,10,FALSE)=0,"",VLOOKUP($A202,'Annex 2 EHV charges'!$A:$O,10,FALSE)),"")</f>
        <v/>
      </c>
      <c r="H202" s="130" t="str">
        <f>IFERROR(IF(VLOOKUP($A202,'Annex 2 EHV charges'!$A:$O,11,FALSE)=0,"",VLOOKUP($A202,'Annex 2 EHV charges'!$A:$O,11,FALSE)),"")</f>
        <v/>
      </c>
    </row>
    <row r="203" spans="1:8" ht="30.75" customHeight="1" x14ac:dyDescent="0.2">
      <c r="A203" s="132" t="str">
        <f t="array" ref="A203">IFERROR(INDEX('Annex 2 EHV charges'!#REF!, MATCH(0, IF(ISBLANK('Annex 2 EHV charges'!#REF!),1, COUNTIF(A$4:$A202, 'Annex 2 EHV charges'!#REF!)), 0)),"")</f>
        <v/>
      </c>
      <c r="B203" s="134" t="str">
        <f>IF($A203="","",VLOOKUP($A203,'Annex 2 EHV charges'!$A:$O,2,0))</f>
        <v/>
      </c>
      <c r="C203" s="135" t="str">
        <f>IF($A203="","",VLOOKUP($A203,'Annex 2 EHV charges'!$A:$O,3,0))</f>
        <v/>
      </c>
      <c r="D203" s="132"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0" t="str">
        <f>IFERROR(IF(VLOOKUP($A203,'Annex 2 EHV charges'!$A:$O,10,FALSE)=0,"",VLOOKUP($A203,'Annex 2 EHV charges'!$A:$O,10,FALSE)),"")</f>
        <v/>
      </c>
      <c r="H203" s="130" t="str">
        <f>IFERROR(IF(VLOOKUP($A203,'Annex 2 EHV charges'!$A:$O,11,FALSE)=0,"",VLOOKUP($A203,'Annex 2 EHV charges'!$A:$O,11,FALSE)),"")</f>
        <v/>
      </c>
    </row>
    <row r="204" spans="1:8" ht="30.75" customHeight="1" x14ac:dyDescent="0.2">
      <c r="A204" s="132" t="str">
        <f t="array" ref="A204">IFERROR(INDEX('Annex 2 EHV charges'!#REF!, MATCH(0, IF(ISBLANK('Annex 2 EHV charges'!#REF!),1, COUNTIF(A$4:$A203, 'Annex 2 EHV charges'!#REF!)), 0)),"")</f>
        <v/>
      </c>
      <c r="B204" s="134" t="str">
        <f>IF($A204="","",VLOOKUP($A204,'Annex 2 EHV charges'!$A:$O,2,0))</f>
        <v/>
      </c>
      <c r="C204" s="135" t="str">
        <f>IF($A204="","",VLOOKUP($A204,'Annex 2 EHV charges'!$A:$O,3,0))</f>
        <v/>
      </c>
      <c r="D204" s="132"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0" t="str">
        <f>IFERROR(IF(VLOOKUP($A204,'Annex 2 EHV charges'!$A:$O,10,FALSE)=0,"",VLOOKUP($A204,'Annex 2 EHV charges'!$A:$O,10,FALSE)),"")</f>
        <v/>
      </c>
      <c r="H204" s="130" t="str">
        <f>IFERROR(IF(VLOOKUP($A204,'Annex 2 EHV charges'!$A:$O,11,FALSE)=0,"",VLOOKUP($A204,'Annex 2 EHV charges'!$A:$O,11,FALSE)),"")</f>
        <v/>
      </c>
    </row>
    <row r="205" spans="1:8" ht="30.75" customHeight="1" x14ac:dyDescent="0.2">
      <c r="A205" s="132" t="str">
        <f t="array" ref="A205">IFERROR(INDEX('Annex 2 EHV charges'!#REF!, MATCH(0, IF(ISBLANK('Annex 2 EHV charges'!#REF!),1, COUNTIF(A$4:$A204, 'Annex 2 EHV charges'!#REF!)), 0)),"")</f>
        <v/>
      </c>
      <c r="B205" s="134" t="str">
        <f>IF($A205="","",VLOOKUP($A205,'Annex 2 EHV charges'!$A:$O,2,0))</f>
        <v/>
      </c>
      <c r="C205" s="135" t="str">
        <f>IF($A205="","",VLOOKUP($A205,'Annex 2 EHV charges'!$A:$O,3,0))</f>
        <v/>
      </c>
      <c r="D205" s="132"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0" t="str">
        <f>IFERROR(IF(VLOOKUP($A205,'Annex 2 EHV charges'!$A:$O,10,FALSE)=0,"",VLOOKUP($A205,'Annex 2 EHV charges'!$A:$O,10,FALSE)),"")</f>
        <v/>
      </c>
      <c r="H205" s="130" t="str">
        <f>IFERROR(IF(VLOOKUP($A205,'Annex 2 EHV charges'!$A:$O,11,FALSE)=0,"",VLOOKUP($A205,'Annex 2 EHV charges'!$A:$O,11,FALSE)),"")</f>
        <v/>
      </c>
    </row>
    <row r="206" spans="1:8" ht="30.75" customHeight="1" x14ac:dyDescent="0.2">
      <c r="A206" s="132" t="str">
        <f t="array" ref="A206">IFERROR(INDEX('Annex 2 EHV charges'!#REF!, MATCH(0, IF(ISBLANK('Annex 2 EHV charges'!#REF!),1, COUNTIF(A$4:$A205, 'Annex 2 EHV charges'!#REF!)), 0)),"")</f>
        <v/>
      </c>
      <c r="B206" s="134" t="str">
        <f>IF($A206="","",VLOOKUP($A206,'Annex 2 EHV charges'!$A:$O,2,0))</f>
        <v/>
      </c>
      <c r="C206" s="135" t="str">
        <f>IF($A206="","",VLOOKUP($A206,'Annex 2 EHV charges'!$A:$O,3,0))</f>
        <v/>
      </c>
      <c r="D206" s="132"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0" t="str">
        <f>IFERROR(IF(VLOOKUP($A206,'Annex 2 EHV charges'!$A:$O,10,FALSE)=0,"",VLOOKUP($A206,'Annex 2 EHV charges'!$A:$O,10,FALSE)),"")</f>
        <v/>
      </c>
      <c r="H206" s="130" t="str">
        <f>IFERROR(IF(VLOOKUP($A206,'Annex 2 EHV charges'!$A:$O,11,FALSE)=0,"",VLOOKUP($A206,'Annex 2 EHV charges'!$A:$O,11,FALSE)),"")</f>
        <v/>
      </c>
    </row>
    <row r="207" spans="1:8" ht="30.75" customHeight="1" x14ac:dyDescent="0.2">
      <c r="A207" s="132" t="str">
        <f t="array" ref="A207">IFERROR(INDEX('Annex 2 EHV charges'!#REF!, MATCH(0, IF(ISBLANK('Annex 2 EHV charges'!#REF!),1, COUNTIF(A$4:$A206, 'Annex 2 EHV charges'!#REF!)), 0)),"")</f>
        <v/>
      </c>
      <c r="B207" s="134" t="str">
        <f>IF($A207="","",VLOOKUP($A207,'Annex 2 EHV charges'!$A:$O,2,0))</f>
        <v/>
      </c>
      <c r="C207" s="135" t="str">
        <f>IF($A207="","",VLOOKUP($A207,'Annex 2 EHV charges'!$A:$O,3,0))</f>
        <v/>
      </c>
      <c r="D207" s="132"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0" t="str">
        <f>IFERROR(IF(VLOOKUP($A207,'Annex 2 EHV charges'!$A:$O,10,FALSE)=0,"",VLOOKUP($A207,'Annex 2 EHV charges'!$A:$O,10,FALSE)),"")</f>
        <v/>
      </c>
      <c r="H207" s="130" t="str">
        <f>IFERROR(IF(VLOOKUP($A207,'Annex 2 EHV charges'!$A:$O,11,FALSE)=0,"",VLOOKUP($A207,'Annex 2 EHV charges'!$A:$O,11,FALSE)),"")</f>
        <v/>
      </c>
    </row>
    <row r="208" spans="1:8" ht="30.75" customHeight="1" x14ac:dyDescent="0.2">
      <c r="A208" s="132" t="str">
        <f t="array" ref="A208">IFERROR(INDEX('Annex 2 EHV charges'!#REF!, MATCH(0, IF(ISBLANK('Annex 2 EHV charges'!#REF!),1, COUNTIF(A$4:$A207, 'Annex 2 EHV charges'!#REF!)), 0)),"")</f>
        <v/>
      </c>
      <c r="B208" s="134" t="str">
        <f>IF($A208="","",VLOOKUP($A208,'Annex 2 EHV charges'!$A:$O,2,0))</f>
        <v/>
      </c>
      <c r="C208" s="135" t="str">
        <f>IF($A208="","",VLOOKUP($A208,'Annex 2 EHV charges'!$A:$O,3,0))</f>
        <v/>
      </c>
      <c r="D208" s="132"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0" t="str">
        <f>IFERROR(IF(VLOOKUP($A208,'Annex 2 EHV charges'!$A:$O,10,FALSE)=0,"",VLOOKUP($A208,'Annex 2 EHV charges'!$A:$O,10,FALSE)),"")</f>
        <v/>
      </c>
      <c r="H208" s="130" t="str">
        <f>IFERROR(IF(VLOOKUP($A208,'Annex 2 EHV charges'!$A:$O,11,FALSE)=0,"",VLOOKUP($A208,'Annex 2 EHV charges'!$A:$O,11,FALSE)),"")</f>
        <v/>
      </c>
    </row>
    <row r="209" spans="1:8" ht="30.75" customHeight="1" x14ac:dyDescent="0.2">
      <c r="A209" s="132" t="str">
        <f t="array" ref="A209">IFERROR(INDEX('Annex 2 EHV charges'!#REF!, MATCH(0, IF(ISBLANK('Annex 2 EHV charges'!#REF!),1, COUNTIF(A$4:$A208, 'Annex 2 EHV charges'!#REF!)), 0)),"")</f>
        <v/>
      </c>
      <c r="B209" s="134" t="str">
        <f>IF($A209="","",VLOOKUP($A209,'Annex 2 EHV charges'!$A:$O,2,0))</f>
        <v/>
      </c>
      <c r="C209" s="135" t="str">
        <f>IF($A209="","",VLOOKUP($A209,'Annex 2 EHV charges'!$A:$O,3,0))</f>
        <v/>
      </c>
      <c r="D209" s="132"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0" t="str">
        <f>IFERROR(IF(VLOOKUP($A209,'Annex 2 EHV charges'!$A:$O,10,FALSE)=0,"",VLOOKUP($A209,'Annex 2 EHV charges'!$A:$O,10,FALSE)),"")</f>
        <v/>
      </c>
      <c r="H209" s="130" t="str">
        <f>IFERROR(IF(VLOOKUP($A209,'Annex 2 EHV charges'!$A:$O,11,FALSE)=0,"",VLOOKUP($A209,'Annex 2 EHV charges'!$A:$O,11,FALSE)),"")</f>
        <v/>
      </c>
    </row>
    <row r="210" spans="1:8" ht="30.75" customHeight="1" x14ac:dyDescent="0.2">
      <c r="A210" s="132" t="str">
        <f t="array" ref="A210">IFERROR(INDEX('Annex 2 EHV charges'!#REF!, MATCH(0, IF(ISBLANK('Annex 2 EHV charges'!#REF!),1, COUNTIF(A$4:$A209, 'Annex 2 EHV charges'!#REF!)), 0)),"")</f>
        <v/>
      </c>
      <c r="B210" s="134" t="str">
        <f>IF($A210="","",VLOOKUP($A210,'Annex 2 EHV charges'!$A:$O,2,0))</f>
        <v/>
      </c>
      <c r="C210" s="135" t="str">
        <f>IF($A210="","",VLOOKUP($A210,'Annex 2 EHV charges'!$A:$O,3,0))</f>
        <v/>
      </c>
      <c r="D210" s="132"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0" t="str">
        <f>IFERROR(IF(VLOOKUP($A210,'Annex 2 EHV charges'!$A:$O,10,FALSE)=0,"",VLOOKUP($A210,'Annex 2 EHV charges'!$A:$O,10,FALSE)),"")</f>
        <v/>
      </c>
      <c r="H210" s="130" t="str">
        <f>IFERROR(IF(VLOOKUP($A210,'Annex 2 EHV charges'!$A:$O,11,FALSE)=0,"",VLOOKUP($A210,'Annex 2 EHV charges'!$A:$O,11,FALSE)),"")</f>
        <v/>
      </c>
    </row>
    <row r="211" spans="1:8" ht="30.75" customHeight="1" x14ac:dyDescent="0.2">
      <c r="A211" s="132" t="str">
        <f t="array" ref="A211">IFERROR(INDEX('Annex 2 EHV charges'!#REF!, MATCH(0, IF(ISBLANK('Annex 2 EHV charges'!#REF!),1, COUNTIF(A$4:$A210, 'Annex 2 EHV charges'!#REF!)), 0)),"")</f>
        <v/>
      </c>
      <c r="B211" s="134" t="str">
        <f>IF($A211="","",VLOOKUP($A211,'Annex 2 EHV charges'!$A:$O,2,0))</f>
        <v/>
      </c>
      <c r="C211" s="135" t="str">
        <f>IF($A211="","",VLOOKUP($A211,'Annex 2 EHV charges'!$A:$O,3,0))</f>
        <v/>
      </c>
      <c r="D211" s="132"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0" t="str">
        <f>IFERROR(IF(VLOOKUP($A211,'Annex 2 EHV charges'!$A:$O,10,FALSE)=0,"",VLOOKUP($A211,'Annex 2 EHV charges'!$A:$O,10,FALSE)),"")</f>
        <v/>
      </c>
      <c r="H211" s="130" t="str">
        <f>IFERROR(IF(VLOOKUP($A211,'Annex 2 EHV charges'!$A:$O,11,FALSE)=0,"",VLOOKUP($A211,'Annex 2 EHV charges'!$A:$O,11,FALSE)),"")</f>
        <v/>
      </c>
    </row>
    <row r="212" spans="1:8" ht="30.75" customHeight="1" x14ac:dyDescent="0.2">
      <c r="A212" s="132" t="str">
        <f t="array" ref="A212">IFERROR(INDEX('Annex 2 EHV charges'!#REF!, MATCH(0, IF(ISBLANK('Annex 2 EHV charges'!#REF!),1, COUNTIF(A$4:$A211, 'Annex 2 EHV charges'!#REF!)), 0)),"")</f>
        <v/>
      </c>
      <c r="B212" s="134" t="str">
        <f>IF($A212="","",VLOOKUP($A212,'Annex 2 EHV charges'!$A:$O,2,0))</f>
        <v/>
      </c>
      <c r="C212" s="135" t="str">
        <f>IF($A212="","",VLOOKUP($A212,'Annex 2 EHV charges'!$A:$O,3,0))</f>
        <v/>
      </c>
      <c r="D212" s="132"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0" t="str">
        <f>IFERROR(IF(VLOOKUP($A212,'Annex 2 EHV charges'!$A:$O,10,FALSE)=0,"",VLOOKUP($A212,'Annex 2 EHV charges'!$A:$O,10,FALSE)),"")</f>
        <v/>
      </c>
      <c r="H212" s="130"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1" t="s">
        <v>331</v>
      </c>
      <c r="B1" s="221"/>
      <c r="C1" s="221"/>
      <c r="D1" s="221"/>
      <c r="E1" s="221"/>
      <c r="F1" s="221"/>
      <c r="G1" s="221"/>
      <c r="H1" s="221"/>
    </row>
    <row r="2" spans="1:15" s="35" customFormat="1" ht="25.5" customHeight="1" x14ac:dyDescent="0.2">
      <c r="A2" s="228" t="str">
        <f>Overview!B4&amp; " - Effective from "&amp;Overview!D4&amp;" - "&amp;Overview!E4&amp;" EDCM export charges"</f>
        <v>Vattenfall Networks Limited - GSP D - Effective from 1 April 2019 - Final EDCM export charges</v>
      </c>
      <c r="B2" s="229"/>
      <c r="C2" s="229"/>
      <c r="D2" s="229"/>
      <c r="E2" s="229"/>
      <c r="F2" s="229"/>
      <c r="G2" s="229"/>
      <c r="H2" s="230"/>
    </row>
    <row r="3" spans="1:15" s="64" customFormat="1" ht="18" x14ac:dyDescent="0.2">
      <c r="A3" s="69"/>
      <c r="B3" s="133"/>
      <c r="C3" s="133"/>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6" t="str">
        <f t="array" ref="A5">IFERROR(INDEX('Annex 2 EHV charges'!#REF!, MATCH(0, IF(ISBLANK('Annex 2 EHV charges'!#REF!),1, COUNTIF(A$4:$A4, 'Annex 2 EHV charges'!#REF!)), 0)),"")</f>
        <v/>
      </c>
      <c r="B5" s="134" t="str">
        <f>IF($A5="","",VLOOKUP($A5,'Annex 2 EHV charges'!$D:$O,2,0))</f>
        <v/>
      </c>
      <c r="C5" s="135" t="str">
        <f>IF($A5="","",VLOOKUP($A5,'Annex 2 EHV charges'!$D:$O,3,0))</f>
        <v/>
      </c>
      <c r="D5" s="134" t="s">
        <v>503</v>
      </c>
      <c r="E5" s="137" t="str">
        <f>IFERROR(IF(VLOOKUP($A5,'Annex 2 EHV charges'!$D:$O,9,FALSE)=0,"",VLOOKUP($A5,'Annex 2 EHV charges'!$D:$O,9,FALSE)),"")</f>
        <v/>
      </c>
      <c r="F5" s="138" t="str">
        <f>IFERROR(IF(VLOOKUP($A5,'Annex 2 EHV charges'!$D:$O,10,FALSE)=0,"",VLOOKUP($A5,'Annex 2 EHV charges'!$D:$O,10,FALSE)),"")</f>
        <v/>
      </c>
      <c r="G5" s="139" t="str">
        <f>IFERROR(IF(VLOOKUP($A5,'Annex 2 EHV charges'!$D:$O,11,FALSE)=0,"",VLOOKUP($A5,'Annex 2 EHV charges'!$D:$O,11,FALSE)),"")</f>
        <v/>
      </c>
      <c r="H5" s="139" t="str">
        <f>IFERROR(IF(VLOOKUP($A5,'Annex 2 EHV charges'!$D:$O,12,FALSE)=0,"",VLOOKUP($A5,'Annex 2 EHV charges'!$D:$O,12,FALSE)),"")</f>
        <v/>
      </c>
    </row>
    <row r="6" spans="1:15" ht="33.75" customHeight="1" x14ac:dyDescent="0.2">
      <c r="A6" s="136" t="str">
        <f t="array" ref="A6">IFERROR(INDEX('Annex 2 EHV charges'!#REF!, MATCH(0, IF(ISBLANK('Annex 2 EHV charges'!#REF!),1, COUNTIF(A$4:$A5, 'Annex 2 EHV charges'!#REF!)), 0)),"")</f>
        <v/>
      </c>
      <c r="B6" s="134" t="str">
        <f>IF($A6="","",VLOOKUP($A6,'Annex 2 EHV charges'!$D:$O,2,0))</f>
        <v/>
      </c>
      <c r="C6" s="135" t="str">
        <f>IF($A6="","",VLOOKUP($A6,'Annex 2 EHV charges'!$D:$O,3,0))</f>
        <v/>
      </c>
      <c r="D6" s="132" t="str">
        <f>IF($A6="","",VLOOKUP($A6,'Annex 2 EHV charges'!$D:$O,4,0))</f>
        <v/>
      </c>
      <c r="E6" s="137" t="str">
        <f>IFERROR(IF(VLOOKUP($A6,'Annex 2 EHV charges'!$D:$O,9,FALSE)=0,"",VLOOKUP($A6,'Annex 2 EHV charges'!$D:$O,9,FALSE)),"")</f>
        <v/>
      </c>
      <c r="F6" s="138" t="str">
        <f>IFERROR(IF(VLOOKUP($A6,'Annex 2 EHV charges'!$D:$O,10,FALSE)=0,"",VLOOKUP($A6,'Annex 2 EHV charges'!$D:$O,10,FALSE)),"")</f>
        <v/>
      </c>
      <c r="G6" s="139" t="str">
        <f>IFERROR(IF(VLOOKUP($A6,'Annex 2 EHV charges'!$D:$O,11,FALSE)=0,"",VLOOKUP($A6,'Annex 2 EHV charges'!$D:$O,11,FALSE)),"")</f>
        <v/>
      </c>
      <c r="H6" s="139" t="str">
        <f>IFERROR(IF(VLOOKUP($A6,'Annex 2 EHV charges'!$D:$O,12,FALSE)=0,"",VLOOKUP($A6,'Annex 2 EHV charges'!$D:$O,12,FALSE)),"")</f>
        <v/>
      </c>
    </row>
    <row r="7" spans="1:15" ht="33.75" customHeight="1" x14ac:dyDescent="0.2">
      <c r="A7" s="136" t="str">
        <f t="array" ref="A7">IFERROR(INDEX('Annex 2 EHV charges'!#REF!, MATCH(0, IF(ISBLANK('Annex 2 EHV charges'!#REF!),1, COUNTIF(A$4:$A6, 'Annex 2 EHV charges'!#REF!)), 0)),"")</f>
        <v/>
      </c>
      <c r="B7" s="134" t="str">
        <f>IF($A7="","",VLOOKUP($A7,'Annex 2 EHV charges'!$D:$O,2,0))</f>
        <v/>
      </c>
      <c r="C7" s="135" t="str">
        <f>IF($A7="","",VLOOKUP($A7,'Annex 2 EHV charges'!$D:$O,3,0))</f>
        <v/>
      </c>
      <c r="D7" s="132" t="str">
        <f>IF($A7="","",VLOOKUP($A7,'Annex 2 EHV charges'!$D:$O,4,0))</f>
        <v/>
      </c>
      <c r="E7" s="137" t="str">
        <f>IFERROR(IF(VLOOKUP($A7,'Annex 2 EHV charges'!$D:$O,9,FALSE)=0,"",VLOOKUP($A7,'Annex 2 EHV charges'!$D:$O,9,FALSE)),"")</f>
        <v/>
      </c>
      <c r="F7" s="138" t="str">
        <f>IFERROR(IF(VLOOKUP($A7,'Annex 2 EHV charges'!$D:$O,10,FALSE)=0,"",VLOOKUP($A7,'Annex 2 EHV charges'!$D:$O,10,FALSE)),"")</f>
        <v/>
      </c>
      <c r="G7" s="139" t="str">
        <f>IFERROR(IF(VLOOKUP($A7,'Annex 2 EHV charges'!$D:$O,11,FALSE)=0,"",VLOOKUP($A7,'Annex 2 EHV charges'!$D:$O,11,FALSE)),"")</f>
        <v/>
      </c>
      <c r="H7" s="139" t="str">
        <f>IFERROR(IF(VLOOKUP($A7,'Annex 2 EHV charges'!$D:$O,12,FALSE)=0,"",VLOOKUP($A7,'Annex 2 EHV charges'!$D:$O,12,FALSE)),"")</f>
        <v/>
      </c>
    </row>
    <row r="8" spans="1:15" ht="33.75" customHeight="1" x14ac:dyDescent="0.2">
      <c r="A8" s="136" t="str">
        <f t="array" ref="A8">IFERROR(INDEX('Annex 2 EHV charges'!#REF!, MATCH(0, IF(ISBLANK('Annex 2 EHV charges'!#REF!),1, COUNTIF(A$4:$A7, 'Annex 2 EHV charges'!#REF!)), 0)),"")</f>
        <v/>
      </c>
      <c r="B8" s="134" t="str">
        <f>IF($A8="","",VLOOKUP($A8,'Annex 2 EHV charges'!$D:$O,2,0))</f>
        <v/>
      </c>
      <c r="C8" s="135" t="str">
        <f>IF($A8="","",VLOOKUP($A8,'Annex 2 EHV charges'!$D:$O,3,0))</f>
        <v/>
      </c>
      <c r="D8" s="132" t="str">
        <f>IF($A8="","",VLOOKUP($A8,'Annex 2 EHV charges'!$D:$O,4,0))</f>
        <v/>
      </c>
      <c r="E8" s="137" t="str">
        <f>IFERROR(IF(VLOOKUP($A8,'Annex 2 EHV charges'!$D:$O,9,FALSE)=0,"",VLOOKUP($A8,'Annex 2 EHV charges'!$D:$O,9,FALSE)),"")</f>
        <v/>
      </c>
      <c r="F8" s="138" t="str">
        <f>IFERROR(IF(VLOOKUP($A8,'Annex 2 EHV charges'!$D:$O,10,FALSE)=0,"",VLOOKUP($A8,'Annex 2 EHV charges'!$D:$O,10,FALSE)),"")</f>
        <v/>
      </c>
      <c r="G8" s="139" t="str">
        <f>IFERROR(IF(VLOOKUP($A8,'Annex 2 EHV charges'!$D:$O,11,FALSE)=0,"",VLOOKUP($A8,'Annex 2 EHV charges'!$D:$O,11,FALSE)),"")</f>
        <v/>
      </c>
      <c r="H8" s="139" t="str">
        <f>IFERROR(IF(VLOOKUP($A8,'Annex 2 EHV charges'!$D:$O,12,FALSE)=0,"",VLOOKUP($A8,'Annex 2 EHV charges'!$D:$O,12,FALSE)),"")</f>
        <v/>
      </c>
    </row>
    <row r="9" spans="1:15" ht="33.75" customHeight="1" x14ac:dyDescent="0.2">
      <c r="A9" s="136" t="str">
        <f t="array" ref="A9">IFERROR(INDEX('Annex 2 EHV charges'!#REF!, MATCH(0, IF(ISBLANK('Annex 2 EHV charges'!#REF!),1, COUNTIF(A$4:$A8, 'Annex 2 EHV charges'!#REF!)), 0)),"")</f>
        <v/>
      </c>
      <c r="B9" s="134" t="str">
        <f>IF($A9="","",VLOOKUP($A9,'Annex 2 EHV charges'!$D:$O,2,0))</f>
        <v/>
      </c>
      <c r="C9" s="135" t="str">
        <f>IF($A9="","",VLOOKUP($A9,'Annex 2 EHV charges'!$D:$O,3,0))</f>
        <v/>
      </c>
      <c r="D9" s="132" t="str">
        <f>IF($A9="","",VLOOKUP($A9,'Annex 2 EHV charges'!$D:$O,4,0))</f>
        <v/>
      </c>
      <c r="E9" s="137" t="str">
        <f>IFERROR(IF(VLOOKUP($A9,'Annex 2 EHV charges'!$D:$O,9,FALSE)=0,"",VLOOKUP($A9,'Annex 2 EHV charges'!$D:$O,9,FALSE)),"")</f>
        <v/>
      </c>
      <c r="F9" s="138" t="str">
        <f>IFERROR(IF(VLOOKUP($A9,'Annex 2 EHV charges'!$D:$O,10,FALSE)=0,"",VLOOKUP($A9,'Annex 2 EHV charges'!$D:$O,10,FALSE)),"")</f>
        <v/>
      </c>
      <c r="G9" s="139" t="str">
        <f>IFERROR(IF(VLOOKUP($A9,'Annex 2 EHV charges'!$D:$O,11,FALSE)=0,"",VLOOKUP($A9,'Annex 2 EHV charges'!$D:$O,11,FALSE)),"")</f>
        <v/>
      </c>
      <c r="H9" s="139" t="str">
        <f>IFERROR(IF(VLOOKUP($A9,'Annex 2 EHV charges'!$D:$O,12,FALSE)=0,"",VLOOKUP($A9,'Annex 2 EHV charges'!$D:$O,12,FALSE)),"")</f>
        <v/>
      </c>
    </row>
    <row r="10" spans="1:15" ht="33.75" customHeight="1" x14ac:dyDescent="0.2">
      <c r="A10" s="136" t="str">
        <f t="array" ref="A10">IFERROR(INDEX('Annex 2 EHV charges'!#REF!, MATCH(0, IF(ISBLANK('Annex 2 EHV charges'!#REF!),1, COUNTIF(A$4:$A9, 'Annex 2 EHV charges'!#REF!)), 0)),"")</f>
        <v/>
      </c>
      <c r="B10" s="134" t="str">
        <f>IF($A10="","",VLOOKUP($A10,'Annex 2 EHV charges'!$D:$O,2,0))</f>
        <v/>
      </c>
      <c r="C10" s="135" t="str">
        <f>IF($A10="","",VLOOKUP($A10,'Annex 2 EHV charges'!$D:$O,3,0))</f>
        <v/>
      </c>
      <c r="D10" s="132" t="str">
        <f>IF($A10="","",VLOOKUP($A10,'Annex 2 EHV charges'!$D:$O,4,0))</f>
        <v/>
      </c>
      <c r="E10" s="137" t="str">
        <f>IFERROR(IF(VLOOKUP($A10,'Annex 2 EHV charges'!$D:$O,9,FALSE)=0,"",VLOOKUP($A10,'Annex 2 EHV charges'!$D:$O,9,FALSE)),"")</f>
        <v/>
      </c>
      <c r="F10" s="138" t="str">
        <f>IFERROR(IF(VLOOKUP($A10,'Annex 2 EHV charges'!$D:$O,10,FALSE)=0,"",VLOOKUP($A10,'Annex 2 EHV charges'!$D:$O,10,FALSE)),"")</f>
        <v/>
      </c>
      <c r="G10" s="139" t="str">
        <f>IFERROR(IF(VLOOKUP($A10,'Annex 2 EHV charges'!$D:$O,11,FALSE)=0,"",VLOOKUP($A10,'Annex 2 EHV charges'!$D:$O,11,FALSE)),"")</f>
        <v/>
      </c>
      <c r="H10" s="139" t="str">
        <f>IFERROR(IF(VLOOKUP($A10,'Annex 2 EHV charges'!$D:$O,12,FALSE)=0,"",VLOOKUP($A10,'Annex 2 EHV charges'!$D:$O,12,FALSE)),"")</f>
        <v/>
      </c>
    </row>
    <row r="11" spans="1:15" ht="33.75" customHeight="1" x14ac:dyDescent="0.2">
      <c r="A11" s="136" t="str">
        <f t="array" ref="A11">IFERROR(INDEX('Annex 2 EHV charges'!#REF!, MATCH(0, IF(ISBLANK('Annex 2 EHV charges'!#REF!),1, COUNTIF(A$4:$A10, 'Annex 2 EHV charges'!#REF!)), 0)),"")</f>
        <v/>
      </c>
      <c r="B11" s="134" t="str">
        <f>IF($A11="","",VLOOKUP($A11,'Annex 2 EHV charges'!$D:$O,2,0))</f>
        <v/>
      </c>
      <c r="C11" s="135" t="str">
        <f>IF($A11="","",VLOOKUP($A11,'Annex 2 EHV charges'!$D:$O,3,0))</f>
        <v/>
      </c>
      <c r="D11" s="132" t="str">
        <f>IF($A11="","",VLOOKUP($A11,'Annex 2 EHV charges'!$D:$O,4,0))</f>
        <v/>
      </c>
      <c r="E11" s="137" t="str">
        <f>IFERROR(IF(VLOOKUP($A11,'Annex 2 EHV charges'!$D:$O,9,FALSE)=0,"",VLOOKUP($A11,'Annex 2 EHV charges'!$D:$O,9,FALSE)),"")</f>
        <v/>
      </c>
      <c r="F11" s="138" t="str">
        <f>IFERROR(IF(VLOOKUP($A11,'Annex 2 EHV charges'!$D:$O,10,FALSE)=0,"",VLOOKUP($A11,'Annex 2 EHV charges'!$D:$O,10,FALSE)),"")</f>
        <v/>
      </c>
      <c r="G11" s="139" t="str">
        <f>IFERROR(IF(VLOOKUP($A11,'Annex 2 EHV charges'!$D:$O,11,FALSE)=0,"",VLOOKUP($A11,'Annex 2 EHV charges'!$D:$O,11,FALSE)),"")</f>
        <v/>
      </c>
      <c r="H11" s="139" t="str">
        <f>IFERROR(IF(VLOOKUP($A11,'Annex 2 EHV charges'!$D:$O,12,FALSE)=0,"",VLOOKUP($A11,'Annex 2 EHV charges'!$D:$O,12,FALSE)),"")</f>
        <v/>
      </c>
    </row>
    <row r="12" spans="1:15" ht="33.75" customHeight="1" x14ac:dyDescent="0.2">
      <c r="A12" s="136" t="str">
        <f t="array" ref="A12">IFERROR(INDEX('Annex 2 EHV charges'!#REF!, MATCH(0, IF(ISBLANK('Annex 2 EHV charges'!#REF!),1, COUNTIF(A$4:$A11, 'Annex 2 EHV charges'!#REF!)), 0)),"")</f>
        <v/>
      </c>
      <c r="B12" s="134" t="str">
        <f>IF($A12="","",VLOOKUP($A12,'Annex 2 EHV charges'!$D:$O,2,0))</f>
        <v/>
      </c>
      <c r="C12" s="135" t="str">
        <f>IF($A12="","",VLOOKUP($A12,'Annex 2 EHV charges'!$D:$O,3,0))</f>
        <v/>
      </c>
      <c r="D12" s="132" t="str">
        <f>IF($A12="","",VLOOKUP($A12,'Annex 2 EHV charges'!$D:$O,4,0))</f>
        <v/>
      </c>
      <c r="E12" s="137" t="str">
        <f>IFERROR(IF(VLOOKUP($A12,'Annex 2 EHV charges'!$D:$O,9,FALSE)=0,"",VLOOKUP($A12,'Annex 2 EHV charges'!$D:$O,9,FALSE)),"")</f>
        <v/>
      </c>
      <c r="F12" s="138" t="str">
        <f>IFERROR(IF(VLOOKUP($A12,'Annex 2 EHV charges'!$D:$O,10,FALSE)=0,"",VLOOKUP($A12,'Annex 2 EHV charges'!$D:$O,10,FALSE)),"")</f>
        <v/>
      </c>
      <c r="G12" s="139" t="str">
        <f>IFERROR(IF(VLOOKUP($A12,'Annex 2 EHV charges'!$D:$O,11,FALSE)=0,"",VLOOKUP($A12,'Annex 2 EHV charges'!$D:$O,11,FALSE)),"")</f>
        <v/>
      </c>
      <c r="H12" s="139" t="str">
        <f>IFERROR(IF(VLOOKUP($A12,'Annex 2 EHV charges'!$D:$O,12,FALSE)=0,"",VLOOKUP($A12,'Annex 2 EHV charges'!$D:$O,12,FALSE)),"")</f>
        <v/>
      </c>
    </row>
    <row r="13" spans="1:15" ht="33.75" customHeight="1" x14ac:dyDescent="0.2">
      <c r="A13" s="136" t="str">
        <f t="array" ref="A13">IFERROR(INDEX('Annex 2 EHV charges'!#REF!, MATCH(0, IF(ISBLANK('Annex 2 EHV charges'!#REF!),1, COUNTIF(A$4:$A12, 'Annex 2 EHV charges'!#REF!)), 0)),"")</f>
        <v/>
      </c>
      <c r="B13" s="134" t="str">
        <f>IF($A13="","",VLOOKUP($A13,'Annex 2 EHV charges'!$D:$O,2,0))</f>
        <v/>
      </c>
      <c r="C13" s="135" t="str">
        <f>IF($A13="","",VLOOKUP($A13,'Annex 2 EHV charges'!$D:$O,3,0))</f>
        <v/>
      </c>
      <c r="D13" s="132" t="str">
        <f>IF($A13="","",VLOOKUP($A13,'Annex 2 EHV charges'!$D:$O,4,0))</f>
        <v/>
      </c>
      <c r="E13" s="137" t="str">
        <f>IFERROR(IF(VLOOKUP($A13,'Annex 2 EHV charges'!$D:$O,9,FALSE)=0,"",VLOOKUP($A13,'Annex 2 EHV charges'!$D:$O,9,FALSE)),"")</f>
        <v/>
      </c>
      <c r="F13" s="138" t="str">
        <f>IFERROR(IF(VLOOKUP($A13,'Annex 2 EHV charges'!$D:$O,10,FALSE)=0,"",VLOOKUP($A13,'Annex 2 EHV charges'!$D:$O,10,FALSE)),"")</f>
        <v/>
      </c>
      <c r="G13" s="139" t="str">
        <f>IFERROR(IF(VLOOKUP($A13,'Annex 2 EHV charges'!$D:$O,11,FALSE)=0,"",VLOOKUP($A13,'Annex 2 EHV charges'!$D:$O,11,FALSE)),"")</f>
        <v/>
      </c>
      <c r="H13" s="139" t="str">
        <f>IFERROR(IF(VLOOKUP($A13,'Annex 2 EHV charges'!$D:$O,12,FALSE)=0,"",VLOOKUP($A13,'Annex 2 EHV charges'!$D:$O,12,FALSE)),"")</f>
        <v/>
      </c>
    </row>
    <row r="14" spans="1:15" ht="33.75" customHeight="1" x14ac:dyDescent="0.2">
      <c r="A14" s="136" t="str">
        <f t="array" ref="A14">IFERROR(INDEX('Annex 2 EHV charges'!#REF!, MATCH(0, IF(ISBLANK('Annex 2 EHV charges'!#REF!),1, COUNTIF(A$4:$A13, 'Annex 2 EHV charges'!#REF!)), 0)),"")</f>
        <v/>
      </c>
      <c r="B14" s="134" t="str">
        <f>IF($A14="","",VLOOKUP($A14,'Annex 2 EHV charges'!$D:$O,2,0))</f>
        <v/>
      </c>
      <c r="C14" s="135" t="str">
        <f>IF($A14="","",VLOOKUP($A14,'Annex 2 EHV charges'!$D:$O,3,0))</f>
        <v/>
      </c>
      <c r="D14" s="132" t="str">
        <f>IF($A14="","",VLOOKUP($A14,'Annex 2 EHV charges'!$D:$O,4,0))</f>
        <v/>
      </c>
      <c r="E14" s="137" t="str">
        <f>IFERROR(IF(VLOOKUP($A14,'Annex 2 EHV charges'!$D:$O,9,FALSE)=0,"",VLOOKUP($A14,'Annex 2 EHV charges'!$D:$O,9,FALSE)),"")</f>
        <v/>
      </c>
      <c r="F14" s="138" t="str">
        <f>IFERROR(IF(VLOOKUP($A14,'Annex 2 EHV charges'!$D:$O,10,FALSE)=0,"",VLOOKUP($A14,'Annex 2 EHV charges'!$D:$O,10,FALSE)),"")</f>
        <v/>
      </c>
      <c r="G14" s="139" t="str">
        <f>IFERROR(IF(VLOOKUP($A14,'Annex 2 EHV charges'!$D:$O,11,FALSE)=0,"",VLOOKUP($A14,'Annex 2 EHV charges'!$D:$O,11,FALSE)),"")</f>
        <v/>
      </c>
      <c r="H14" s="139" t="str">
        <f>IFERROR(IF(VLOOKUP($A14,'Annex 2 EHV charges'!$D:$O,12,FALSE)=0,"",VLOOKUP($A14,'Annex 2 EHV charges'!$D:$O,12,FALSE)),"")</f>
        <v/>
      </c>
    </row>
    <row r="15" spans="1:15" ht="33.75" customHeight="1" x14ac:dyDescent="0.2">
      <c r="A15" s="136" t="str">
        <f t="array" ref="A15">IFERROR(INDEX('Annex 2 EHV charges'!#REF!, MATCH(0, IF(ISBLANK('Annex 2 EHV charges'!#REF!),1, COUNTIF(A$4:$A14, 'Annex 2 EHV charges'!#REF!)), 0)),"")</f>
        <v/>
      </c>
      <c r="B15" s="134" t="str">
        <f>IF($A15="","",VLOOKUP($A15,'Annex 2 EHV charges'!$D:$O,2,0))</f>
        <v/>
      </c>
      <c r="C15" s="135" t="str">
        <f>IF($A15="","",VLOOKUP($A15,'Annex 2 EHV charges'!$D:$O,3,0))</f>
        <v/>
      </c>
      <c r="D15" s="132" t="str">
        <f>IF($A15="","",VLOOKUP($A15,'Annex 2 EHV charges'!$D:$O,4,0))</f>
        <v/>
      </c>
      <c r="E15" s="137" t="str">
        <f>IFERROR(IF(VLOOKUP($A15,'Annex 2 EHV charges'!$D:$O,9,FALSE)=0,"",VLOOKUP($A15,'Annex 2 EHV charges'!$D:$O,9,FALSE)),"")</f>
        <v/>
      </c>
      <c r="F15" s="138" t="str">
        <f>IFERROR(IF(VLOOKUP($A15,'Annex 2 EHV charges'!$D:$O,10,FALSE)=0,"",VLOOKUP($A15,'Annex 2 EHV charges'!$D:$O,10,FALSE)),"")</f>
        <v/>
      </c>
      <c r="G15" s="139" t="str">
        <f>IFERROR(IF(VLOOKUP($A15,'Annex 2 EHV charges'!$D:$O,11,FALSE)=0,"",VLOOKUP($A15,'Annex 2 EHV charges'!$D:$O,11,FALSE)),"")</f>
        <v/>
      </c>
      <c r="H15" s="139" t="str">
        <f>IFERROR(IF(VLOOKUP($A15,'Annex 2 EHV charges'!$D:$O,12,FALSE)=0,"",VLOOKUP($A15,'Annex 2 EHV charges'!$D:$O,12,FALSE)),"")</f>
        <v/>
      </c>
    </row>
    <row r="16" spans="1:15" ht="33.75" customHeight="1" x14ac:dyDescent="0.2">
      <c r="A16" s="136" t="str">
        <f t="array" ref="A16">IFERROR(INDEX('Annex 2 EHV charges'!#REF!, MATCH(0, IF(ISBLANK('Annex 2 EHV charges'!#REF!),1, COUNTIF(A$4:$A15, 'Annex 2 EHV charges'!#REF!)), 0)),"")</f>
        <v/>
      </c>
      <c r="B16" s="134" t="str">
        <f>IF($A16="","",VLOOKUP($A16,'Annex 2 EHV charges'!$D:$O,2,0))</f>
        <v/>
      </c>
      <c r="C16" s="135" t="str">
        <f>IF($A16="","",VLOOKUP($A16,'Annex 2 EHV charges'!$D:$O,3,0))</f>
        <v/>
      </c>
      <c r="D16" s="132" t="str">
        <f>IF($A16="","",VLOOKUP($A16,'Annex 2 EHV charges'!$D:$O,4,0))</f>
        <v/>
      </c>
      <c r="E16" s="137" t="str">
        <f>IFERROR(IF(VLOOKUP($A16,'Annex 2 EHV charges'!$D:$O,9,FALSE)=0,"",VLOOKUP($A16,'Annex 2 EHV charges'!$D:$O,9,FALSE)),"")</f>
        <v/>
      </c>
      <c r="F16" s="138" t="str">
        <f>IFERROR(IF(VLOOKUP($A16,'Annex 2 EHV charges'!$D:$O,10,FALSE)=0,"",VLOOKUP($A16,'Annex 2 EHV charges'!$D:$O,10,FALSE)),"")</f>
        <v/>
      </c>
      <c r="G16" s="139" t="str">
        <f>IFERROR(IF(VLOOKUP($A16,'Annex 2 EHV charges'!$D:$O,11,FALSE)=0,"",VLOOKUP($A16,'Annex 2 EHV charges'!$D:$O,11,FALSE)),"")</f>
        <v/>
      </c>
      <c r="H16" s="139" t="str">
        <f>IFERROR(IF(VLOOKUP($A16,'Annex 2 EHV charges'!$D:$O,12,FALSE)=0,"",VLOOKUP($A16,'Annex 2 EHV charges'!$D:$O,12,FALSE)),"")</f>
        <v/>
      </c>
    </row>
    <row r="17" spans="1:8" ht="33.75" customHeight="1" x14ac:dyDescent="0.2">
      <c r="A17" s="136" t="str">
        <f t="array" ref="A17">IFERROR(INDEX('Annex 2 EHV charges'!#REF!, MATCH(0, IF(ISBLANK('Annex 2 EHV charges'!#REF!),1, COUNTIF(A$4:$A16, 'Annex 2 EHV charges'!#REF!)), 0)),"")</f>
        <v/>
      </c>
      <c r="B17" s="134" t="str">
        <f>IF($A17="","",VLOOKUP($A17,'Annex 2 EHV charges'!$D:$O,2,0))</f>
        <v/>
      </c>
      <c r="C17" s="135" t="str">
        <f>IF($A17="","",VLOOKUP($A17,'Annex 2 EHV charges'!$D:$O,3,0))</f>
        <v/>
      </c>
      <c r="D17" s="132" t="str">
        <f>IF($A17="","",VLOOKUP($A17,'Annex 2 EHV charges'!$D:$O,4,0))</f>
        <v/>
      </c>
      <c r="E17" s="137" t="str">
        <f>IFERROR(IF(VLOOKUP($A17,'Annex 2 EHV charges'!$D:$O,9,FALSE)=0,"",VLOOKUP($A17,'Annex 2 EHV charges'!$D:$O,9,FALSE)),"")</f>
        <v/>
      </c>
      <c r="F17" s="138" t="str">
        <f>IFERROR(IF(VLOOKUP($A17,'Annex 2 EHV charges'!$D:$O,10,FALSE)=0,"",VLOOKUP($A17,'Annex 2 EHV charges'!$D:$O,10,FALSE)),"")</f>
        <v/>
      </c>
      <c r="G17" s="139" t="str">
        <f>IFERROR(IF(VLOOKUP($A17,'Annex 2 EHV charges'!$D:$O,11,FALSE)=0,"",VLOOKUP($A17,'Annex 2 EHV charges'!$D:$O,11,FALSE)),"")</f>
        <v/>
      </c>
      <c r="H17" s="139" t="str">
        <f>IFERROR(IF(VLOOKUP($A17,'Annex 2 EHV charges'!$D:$O,12,FALSE)=0,"",VLOOKUP($A17,'Annex 2 EHV charges'!$D:$O,12,FALSE)),"")</f>
        <v/>
      </c>
    </row>
    <row r="18" spans="1:8" ht="33.75" customHeight="1" x14ac:dyDescent="0.2">
      <c r="A18" s="136" t="str">
        <f t="array" ref="A18">IFERROR(INDEX('Annex 2 EHV charges'!#REF!, MATCH(0, IF(ISBLANK('Annex 2 EHV charges'!#REF!),1, COUNTIF(A$4:$A17, 'Annex 2 EHV charges'!#REF!)), 0)),"")</f>
        <v/>
      </c>
      <c r="B18" s="134" t="str">
        <f>IF($A18="","",VLOOKUP($A18,'Annex 2 EHV charges'!$D:$O,2,0))</f>
        <v/>
      </c>
      <c r="C18" s="135" t="str">
        <f>IF($A18="","",VLOOKUP($A18,'Annex 2 EHV charges'!$D:$O,3,0))</f>
        <v/>
      </c>
      <c r="D18" s="132" t="str">
        <f>IF($A18="","",VLOOKUP($A18,'Annex 2 EHV charges'!$D:$O,4,0))</f>
        <v/>
      </c>
      <c r="E18" s="137" t="str">
        <f>IFERROR(IF(VLOOKUP($A18,'Annex 2 EHV charges'!$D:$O,9,FALSE)=0,"",VLOOKUP($A18,'Annex 2 EHV charges'!$D:$O,9,FALSE)),"")</f>
        <v/>
      </c>
      <c r="F18" s="138" t="str">
        <f>IFERROR(IF(VLOOKUP($A18,'Annex 2 EHV charges'!$D:$O,10,FALSE)=0,"",VLOOKUP($A18,'Annex 2 EHV charges'!$D:$O,10,FALSE)),"")</f>
        <v/>
      </c>
      <c r="G18" s="139" t="str">
        <f>IFERROR(IF(VLOOKUP($A18,'Annex 2 EHV charges'!$D:$O,11,FALSE)=0,"",VLOOKUP($A18,'Annex 2 EHV charges'!$D:$O,11,FALSE)),"")</f>
        <v/>
      </c>
      <c r="H18" s="139" t="str">
        <f>IFERROR(IF(VLOOKUP($A18,'Annex 2 EHV charges'!$D:$O,12,FALSE)=0,"",VLOOKUP($A18,'Annex 2 EHV charges'!$D:$O,12,FALSE)),"")</f>
        <v/>
      </c>
    </row>
    <row r="19" spans="1:8" ht="33.75" customHeight="1" x14ac:dyDescent="0.2">
      <c r="A19" s="136" t="str">
        <f t="array" ref="A19">IFERROR(INDEX('Annex 2 EHV charges'!#REF!, MATCH(0, IF(ISBLANK('Annex 2 EHV charges'!#REF!),1, COUNTIF(A$4:$A18, 'Annex 2 EHV charges'!#REF!)), 0)),"")</f>
        <v/>
      </c>
      <c r="B19" s="134" t="str">
        <f>IF($A19="","",VLOOKUP($A19,'Annex 2 EHV charges'!$D:$O,2,0))</f>
        <v/>
      </c>
      <c r="C19" s="135" t="str">
        <f>IF($A19="","",VLOOKUP($A19,'Annex 2 EHV charges'!$D:$O,3,0))</f>
        <v/>
      </c>
      <c r="D19" s="132" t="str">
        <f>IF($A19="","",VLOOKUP($A19,'Annex 2 EHV charges'!$D:$O,4,0))</f>
        <v/>
      </c>
      <c r="E19" s="137" t="str">
        <f>IFERROR(IF(VLOOKUP($A19,'Annex 2 EHV charges'!$D:$O,9,FALSE)=0,"",VLOOKUP($A19,'Annex 2 EHV charges'!$D:$O,9,FALSE)),"")</f>
        <v/>
      </c>
      <c r="F19" s="138" t="str">
        <f>IFERROR(IF(VLOOKUP($A19,'Annex 2 EHV charges'!$D:$O,10,FALSE)=0,"",VLOOKUP($A19,'Annex 2 EHV charges'!$D:$O,10,FALSE)),"")</f>
        <v/>
      </c>
      <c r="G19" s="139" t="str">
        <f>IFERROR(IF(VLOOKUP($A19,'Annex 2 EHV charges'!$D:$O,11,FALSE)=0,"",VLOOKUP($A19,'Annex 2 EHV charges'!$D:$O,11,FALSE)),"")</f>
        <v/>
      </c>
      <c r="H19" s="139" t="str">
        <f>IFERROR(IF(VLOOKUP($A19,'Annex 2 EHV charges'!$D:$O,12,FALSE)=0,"",VLOOKUP($A19,'Annex 2 EHV charges'!$D:$O,12,FALSE)),"")</f>
        <v/>
      </c>
    </row>
    <row r="20" spans="1:8" ht="33.75" customHeight="1" x14ac:dyDescent="0.2">
      <c r="A20" s="136" t="str">
        <f t="array" ref="A20">IFERROR(INDEX('Annex 2 EHV charges'!#REF!, MATCH(0, IF(ISBLANK('Annex 2 EHV charges'!#REF!),1, COUNTIF(A$4:$A19, 'Annex 2 EHV charges'!#REF!)), 0)),"")</f>
        <v/>
      </c>
      <c r="B20" s="134" t="str">
        <f>IF($A20="","",VLOOKUP($A20,'Annex 2 EHV charges'!$D:$O,2,0))</f>
        <v/>
      </c>
      <c r="C20" s="135" t="str">
        <f>IF($A20="","",VLOOKUP($A20,'Annex 2 EHV charges'!$D:$O,3,0))</f>
        <v/>
      </c>
      <c r="D20" s="132" t="str">
        <f>IF($A20="","",VLOOKUP($A20,'Annex 2 EHV charges'!$D:$O,4,0))</f>
        <v/>
      </c>
      <c r="E20" s="137" t="str">
        <f>IFERROR(IF(VLOOKUP($A20,'Annex 2 EHV charges'!$D:$O,9,FALSE)=0,"",VLOOKUP($A20,'Annex 2 EHV charges'!$D:$O,9,FALSE)),"")</f>
        <v/>
      </c>
      <c r="F20" s="138" t="str">
        <f>IFERROR(IF(VLOOKUP($A20,'Annex 2 EHV charges'!$D:$O,10,FALSE)=0,"",VLOOKUP($A20,'Annex 2 EHV charges'!$D:$O,10,FALSE)),"")</f>
        <v/>
      </c>
      <c r="G20" s="139" t="str">
        <f>IFERROR(IF(VLOOKUP($A20,'Annex 2 EHV charges'!$D:$O,11,FALSE)=0,"",VLOOKUP($A20,'Annex 2 EHV charges'!$D:$O,11,FALSE)),"")</f>
        <v/>
      </c>
      <c r="H20" s="139" t="str">
        <f>IFERROR(IF(VLOOKUP($A20,'Annex 2 EHV charges'!$D:$O,12,FALSE)=0,"",VLOOKUP($A20,'Annex 2 EHV charges'!$D:$O,12,FALSE)),"")</f>
        <v/>
      </c>
    </row>
    <row r="21" spans="1:8" ht="33.75" customHeight="1" x14ac:dyDescent="0.2">
      <c r="A21" s="136" t="str">
        <f t="array" ref="A21">IFERROR(INDEX('Annex 2 EHV charges'!#REF!, MATCH(0, IF(ISBLANK('Annex 2 EHV charges'!#REF!),1, COUNTIF(A$4:$A20, 'Annex 2 EHV charges'!#REF!)), 0)),"")</f>
        <v/>
      </c>
      <c r="B21" s="134" t="str">
        <f>IF($A21="","",VLOOKUP($A21,'Annex 2 EHV charges'!$D:$O,2,0))</f>
        <v/>
      </c>
      <c r="C21" s="135" t="str">
        <f>IF($A21="","",VLOOKUP($A21,'Annex 2 EHV charges'!$D:$O,3,0))</f>
        <v/>
      </c>
      <c r="D21" s="132" t="str">
        <f>IF($A21="","",VLOOKUP($A21,'Annex 2 EHV charges'!$D:$O,4,0))</f>
        <v/>
      </c>
      <c r="E21" s="137" t="str">
        <f>IFERROR(IF(VLOOKUP($A21,'Annex 2 EHV charges'!$D:$O,9,FALSE)=0,"",VLOOKUP($A21,'Annex 2 EHV charges'!$D:$O,9,FALSE)),"")</f>
        <v/>
      </c>
      <c r="F21" s="138" t="str">
        <f>IFERROR(IF(VLOOKUP($A21,'Annex 2 EHV charges'!$D:$O,10,FALSE)=0,"",VLOOKUP($A21,'Annex 2 EHV charges'!$D:$O,10,FALSE)),"")</f>
        <v/>
      </c>
      <c r="G21" s="139" t="str">
        <f>IFERROR(IF(VLOOKUP($A21,'Annex 2 EHV charges'!$D:$O,11,FALSE)=0,"",VLOOKUP($A21,'Annex 2 EHV charges'!$D:$O,11,FALSE)),"")</f>
        <v/>
      </c>
      <c r="H21" s="139" t="str">
        <f>IFERROR(IF(VLOOKUP($A21,'Annex 2 EHV charges'!$D:$O,12,FALSE)=0,"",VLOOKUP($A21,'Annex 2 EHV charges'!$D:$O,12,FALSE)),"")</f>
        <v/>
      </c>
    </row>
    <row r="22" spans="1:8" ht="33.75" customHeight="1" x14ac:dyDescent="0.2">
      <c r="A22" s="136" t="str">
        <f t="array" ref="A22">IFERROR(INDEX('Annex 2 EHV charges'!#REF!, MATCH(0, IF(ISBLANK('Annex 2 EHV charges'!#REF!),1, COUNTIF(A$4:$A21, 'Annex 2 EHV charges'!#REF!)), 0)),"")</f>
        <v/>
      </c>
      <c r="B22" s="134" t="str">
        <f>IF($A22="","",VLOOKUP($A22,'Annex 2 EHV charges'!$D:$O,2,0))</f>
        <v/>
      </c>
      <c r="C22" s="135" t="str">
        <f>IF($A22="","",VLOOKUP($A22,'Annex 2 EHV charges'!$D:$O,3,0))</f>
        <v/>
      </c>
      <c r="D22" s="132" t="str">
        <f>IF($A22="","",VLOOKUP($A22,'Annex 2 EHV charges'!$D:$O,4,0))</f>
        <v/>
      </c>
      <c r="E22" s="137" t="str">
        <f>IFERROR(IF(VLOOKUP($A22,'Annex 2 EHV charges'!$D:$O,9,FALSE)=0,"",VLOOKUP($A22,'Annex 2 EHV charges'!$D:$O,9,FALSE)),"")</f>
        <v/>
      </c>
      <c r="F22" s="138" t="str">
        <f>IFERROR(IF(VLOOKUP($A22,'Annex 2 EHV charges'!$D:$O,10,FALSE)=0,"",VLOOKUP($A22,'Annex 2 EHV charges'!$D:$O,10,FALSE)),"")</f>
        <v/>
      </c>
      <c r="G22" s="139" t="str">
        <f>IFERROR(IF(VLOOKUP($A22,'Annex 2 EHV charges'!$D:$O,11,FALSE)=0,"",VLOOKUP($A22,'Annex 2 EHV charges'!$D:$O,11,FALSE)),"")</f>
        <v/>
      </c>
      <c r="H22" s="139" t="str">
        <f>IFERROR(IF(VLOOKUP($A22,'Annex 2 EHV charges'!$D:$O,12,FALSE)=0,"",VLOOKUP($A22,'Annex 2 EHV charges'!$D:$O,12,FALSE)),"")</f>
        <v/>
      </c>
    </row>
    <row r="23" spans="1:8" ht="33.75" customHeight="1" x14ac:dyDescent="0.2">
      <c r="A23" s="136" t="str">
        <f t="array" ref="A23">IFERROR(INDEX('Annex 2 EHV charges'!#REF!, MATCH(0, IF(ISBLANK('Annex 2 EHV charges'!#REF!),1, COUNTIF(A$4:$A22, 'Annex 2 EHV charges'!#REF!)), 0)),"")</f>
        <v/>
      </c>
      <c r="B23" s="134" t="str">
        <f>IF($A23="","",VLOOKUP($A23,'Annex 2 EHV charges'!$D:$O,2,0))</f>
        <v/>
      </c>
      <c r="C23" s="135" t="str">
        <f>IF($A23="","",VLOOKUP($A23,'Annex 2 EHV charges'!$D:$O,3,0))</f>
        <v/>
      </c>
      <c r="D23" s="132" t="str">
        <f>IF($A23="","",VLOOKUP($A23,'Annex 2 EHV charges'!$D:$O,4,0))</f>
        <v/>
      </c>
      <c r="E23" s="137" t="str">
        <f>IFERROR(IF(VLOOKUP($A23,'Annex 2 EHV charges'!$D:$O,9,FALSE)=0,"",VLOOKUP($A23,'Annex 2 EHV charges'!$D:$O,9,FALSE)),"")</f>
        <v/>
      </c>
      <c r="F23" s="138" t="str">
        <f>IFERROR(IF(VLOOKUP($A23,'Annex 2 EHV charges'!$D:$O,10,FALSE)=0,"",VLOOKUP($A23,'Annex 2 EHV charges'!$D:$O,10,FALSE)),"")</f>
        <v/>
      </c>
      <c r="G23" s="139" t="str">
        <f>IFERROR(IF(VLOOKUP($A23,'Annex 2 EHV charges'!$D:$O,11,FALSE)=0,"",VLOOKUP($A23,'Annex 2 EHV charges'!$D:$O,11,FALSE)),"")</f>
        <v/>
      </c>
      <c r="H23" s="139" t="str">
        <f>IFERROR(IF(VLOOKUP($A23,'Annex 2 EHV charges'!$D:$O,12,FALSE)=0,"",VLOOKUP($A23,'Annex 2 EHV charges'!$D:$O,12,FALSE)),"")</f>
        <v/>
      </c>
    </row>
    <row r="24" spans="1:8" ht="33.75" customHeight="1" x14ac:dyDescent="0.2">
      <c r="A24" s="136" t="str">
        <f t="array" ref="A24">IFERROR(INDEX('Annex 2 EHV charges'!#REF!, MATCH(0, IF(ISBLANK('Annex 2 EHV charges'!#REF!),1, COUNTIF(A$4:$A23, 'Annex 2 EHV charges'!#REF!)), 0)),"")</f>
        <v/>
      </c>
      <c r="B24" s="134" t="str">
        <f>IF($A24="","",VLOOKUP($A24,'Annex 2 EHV charges'!$D:$O,2,0))</f>
        <v/>
      </c>
      <c r="C24" s="135" t="str">
        <f>IF($A24="","",VLOOKUP($A24,'Annex 2 EHV charges'!$D:$O,3,0))</f>
        <v/>
      </c>
      <c r="D24" s="132" t="str">
        <f>IF($A24="","",VLOOKUP($A24,'Annex 2 EHV charges'!$D:$O,4,0))</f>
        <v/>
      </c>
      <c r="E24" s="137" t="str">
        <f>IFERROR(IF(VLOOKUP($A24,'Annex 2 EHV charges'!$D:$O,9,FALSE)=0,"",VLOOKUP($A24,'Annex 2 EHV charges'!$D:$O,9,FALSE)),"")</f>
        <v/>
      </c>
      <c r="F24" s="138" t="str">
        <f>IFERROR(IF(VLOOKUP($A24,'Annex 2 EHV charges'!$D:$O,10,FALSE)=0,"",VLOOKUP($A24,'Annex 2 EHV charges'!$D:$O,10,FALSE)),"")</f>
        <v/>
      </c>
      <c r="G24" s="139" t="str">
        <f>IFERROR(IF(VLOOKUP($A24,'Annex 2 EHV charges'!$D:$O,11,FALSE)=0,"",VLOOKUP($A24,'Annex 2 EHV charges'!$D:$O,11,FALSE)),"")</f>
        <v/>
      </c>
      <c r="H24" s="139" t="str">
        <f>IFERROR(IF(VLOOKUP($A24,'Annex 2 EHV charges'!$D:$O,12,FALSE)=0,"",VLOOKUP($A24,'Annex 2 EHV charges'!$D:$O,12,FALSE)),"")</f>
        <v/>
      </c>
    </row>
    <row r="25" spans="1:8" ht="33.75" customHeight="1" x14ac:dyDescent="0.2">
      <c r="A25" s="136" t="str">
        <f t="array" ref="A25">IFERROR(INDEX('Annex 2 EHV charges'!#REF!, MATCH(0, IF(ISBLANK('Annex 2 EHV charges'!#REF!),1, COUNTIF(A$4:$A24, 'Annex 2 EHV charges'!#REF!)), 0)),"")</f>
        <v/>
      </c>
      <c r="B25" s="134" t="str">
        <f>IF($A25="","",VLOOKUP($A25,'Annex 2 EHV charges'!$D:$O,2,0))</f>
        <v/>
      </c>
      <c r="C25" s="135" t="str">
        <f>IF($A25="","",VLOOKUP($A25,'Annex 2 EHV charges'!$D:$O,3,0))</f>
        <v/>
      </c>
      <c r="D25" s="132" t="str">
        <f>IF($A25="","",VLOOKUP($A25,'Annex 2 EHV charges'!$D:$O,4,0))</f>
        <v/>
      </c>
      <c r="E25" s="137" t="str">
        <f>IFERROR(IF(VLOOKUP($A25,'Annex 2 EHV charges'!$D:$O,9,FALSE)=0,"",VLOOKUP($A25,'Annex 2 EHV charges'!$D:$O,9,FALSE)),"")</f>
        <v/>
      </c>
      <c r="F25" s="138" t="str">
        <f>IFERROR(IF(VLOOKUP($A25,'Annex 2 EHV charges'!$D:$O,10,FALSE)=0,"",VLOOKUP($A25,'Annex 2 EHV charges'!$D:$O,10,FALSE)),"")</f>
        <v/>
      </c>
      <c r="G25" s="139" t="str">
        <f>IFERROR(IF(VLOOKUP($A25,'Annex 2 EHV charges'!$D:$O,11,FALSE)=0,"",VLOOKUP($A25,'Annex 2 EHV charges'!$D:$O,11,FALSE)),"")</f>
        <v/>
      </c>
      <c r="H25" s="139" t="str">
        <f>IFERROR(IF(VLOOKUP($A25,'Annex 2 EHV charges'!$D:$O,12,FALSE)=0,"",VLOOKUP($A25,'Annex 2 EHV charges'!$D:$O,12,FALSE)),"")</f>
        <v/>
      </c>
    </row>
    <row r="26" spans="1:8" ht="33.75" customHeight="1" x14ac:dyDescent="0.2">
      <c r="A26" s="136" t="str">
        <f t="array" ref="A26">IFERROR(INDEX('Annex 2 EHV charges'!#REF!, MATCH(0, IF(ISBLANK('Annex 2 EHV charges'!#REF!),1, COUNTIF(A$4:$A25, 'Annex 2 EHV charges'!#REF!)), 0)),"")</f>
        <v/>
      </c>
      <c r="B26" s="134" t="str">
        <f>IF($A26="","",VLOOKUP($A26,'Annex 2 EHV charges'!$D:$O,2,0))</f>
        <v/>
      </c>
      <c r="C26" s="135" t="str">
        <f>IF($A26="","",VLOOKUP($A26,'Annex 2 EHV charges'!$D:$O,3,0))</f>
        <v/>
      </c>
      <c r="D26" s="132" t="str">
        <f>IF($A26="","",VLOOKUP($A26,'Annex 2 EHV charges'!$D:$O,4,0))</f>
        <v/>
      </c>
      <c r="E26" s="137" t="str">
        <f>IFERROR(IF(VLOOKUP($A26,'Annex 2 EHV charges'!$D:$O,9,FALSE)=0,"",VLOOKUP($A26,'Annex 2 EHV charges'!$D:$O,9,FALSE)),"")</f>
        <v/>
      </c>
      <c r="F26" s="138" t="str">
        <f>IFERROR(IF(VLOOKUP($A26,'Annex 2 EHV charges'!$D:$O,10,FALSE)=0,"",VLOOKUP($A26,'Annex 2 EHV charges'!$D:$O,10,FALSE)),"")</f>
        <v/>
      </c>
      <c r="G26" s="139" t="str">
        <f>IFERROR(IF(VLOOKUP($A26,'Annex 2 EHV charges'!$D:$O,11,FALSE)=0,"",VLOOKUP($A26,'Annex 2 EHV charges'!$D:$O,11,FALSE)),"")</f>
        <v/>
      </c>
      <c r="H26" s="139" t="str">
        <f>IFERROR(IF(VLOOKUP($A26,'Annex 2 EHV charges'!$D:$O,12,FALSE)=0,"",VLOOKUP($A26,'Annex 2 EHV charges'!$D:$O,12,FALSE)),"")</f>
        <v/>
      </c>
    </row>
    <row r="27" spans="1:8" ht="33.75" customHeight="1" x14ac:dyDescent="0.2">
      <c r="A27" s="136" t="str">
        <f t="array" ref="A27">IFERROR(INDEX('Annex 2 EHV charges'!#REF!, MATCH(0, IF(ISBLANK('Annex 2 EHV charges'!#REF!),1, COUNTIF(A$4:$A26, 'Annex 2 EHV charges'!#REF!)), 0)),"")</f>
        <v/>
      </c>
      <c r="B27" s="134" t="str">
        <f>IF($A27="","",VLOOKUP($A27,'Annex 2 EHV charges'!$D:$O,2,0))</f>
        <v/>
      </c>
      <c r="C27" s="135" t="str">
        <f>IF($A27="","",VLOOKUP($A27,'Annex 2 EHV charges'!$D:$O,3,0))</f>
        <v/>
      </c>
      <c r="D27" s="132" t="str">
        <f>IF($A27="","",VLOOKUP($A27,'Annex 2 EHV charges'!$D:$O,4,0))</f>
        <v/>
      </c>
      <c r="E27" s="137" t="str">
        <f>IFERROR(IF(VLOOKUP($A27,'Annex 2 EHV charges'!$D:$O,9,FALSE)=0,"",VLOOKUP($A27,'Annex 2 EHV charges'!$D:$O,9,FALSE)),"")</f>
        <v/>
      </c>
      <c r="F27" s="138" t="str">
        <f>IFERROR(IF(VLOOKUP($A27,'Annex 2 EHV charges'!$D:$O,10,FALSE)=0,"",VLOOKUP($A27,'Annex 2 EHV charges'!$D:$O,10,FALSE)),"")</f>
        <v/>
      </c>
      <c r="G27" s="139" t="str">
        <f>IFERROR(IF(VLOOKUP($A27,'Annex 2 EHV charges'!$D:$O,11,FALSE)=0,"",VLOOKUP($A27,'Annex 2 EHV charges'!$D:$O,11,FALSE)),"")</f>
        <v/>
      </c>
      <c r="H27" s="139" t="str">
        <f>IFERROR(IF(VLOOKUP($A27,'Annex 2 EHV charges'!$D:$O,12,FALSE)=0,"",VLOOKUP($A27,'Annex 2 EHV charges'!$D:$O,12,FALSE)),"")</f>
        <v/>
      </c>
    </row>
    <row r="28" spans="1:8" ht="33.75" customHeight="1" x14ac:dyDescent="0.2">
      <c r="A28" s="136" t="str">
        <f t="array" ref="A28">IFERROR(INDEX('Annex 2 EHV charges'!#REF!, MATCH(0, IF(ISBLANK('Annex 2 EHV charges'!#REF!),1, COUNTIF(A$4:$A27, 'Annex 2 EHV charges'!#REF!)), 0)),"")</f>
        <v/>
      </c>
      <c r="B28" s="134" t="str">
        <f>IF($A28="","",VLOOKUP($A28,'Annex 2 EHV charges'!$D:$O,2,0))</f>
        <v/>
      </c>
      <c r="C28" s="135" t="str">
        <f>IF($A28="","",VLOOKUP($A28,'Annex 2 EHV charges'!$D:$O,3,0))</f>
        <v/>
      </c>
      <c r="D28" s="132" t="str">
        <f>IF($A28="","",VLOOKUP($A28,'Annex 2 EHV charges'!$D:$O,4,0))</f>
        <v/>
      </c>
      <c r="E28" s="137" t="str">
        <f>IFERROR(IF(VLOOKUP($A28,'Annex 2 EHV charges'!$D:$O,9,FALSE)=0,"",VLOOKUP($A28,'Annex 2 EHV charges'!$D:$O,9,FALSE)),"")</f>
        <v/>
      </c>
      <c r="F28" s="138" t="str">
        <f>IFERROR(IF(VLOOKUP($A28,'Annex 2 EHV charges'!$D:$O,10,FALSE)=0,"",VLOOKUP($A28,'Annex 2 EHV charges'!$D:$O,10,FALSE)),"")</f>
        <v/>
      </c>
      <c r="G28" s="139" t="str">
        <f>IFERROR(IF(VLOOKUP($A28,'Annex 2 EHV charges'!$D:$O,11,FALSE)=0,"",VLOOKUP($A28,'Annex 2 EHV charges'!$D:$O,11,FALSE)),"")</f>
        <v/>
      </c>
      <c r="H28" s="139" t="str">
        <f>IFERROR(IF(VLOOKUP($A28,'Annex 2 EHV charges'!$D:$O,12,FALSE)=0,"",VLOOKUP($A28,'Annex 2 EHV charges'!$D:$O,12,FALSE)),"")</f>
        <v/>
      </c>
    </row>
    <row r="29" spans="1:8" ht="33.75" customHeight="1" x14ac:dyDescent="0.2">
      <c r="A29" s="136" t="str">
        <f t="array" ref="A29">IFERROR(INDEX('Annex 2 EHV charges'!#REF!, MATCH(0, IF(ISBLANK('Annex 2 EHV charges'!#REF!),1, COUNTIF(A$4:$A28, 'Annex 2 EHV charges'!#REF!)), 0)),"")</f>
        <v/>
      </c>
      <c r="B29" s="134" t="str">
        <f>IF($A29="","",VLOOKUP($A29,'Annex 2 EHV charges'!$D:$O,2,0))</f>
        <v/>
      </c>
      <c r="C29" s="135" t="str">
        <f>IF($A29="","",VLOOKUP($A29,'Annex 2 EHV charges'!$D:$O,3,0))</f>
        <v/>
      </c>
      <c r="D29" s="132" t="str">
        <f>IF($A29="","",VLOOKUP($A29,'Annex 2 EHV charges'!$D:$O,4,0))</f>
        <v/>
      </c>
      <c r="E29" s="137" t="str">
        <f>IFERROR(IF(VLOOKUP($A29,'Annex 2 EHV charges'!$D:$O,9,FALSE)=0,"",VLOOKUP($A29,'Annex 2 EHV charges'!$D:$O,9,FALSE)),"")</f>
        <v/>
      </c>
      <c r="F29" s="138" t="str">
        <f>IFERROR(IF(VLOOKUP($A29,'Annex 2 EHV charges'!$D:$O,10,FALSE)=0,"",VLOOKUP($A29,'Annex 2 EHV charges'!$D:$O,10,FALSE)),"")</f>
        <v/>
      </c>
      <c r="G29" s="139" t="str">
        <f>IFERROR(IF(VLOOKUP($A29,'Annex 2 EHV charges'!$D:$O,11,FALSE)=0,"",VLOOKUP($A29,'Annex 2 EHV charges'!$D:$O,11,FALSE)),"")</f>
        <v/>
      </c>
      <c r="H29" s="139" t="str">
        <f>IFERROR(IF(VLOOKUP($A29,'Annex 2 EHV charges'!$D:$O,12,FALSE)=0,"",VLOOKUP($A29,'Annex 2 EHV charges'!$D:$O,12,FALSE)),"")</f>
        <v/>
      </c>
    </row>
    <row r="30" spans="1:8" ht="33.75" customHeight="1" x14ac:dyDescent="0.2">
      <c r="A30" s="136" t="str">
        <f t="array" ref="A30">IFERROR(INDEX('Annex 2 EHV charges'!#REF!, MATCH(0, IF(ISBLANK('Annex 2 EHV charges'!#REF!),1, COUNTIF(A$4:$A29, 'Annex 2 EHV charges'!#REF!)), 0)),"")</f>
        <v/>
      </c>
      <c r="B30" s="134" t="str">
        <f>IF($A30="","",VLOOKUP($A30,'Annex 2 EHV charges'!$D:$O,2,0))</f>
        <v/>
      </c>
      <c r="C30" s="135" t="str">
        <f>IF($A30="","",VLOOKUP($A30,'Annex 2 EHV charges'!$D:$O,3,0))</f>
        <v/>
      </c>
      <c r="D30" s="132" t="str">
        <f>IF($A30="","",VLOOKUP($A30,'Annex 2 EHV charges'!$D:$O,4,0))</f>
        <v/>
      </c>
      <c r="E30" s="137" t="str">
        <f>IFERROR(IF(VLOOKUP($A30,'Annex 2 EHV charges'!$D:$O,9,FALSE)=0,"",VLOOKUP($A30,'Annex 2 EHV charges'!$D:$O,9,FALSE)),"")</f>
        <v/>
      </c>
      <c r="F30" s="138" t="str">
        <f>IFERROR(IF(VLOOKUP($A30,'Annex 2 EHV charges'!$D:$O,10,FALSE)=0,"",VLOOKUP($A30,'Annex 2 EHV charges'!$D:$O,10,FALSE)),"")</f>
        <v/>
      </c>
      <c r="G30" s="139" t="str">
        <f>IFERROR(IF(VLOOKUP($A30,'Annex 2 EHV charges'!$D:$O,11,FALSE)=0,"",VLOOKUP($A30,'Annex 2 EHV charges'!$D:$O,11,FALSE)),"")</f>
        <v/>
      </c>
      <c r="H30" s="139" t="str">
        <f>IFERROR(IF(VLOOKUP($A30,'Annex 2 EHV charges'!$D:$O,12,FALSE)=0,"",VLOOKUP($A30,'Annex 2 EHV charges'!$D:$O,12,FALSE)),"")</f>
        <v/>
      </c>
    </row>
    <row r="31" spans="1:8" ht="33.75" customHeight="1" x14ac:dyDescent="0.2">
      <c r="A31" s="136" t="str">
        <f t="array" ref="A31">IFERROR(INDEX('Annex 2 EHV charges'!#REF!, MATCH(0, IF(ISBLANK('Annex 2 EHV charges'!#REF!),1, COUNTIF(A$4:$A30, 'Annex 2 EHV charges'!#REF!)), 0)),"")</f>
        <v/>
      </c>
      <c r="B31" s="134" t="str">
        <f>IF($A31="","",VLOOKUP($A31,'Annex 2 EHV charges'!$D:$O,2,0))</f>
        <v/>
      </c>
      <c r="C31" s="135" t="str">
        <f>IF($A31="","",VLOOKUP($A31,'Annex 2 EHV charges'!$D:$O,3,0))</f>
        <v/>
      </c>
      <c r="D31" s="132" t="str">
        <f>IF($A31="","",VLOOKUP($A31,'Annex 2 EHV charges'!$D:$O,4,0))</f>
        <v/>
      </c>
      <c r="E31" s="137" t="str">
        <f>IFERROR(IF(VLOOKUP($A31,'Annex 2 EHV charges'!$D:$O,9,FALSE)=0,"",VLOOKUP($A31,'Annex 2 EHV charges'!$D:$O,9,FALSE)),"")</f>
        <v/>
      </c>
      <c r="F31" s="138" t="str">
        <f>IFERROR(IF(VLOOKUP($A31,'Annex 2 EHV charges'!$D:$O,10,FALSE)=0,"",VLOOKUP($A31,'Annex 2 EHV charges'!$D:$O,10,FALSE)),"")</f>
        <v/>
      </c>
      <c r="G31" s="139" t="str">
        <f>IFERROR(IF(VLOOKUP($A31,'Annex 2 EHV charges'!$D:$O,11,FALSE)=0,"",VLOOKUP($A31,'Annex 2 EHV charges'!$D:$O,11,FALSE)),"")</f>
        <v/>
      </c>
      <c r="H31" s="139" t="str">
        <f>IFERROR(IF(VLOOKUP($A31,'Annex 2 EHV charges'!$D:$O,12,FALSE)=0,"",VLOOKUP($A31,'Annex 2 EHV charges'!$D:$O,12,FALSE)),"")</f>
        <v/>
      </c>
    </row>
    <row r="32" spans="1:8" ht="33.75" customHeight="1" x14ac:dyDescent="0.2">
      <c r="A32" s="136" t="str">
        <f t="array" ref="A32">IFERROR(INDEX('Annex 2 EHV charges'!#REF!, MATCH(0, IF(ISBLANK('Annex 2 EHV charges'!#REF!),1, COUNTIF(A$4:$A31, 'Annex 2 EHV charges'!#REF!)), 0)),"")</f>
        <v/>
      </c>
      <c r="B32" s="134" t="str">
        <f>IF($A32="","",VLOOKUP($A32,'Annex 2 EHV charges'!$D:$O,2,0))</f>
        <v/>
      </c>
      <c r="C32" s="135" t="str">
        <f>IF($A32="","",VLOOKUP($A32,'Annex 2 EHV charges'!$D:$O,3,0))</f>
        <v/>
      </c>
      <c r="D32" s="132" t="str">
        <f>IF($A32="","",VLOOKUP($A32,'Annex 2 EHV charges'!$D:$O,4,0))</f>
        <v/>
      </c>
      <c r="E32" s="137" t="str">
        <f>IFERROR(IF(VLOOKUP($A32,'Annex 2 EHV charges'!$D:$O,9,FALSE)=0,"",VLOOKUP($A32,'Annex 2 EHV charges'!$D:$O,9,FALSE)),"")</f>
        <v/>
      </c>
      <c r="F32" s="138" t="str">
        <f>IFERROR(IF(VLOOKUP($A32,'Annex 2 EHV charges'!$D:$O,10,FALSE)=0,"",VLOOKUP($A32,'Annex 2 EHV charges'!$D:$O,10,FALSE)),"")</f>
        <v/>
      </c>
      <c r="G32" s="139" t="str">
        <f>IFERROR(IF(VLOOKUP($A32,'Annex 2 EHV charges'!$D:$O,11,FALSE)=0,"",VLOOKUP($A32,'Annex 2 EHV charges'!$D:$O,11,FALSE)),"")</f>
        <v/>
      </c>
      <c r="H32" s="139" t="str">
        <f>IFERROR(IF(VLOOKUP($A32,'Annex 2 EHV charges'!$D:$O,12,FALSE)=0,"",VLOOKUP($A32,'Annex 2 EHV charges'!$D:$O,12,FALSE)),"")</f>
        <v/>
      </c>
    </row>
    <row r="33" spans="1:8" ht="33.75" customHeight="1" x14ac:dyDescent="0.2">
      <c r="A33" s="136" t="str">
        <f t="array" ref="A33">IFERROR(INDEX('Annex 2 EHV charges'!#REF!, MATCH(0, IF(ISBLANK('Annex 2 EHV charges'!#REF!),1, COUNTIF(A$4:$A32, 'Annex 2 EHV charges'!#REF!)), 0)),"")</f>
        <v/>
      </c>
      <c r="B33" s="134" t="str">
        <f>IF($A33="","",VLOOKUP($A33,'Annex 2 EHV charges'!$D:$O,2,0))</f>
        <v/>
      </c>
      <c r="C33" s="135" t="str">
        <f>IF($A33="","",VLOOKUP($A33,'Annex 2 EHV charges'!$D:$O,3,0))</f>
        <v/>
      </c>
      <c r="D33" s="132" t="str">
        <f>IF($A33="","",VLOOKUP($A33,'Annex 2 EHV charges'!$D:$O,4,0))</f>
        <v/>
      </c>
      <c r="E33" s="137" t="str">
        <f>IFERROR(IF(VLOOKUP($A33,'Annex 2 EHV charges'!$D:$O,9,FALSE)=0,"",VLOOKUP($A33,'Annex 2 EHV charges'!$D:$O,9,FALSE)),"")</f>
        <v/>
      </c>
      <c r="F33" s="138" t="str">
        <f>IFERROR(IF(VLOOKUP($A33,'Annex 2 EHV charges'!$D:$O,10,FALSE)=0,"",VLOOKUP($A33,'Annex 2 EHV charges'!$D:$O,10,FALSE)),"")</f>
        <v/>
      </c>
      <c r="G33" s="139" t="str">
        <f>IFERROR(IF(VLOOKUP($A33,'Annex 2 EHV charges'!$D:$O,11,FALSE)=0,"",VLOOKUP($A33,'Annex 2 EHV charges'!$D:$O,11,FALSE)),"")</f>
        <v/>
      </c>
      <c r="H33" s="139" t="str">
        <f>IFERROR(IF(VLOOKUP($A33,'Annex 2 EHV charges'!$D:$O,12,FALSE)=0,"",VLOOKUP($A33,'Annex 2 EHV charges'!$D:$O,12,FALSE)),"")</f>
        <v/>
      </c>
    </row>
    <row r="34" spans="1:8" ht="33.75" customHeight="1" x14ac:dyDescent="0.2">
      <c r="A34" s="136" t="str">
        <f t="array" ref="A34">IFERROR(INDEX('Annex 2 EHV charges'!#REF!, MATCH(0, IF(ISBLANK('Annex 2 EHV charges'!#REF!),1, COUNTIF(A$4:$A33, 'Annex 2 EHV charges'!#REF!)), 0)),"")</f>
        <v/>
      </c>
      <c r="B34" s="134" t="str">
        <f>IF($A34="","",VLOOKUP($A34,'Annex 2 EHV charges'!$D:$O,2,0))</f>
        <v/>
      </c>
      <c r="C34" s="135" t="str">
        <f>IF($A34="","",VLOOKUP($A34,'Annex 2 EHV charges'!$D:$O,3,0))</f>
        <v/>
      </c>
      <c r="D34" s="132" t="str">
        <f>IF($A34="","",VLOOKUP($A34,'Annex 2 EHV charges'!$D:$O,4,0))</f>
        <v/>
      </c>
      <c r="E34" s="137" t="str">
        <f>IFERROR(IF(VLOOKUP($A34,'Annex 2 EHV charges'!$D:$O,9,FALSE)=0,"",VLOOKUP($A34,'Annex 2 EHV charges'!$D:$O,9,FALSE)),"")</f>
        <v/>
      </c>
      <c r="F34" s="138" t="str">
        <f>IFERROR(IF(VLOOKUP($A34,'Annex 2 EHV charges'!$D:$O,10,FALSE)=0,"",VLOOKUP($A34,'Annex 2 EHV charges'!$D:$O,10,FALSE)),"")</f>
        <v/>
      </c>
      <c r="G34" s="139" t="str">
        <f>IFERROR(IF(VLOOKUP($A34,'Annex 2 EHV charges'!$D:$O,11,FALSE)=0,"",VLOOKUP($A34,'Annex 2 EHV charges'!$D:$O,11,FALSE)),"")</f>
        <v/>
      </c>
      <c r="H34" s="139" t="str">
        <f>IFERROR(IF(VLOOKUP($A34,'Annex 2 EHV charges'!$D:$O,12,FALSE)=0,"",VLOOKUP($A34,'Annex 2 EHV charges'!$D:$O,12,FALSE)),"")</f>
        <v/>
      </c>
    </row>
    <row r="35" spans="1:8" ht="33.75" customHeight="1" x14ac:dyDescent="0.2">
      <c r="A35" s="136" t="str">
        <f t="array" ref="A35">IFERROR(INDEX('Annex 2 EHV charges'!#REF!, MATCH(0, IF(ISBLANK('Annex 2 EHV charges'!#REF!),1, COUNTIF(A$4:$A34, 'Annex 2 EHV charges'!#REF!)), 0)),"")</f>
        <v/>
      </c>
      <c r="B35" s="134" t="str">
        <f>IF($A35="","",VLOOKUP($A35,'Annex 2 EHV charges'!$D:$O,2,0))</f>
        <v/>
      </c>
      <c r="C35" s="135" t="str">
        <f>IF($A35="","",VLOOKUP($A35,'Annex 2 EHV charges'!$D:$O,3,0))</f>
        <v/>
      </c>
      <c r="D35" s="132" t="str">
        <f>IF($A35="","",VLOOKUP($A35,'Annex 2 EHV charges'!$D:$O,4,0))</f>
        <v/>
      </c>
      <c r="E35" s="137" t="str">
        <f>IFERROR(IF(VLOOKUP($A35,'Annex 2 EHV charges'!$D:$O,9,FALSE)=0,"",VLOOKUP($A35,'Annex 2 EHV charges'!$D:$O,9,FALSE)),"")</f>
        <v/>
      </c>
      <c r="F35" s="138" t="str">
        <f>IFERROR(IF(VLOOKUP($A35,'Annex 2 EHV charges'!$D:$O,10,FALSE)=0,"",VLOOKUP($A35,'Annex 2 EHV charges'!$D:$O,10,FALSE)),"")</f>
        <v/>
      </c>
      <c r="G35" s="139" t="str">
        <f>IFERROR(IF(VLOOKUP($A35,'Annex 2 EHV charges'!$D:$O,11,FALSE)=0,"",VLOOKUP($A35,'Annex 2 EHV charges'!$D:$O,11,FALSE)),"")</f>
        <v/>
      </c>
      <c r="H35" s="139" t="str">
        <f>IFERROR(IF(VLOOKUP($A35,'Annex 2 EHV charges'!$D:$O,12,FALSE)=0,"",VLOOKUP($A35,'Annex 2 EHV charges'!$D:$O,12,FALSE)),"")</f>
        <v/>
      </c>
    </row>
    <row r="36" spans="1:8" ht="33.75" customHeight="1" x14ac:dyDescent="0.2">
      <c r="A36" s="136" t="str">
        <f t="array" ref="A36">IFERROR(INDEX('Annex 2 EHV charges'!#REF!, MATCH(0, IF(ISBLANK('Annex 2 EHV charges'!#REF!),1, COUNTIF(A$4:$A35, 'Annex 2 EHV charges'!#REF!)), 0)),"")</f>
        <v/>
      </c>
      <c r="B36" s="134" t="str">
        <f>IF($A36="","",VLOOKUP($A36,'Annex 2 EHV charges'!$D:$O,2,0))</f>
        <v/>
      </c>
      <c r="C36" s="135" t="str">
        <f>IF($A36="","",VLOOKUP($A36,'Annex 2 EHV charges'!$D:$O,3,0))</f>
        <v/>
      </c>
      <c r="D36" s="132" t="str">
        <f>IF($A36="","",VLOOKUP($A36,'Annex 2 EHV charges'!$D:$O,4,0))</f>
        <v/>
      </c>
      <c r="E36" s="137" t="str">
        <f>IFERROR(IF(VLOOKUP($A36,'Annex 2 EHV charges'!$D:$O,9,FALSE)=0,"",VLOOKUP($A36,'Annex 2 EHV charges'!$D:$O,9,FALSE)),"")</f>
        <v/>
      </c>
      <c r="F36" s="138" t="str">
        <f>IFERROR(IF(VLOOKUP($A36,'Annex 2 EHV charges'!$D:$O,10,FALSE)=0,"",VLOOKUP($A36,'Annex 2 EHV charges'!$D:$O,10,FALSE)),"")</f>
        <v/>
      </c>
      <c r="G36" s="139" t="str">
        <f>IFERROR(IF(VLOOKUP($A36,'Annex 2 EHV charges'!$D:$O,11,FALSE)=0,"",VLOOKUP($A36,'Annex 2 EHV charges'!$D:$O,11,FALSE)),"")</f>
        <v/>
      </c>
      <c r="H36" s="139" t="str">
        <f>IFERROR(IF(VLOOKUP($A36,'Annex 2 EHV charges'!$D:$O,12,FALSE)=0,"",VLOOKUP($A36,'Annex 2 EHV charges'!$D:$O,12,FALSE)),"")</f>
        <v/>
      </c>
    </row>
    <row r="37" spans="1:8" ht="33.75" customHeight="1" x14ac:dyDescent="0.2">
      <c r="A37" s="136" t="str">
        <f t="array" ref="A37">IFERROR(INDEX('Annex 2 EHV charges'!#REF!, MATCH(0, IF(ISBLANK('Annex 2 EHV charges'!#REF!),1, COUNTIF(A$4:$A36, 'Annex 2 EHV charges'!#REF!)), 0)),"")</f>
        <v/>
      </c>
      <c r="B37" s="134" t="str">
        <f>IF($A37="","",VLOOKUP($A37,'Annex 2 EHV charges'!$D:$O,2,0))</f>
        <v/>
      </c>
      <c r="C37" s="135" t="str">
        <f>IF($A37="","",VLOOKUP($A37,'Annex 2 EHV charges'!$D:$O,3,0))</f>
        <v/>
      </c>
      <c r="D37" s="132" t="str">
        <f>IF($A37="","",VLOOKUP($A37,'Annex 2 EHV charges'!$D:$O,4,0))</f>
        <v/>
      </c>
      <c r="E37" s="137" t="str">
        <f>IFERROR(IF(VLOOKUP($A37,'Annex 2 EHV charges'!$D:$O,9,FALSE)=0,"",VLOOKUP($A37,'Annex 2 EHV charges'!$D:$O,9,FALSE)),"")</f>
        <v/>
      </c>
      <c r="F37" s="138" t="str">
        <f>IFERROR(IF(VLOOKUP($A37,'Annex 2 EHV charges'!$D:$O,10,FALSE)=0,"",VLOOKUP($A37,'Annex 2 EHV charges'!$D:$O,10,FALSE)),"")</f>
        <v/>
      </c>
      <c r="G37" s="139" t="str">
        <f>IFERROR(IF(VLOOKUP($A37,'Annex 2 EHV charges'!$D:$O,11,FALSE)=0,"",VLOOKUP($A37,'Annex 2 EHV charges'!$D:$O,11,FALSE)),"")</f>
        <v/>
      </c>
      <c r="H37" s="139" t="str">
        <f>IFERROR(IF(VLOOKUP($A37,'Annex 2 EHV charges'!$D:$O,12,FALSE)=0,"",VLOOKUP($A37,'Annex 2 EHV charges'!$D:$O,12,FALSE)),"")</f>
        <v/>
      </c>
    </row>
    <row r="38" spans="1:8" ht="33.75" customHeight="1" x14ac:dyDescent="0.2">
      <c r="A38" s="136" t="str">
        <f t="array" ref="A38">IFERROR(INDEX('Annex 2 EHV charges'!#REF!, MATCH(0, IF(ISBLANK('Annex 2 EHV charges'!#REF!),1, COUNTIF(A$4:$A37, 'Annex 2 EHV charges'!#REF!)), 0)),"")</f>
        <v/>
      </c>
      <c r="B38" s="134" t="str">
        <f>IF($A38="","",VLOOKUP($A38,'Annex 2 EHV charges'!$D:$O,2,0))</f>
        <v/>
      </c>
      <c r="C38" s="135" t="str">
        <f>IF($A38="","",VLOOKUP($A38,'Annex 2 EHV charges'!$D:$O,3,0))</f>
        <v/>
      </c>
      <c r="D38" s="132" t="str">
        <f>IF($A38="","",VLOOKUP($A38,'Annex 2 EHV charges'!$D:$O,4,0))</f>
        <v/>
      </c>
      <c r="E38" s="137" t="str">
        <f>IFERROR(IF(VLOOKUP($A38,'Annex 2 EHV charges'!$D:$O,9,FALSE)=0,"",VLOOKUP($A38,'Annex 2 EHV charges'!$D:$O,9,FALSE)),"")</f>
        <v/>
      </c>
      <c r="F38" s="138" t="str">
        <f>IFERROR(IF(VLOOKUP($A38,'Annex 2 EHV charges'!$D:$O,10,FALSE)=0,"",VLOOKUP($A38,'Annex 2 EHV charges'!$D:$O,10,FALSE)),"")</f>
        <v/>
      </c>
      <c r="G38" s="139" t="str">
        <f>IFERROR(IF(VLOOKUP($A38,'Annex 2 EHV charges'!$D:$O,11,FALSE)=0,"",VLOOKUP($A38,'Annex 2 EHV charges'!$D:$O,11,FALSE)),"")</f>
        <v/>
      </c>
      <c r="H38" s="139" t="str">
        <f>IFERROR(IF(VLOOKUP($A38,'Annex 2 EHV charges'!$D:$O,12,FALSE)=0,"",VLOOKUP($A38,'Annex 2 EHV charges'!$D:$O,12,FALSE)),"")</f>
        <v/>
      </c>
    </row>
    <row r="39" spans="1:8" ht="33.75" customHeight="1" x14ac:dyDescent="0.2">
      <c r="A39" s="136" t="str">
        <f t="array" ref="A39">IFERROR(INDEX('Annex 2 EHV charges'!#REF!, MATCH(0, IF(ISBLANK('Annex 2 EHV charges'!#REF!),1, COUNTIF(A$4:$A38, 'Annex 2 EHV charges'!#REF!)), 0)),"")</f>
        <v/>
      </c>
      <c r="B39" s="134" t="str">
        <f>IF($A39="","",VLOOKUP($A39,'Annex 2 EHV charges'!$D:$O,2,0))</f>
        <v/>
      </c>
      <c r="C39" s="135" t="str">
        <f>IF($A39="","",VLOOKUP($A39,'Annex 2 EHV charges'!$D:$O,3,0))</f>
        <v/>
      </c>
      <c r="D39" s="132" t="str">
        <f>IF($A39="","",VLOOKUP($A39,'Annex 2 EHV charges'!$D:$O,4,0))</f>
        <v/>
      </c>
      <c r="E39" s="137" t="str">
        <f>IFERROR(IF(VLOOKUP($A39,'Annex 2 EHV charges'!$D:$O,9,FALSE)=0,"",VLOOKUP($A39,'Annex 2 EHV charges'!$D:$O,9,FALSE)),"")</f>
        <v/>
      </c>
      <c r="F39" s="138" t="str">
        <f>IFERROR(IF(VLOOKUP($A39,'Annex 2 EHV charges'!$D:$O,10,FALSE)=0,"",VLOOKUP($A39,'Annex 2 EHV charges'!$D:$O,10,FALSE)),"")</f>
        <v/>
      </c>
      <c r="G39" s="139" t="str">
        <f>IFERROR(IF(VLOOKUP($A39,'Annex 2 EHV charges'!$D:$O,11,FALSE)=0,"",VLOOKUP($A39,'Annex 2 EHV charges'!$D:$O,11,FALSE)),"")</f>
        <v/>
      </c>
      <c r="H39" s="139" t="str">
        <f>IFERROR(IF(VLOOKUP($A39,'Annex 2 EHV charges'!$D:$O,12,FALSE)=0,"",VLOOKUP($A39,'Annex 2 EHV charges'!$D:$O,12,FALSE)),"")</f>
        <v/>
      </c>
    </row>
    <row r="40" spans="1:8" ht="33.75" customHeight="1" x14ac:dyDescent="0.2">
      <c r="A40" s="136" t="str">
        <f t="array" ref="A40">IFERROR(INDEX('Annex 2 EHV charges'!#REF!, MATCH(0, IF(ISBLANK('Annex 2 EHV charges'!#REF!),1, COUNTIF(A$4:$A39, 'Annex 2 EHV charges'!#REF!)), 0)),"")</f>
        <v/>
      </c>
      <c r="B40" s="134" t="str">
        <f>IF($A40="","",VLOOKUP($A40,'Annex 2 EHV charges'!$D:$O,2,0))</f>
        <v/>
      </c>
      <c r="C40" s="135" t="str">
        <f>IF($A40="","",VLOOKUP($A40,'Annex 2 EHV charges'!$D:$O,3,0))</f>
        <v/>
      </c>
      <c r="D40" s="132" t="str">
        <f>IF($A40="","",VLOOKUP($A40,'Annex 2 EHV charges'!$D:$O,4,0))</f>
        <v/>
      </c>
      <c r="E40" s="137" t="str">
        <f>IFERROR(IF(VLOOKUP($A40,'Annex 2 EHV charges'!$D:$O,9,FALSE)=0,"",VLOOKUP($A40,'Annex 2 EHV charges'!$D:$O,9,FALSE)),"")</f>
        <v/>
      </c>
      <c r="F40" s="138" t="str">
        <f>IFERROR(IF(VLOOKUP($A40,'Annex 2 EHV charges'!$D:$O,10,FALSE)=0,"",VLOOKUP($A40,'Annex 2 EHV charges'!$D:$O,10,FALSE)),"")</f>
        <v/>
      </c>
      <c r="G40" s="139" t="str">
        <f>IFERROR(IF(VLOOKUP($A40,'Annex 2 EHV charges'!$D:$O,11,FALSE)=0,"",VLOOKUP($A40,'Annex 2 EHV charges'!$D:$O,11,FALSE)),"")</f>
        <v/>
      </c>
      <c r="H40" s="139" t="str">
        <f>IFERROR(IF(VLOOKUP($A40,'Annex 2 EHV charges'!$D:$O,12,FALSE)=0,"",VLOOKUP($A40,'Annex 2 EHV charges'!$D:$O,12,FALSE)),"")</f>
        <v/>
      </c>
    </row>
    <row r="41" spans="1:8" ht="33.75" customHeight="1" x14ac:dyDescent="0.2">
      <c r="A41" s="136" t="str">
        <f t="array" ref="A41">IFERROR(INDEX('Annex 2 EHV charges'!#REF!, MATCH(0, IF(ISBLANK('Annex 2 EHV charges'!#REF!),1, COUNTIF(A$4:$A40, 'Annex 2 EHV charges'!#REF!)), 0)),"")</f>
        <v/>
      </c>
      <c r="B41" s="134" t="str">
        <f>IF($A41="","",VLOOKUP($A41,'Annex 2 EHV charges'!$D:$O,2,0))</f>
        <v/>
      </c>
      <c r="C41" s="135" t="str">
        <f>IF($A41="","",VLOOKUP($A41,'Annex 2 EHV charges'!$D:$O,3,0))</f>
        <v/>
      </c>
      <c r="D41" s="132" t="str">
        <f>IF($A41="","",VLOOKUP($A41,'Annex 2 EHV charges'!$D:$O,4,0))</f>
        <v/>
      </c>
      <c r="E41" s="137" t="str">
        <f>IFERROR(IF(VLOOKUP($A41,'Annex 2 EHV charges'!$D:$O,9,FALSE)=0,"",VLOOKUP($A41,'Annex 2 EHV charges'!$D:$O,9,FALSE)),"")</f>
        <v/>
      </c>
      <c r="F41" s="138" t="str">
        <f>IFERROR(IF(VLOOKUP($A41,'Annex 2 EHV charges'!$D:$O,10,FALSE)=0,"",VLOOKUP($A41,'Annex 2 EHV charges'!$D:$O,10,FALSE)),"")</f>
        <v/>
      </c>
      <c r="G41" s="139" t="str">
        <f>IFERROR(IF(VLOOKUP($A41,'Annex 2 EHV charges'!$D:$O,11,FALSE)=0,"",VLOOKUP($A41,'Annex 2 EHV charges'!$D:$O,11,FALSE)),"")</f>
        <v/>
      </c>
      <c r="H41" s="139" t="str">
        <f>IFERROR(IF(VLOOKUP($A41,'Annex 2 EHV charges'!$D:$O,12,FALSE)=0,"",VLOOKUP($A41,'Annex 2 EHV charges'!$D:$O,12,FALSE)),"")</f>
        <v/>
      </c>
    </row>
    <row r="42" spans="1:8" ht="33.75" customHeight="1" x14ac:dyDescent="0.2">
      <c r="A42" s="136" t="str">
        <f t="array" ref="A42">IFERROR(INDEX('Annex 2 EHV charges'!#REF!, MATCH(0, IF(ISBLANK('Annex 2 EHV charges'!#REF!),1, COUNTIF(A$4:$A41, 'Annex 2 EHV charges'!#REF!)), 0)),"")</f>
        <v/>
      </c>
      <c r="B42" s="134" t="str">
        <f>IF($A42="","",VLOOKUP($A42,'Annex 2 EHV charges'!$D:$O,2,0))</f>
        <v/>
      </c>
      <c r="C42" s="135" t="str">
        <f>IF($A42="","",VLOOKUP($A42,'Annex 2 EHV charges'!$D:$O,3,0))</f>
        <v/>
      </c>
      <c r="D42" s="132" t="str">
        <f>IF($A42="","",VLOOKUP($A42,'Annex 2 EHV charges'!$D:$O,4,0))</f>
        <v/>
      </c>
      <c r="E42" s="137" t="str">
        <f>IFERROR(IF(VLOOKUP($A42,'Annex 2 EHV charges'!$D:$O,9,FALSE)=0,"",VLOOKUP($A42,'Annex 2 EHV charges'!$D:$O,9,FALSE)),"")</f>
        <v/>
      </c>
      <c r="F42" s="138" t="str">
        <f>IFERROR(IF(VLOOKUP($A42,'Annex 2 EHV charges'!$D:$O,10,FALSE)=0,"",VLOOKUP($A42,'Annex 2 EHV charges'!$D:$O,10,FALSE)),"")</f>
        <v/>
      </c>
      <c r="G42" s="139" t="str">
        <f>IFERROR(IF(VLOOKUP($A42,'Annex 2 EHV charges'!$D:$O,11,FALSE)=0,"",VLOOKUP($A42,'Annex 2 EHV charges'!$D:$O,11,FALSE)),"")</f>
        <v/>
      </c>
      <c r="H42" s="139" t="str">
        <f>IFERROR(IF(VLOOKUP($A42,'Annex 2 EHV charges'!$D:$O,12,FALSE)=0,"",VLOOKUP($A42,'Annex 2 EHV charges'!$D:$O,12,FALSE)),"")</f>
        <v/>
      </c>
    </row>
    <row r="43" spans="1:8" ht="33.75" customHeight="1" x14ac:dyDescent="0.2">
      <c r="A43" s="136" t="str">
        <f t="array" ref="A43">IFERROR(INDEX('Annex 2 EHV charges'!#REF!, MATCH(0, IF(ISBLANK('Annex 2 EHV charges'!#REF!),1, COUNTIF(A$4:$A42, 'Annex 2 EHV charges'!#REF!)), 0)),"")</f>
        <v/>
      </c>
      <c r="B43" s="134" t="str">
        <f>IF($A43="","",VLOOKUP($A43,'Annex 2 EHV charges'!$D:$O,2,0))</f>
        <v/>
      </c>
      <c r="C43" s="135" t="str">
        <f>IF($A43="","",VLOOKUP($A43,'Annex 2 EHV charges'!$D:$O,3,0))</f>
        <v/>
      </c>
      <c r="D43" s="132" t="str">
        <f>IF($A43="","",VLOOKUP($A43,'Annex 2 EHV charges'!$D:$O,4,0))</f>
        <v/>
      </c>
      <c r="E43" s="137" t="str">
        <f>IFERROR(IF(VLOOKUP($A43,'Annex 2 EHV charges'!$D:$O,9,FALSE)=0,"",VLOOKUP($A43,'Annex 2 EHV charges'!$D:$O,9,FALSE)),"")</f>
        <v/>
      </c>
      <c r="F43" s="138" t="str">
        <f>IFERROR(IF(VLOOKUP($A43,'Annex 2 EHV charges'!$D:$O,10,FALSE)=0,"",VLOOKUP($A43,'Annex 2 EHV charges'!$D:$O,10,FALSE)),"")</f>
        <v/>
      </c>
      <c r="G43" s="139" t="str">
        <f>IFERROR(IF(VLOOKUP($A43,'Annex 2 EHV charges'!$D:$O,11,FALSE)=0,"",VLOOKUP($A43,'Annex 2 EHV charges'!$D:$O,11,FALSE)),"")</f>
        <v/>
      </c>
      <c r="H43" s="139" t="str">
        <f>IFERROR(IF(VLOOKUP($A43,'Annex 2 EHV charges'!$D:$O,12,FALSE)=0,"",VLOOKUP($A43,'Annex 2 EHV charges'!$D:$O,12,FALSE)),"")</f>
        <v/>
      </c>
    </row>
    <row r="44" spans="1:8" ht="33.75" customHeight="1" x14ac:dyDescent="0.2">
      <c r="A44" s="136" t="str">
        <f t="array" ref="A44">IFERROR(INDEX('Annex 2 EHV charges'!#REF!, MATCH(0, IF(ISBLANK('Annex 2 EHV charges'!#REF!),1, COUNTIF(A$4:$A43, 'Annex 2 EHV charges'!#REF!)), 0)),"")</f>
        <v/>
      </c>
      <c r="B44" s="134" t="str">
        <f>IF($A44="","",VLOOKUP($A44,'Annex 2 EHV charges'!$D:$O,2,0))</f>
        <v/>
      </c>
      <c r="C44" s="135" t="str">
        <f>IF($A44="","",VLOOKUP($A44,'Annex 2 EHV charges'!$D:$O,3,0))</f>
        <v/>
      </c>
      <c r="D44" s="132" t="str">
        <f>IF($A44="","",VLOOKUP($A44,'Annex 2 EHV charges'!$D:$O,4,0))</f>
        <v/>
      </c>
      <c r="E44" s="137" t="str">
        <f>IFERROR(IF(VLOOKUP($A44,'Annex 2 EHV charges'!$D:$O,9,FALSE)=0,"",VLOOKUP($A44,'Annex 2 EHV charges'!$D:$O,9,FALSE)),"")</f>
        <v/>
      </c>
      <c r="F44" s="138" t="str">
        <f>IFERROR(IF(VLOOKUP($A44,'Annex 2 EHV charges'!$D:$O,10,FALSE)=0,"",VLOOKUP($A44,'Annex 2 EHV charges'!$D:$O,10,FALSE)),"")</f>
        <v/>
      </c>
      <c r="G44" s="139" t="str">
        <f>IFERROR(IF(VLOOKUP($A44,'Annex 2 EHV charges'!$D:$O,11,FALSE)=0,"",VLOOKUP($A44,'Annex 2 EHV charges'!$D:$O,11,FALSE)),"")</f>
        <v/>
      </c>
      <c r="H44" s="139" t="str">
        <f>IFERROR(IF(VLOOKUP($A44,'Annex 2 EHV charges'!$D:$O,12,FALSE)=0,"",VLOOKUP($A44,'Annex 2 EHV charges'!$D:$O,12,FALSE)),"")</f>
        <v/>
      </c>
    </row>
    <row r="45" spans="1:8" ht="33.75" customHeight="1" x14ac:dyDescent="0.2">
      <c r="A45" s="136" t="str">
        <f t="array" ref="A45">IFERROR(INDEX('Annex 2 EHV charges'!#REF!, MATCH(0, IF(ISBLANK('Annex 2 EHV charges'!#REF!),1, COUNTIF(A$4:$A44, 'Annex 2 EHV charges'!#REF!)), 0)),"")</f>
        <v/>
      </c>
      <c r="B45" s="134" t="str">
        <f>IF($A45="","",VLOOKUP($A45,'Annex 2 EHV charges'!$D:$O,2,0))</f>
        <v/>
      </c>
      <c r="C45" s="135" t="str">
        <f>IF($A45="","",VLOOKUP($A45,'Annex 2 EHV charges'!$D:$O,3,0))</f>
        <v/>
      </c>
      <c r="D45" s="132" t="str">
        <f>IF($A45="","",VLOOKUP($A45,'Annex 2 EHV charges'!$D:$O,4,0))</f>
        <v/>
      </c>
      <c r="E45" s="137" t="str">
        <f>IFERROR(IF(VLOOKUP($A45,'Annex 2 EHV charges'!$D:$O,9,FALSE)=0,"",VLOOKUP($A45,'Annex 2 EHV charges'!$D:$O,9,FALSE)),"")</f>
        <v/>
      </c>
      <c r="F45" s="138" t="str">
        <f>IFERROR(IF(VLOOKUP($A45,'Annex 2 EHV charges'!$D:$O,10,FALSE)=0,"",VLOOKUP($A45,'Annex 2 EHV charges'!$D:$O,10,FALSE)),"")</f>
        <v/>
      </c>
      <c r="G45" s="139" t="str">
        <f>IFERROR(IF(VLOOKUP($A45,'Annex 2 EHV charges'!$D:$O,11,FALSE)=0,"",VLOOKUP($A45,'Annex 2 EHV charges'!$D:$O,11,FALSE)),"")</f>
        <v/>
      </c>
      <c r="H45" s="139" t="str">
        <f>IFERROR(IF(VLOOKUP($A45,'Annex 2 EHV charges'!$D:$O,12,FALSE)=0,"",VLOOKUP($A45,'Annex 2 EHV charges'!$D:$O,12,FALSE)),"")</f>
        <v/>
      </c>
    </row>
    <row r="46" spans="1:8" ht="33.75" customHeight="1" x14ac:dyDescent="0.2">
      <c r="A46" s="136" t="str">
        <f t="array" ref="A46">IFERROR(INDEX('Annex 2 EHV charges'!#REF!, MATCH(0, IF(ISBLANK('Annex 2 EHV charges'!#REF!),1, COUNTIF(A$4:$A45, 'Annex 2 EHV charges'!#REF!)), 0)),"")</f>
        <v/>
      </c>
      <c r="B46" s="134" t="str">
        <f>IF($A46="","",VLOOKUP($A46,'Annex 2 EHV charges'!$D:$O,2,0))</f>
        <v/>
      </c>
      <c r="C46" s="135" t="str">
        <f>IF($A46="","",VLOOKUP($A46,'Annex 2 EHV charges'!$D:$O,3,0))</f>
        <v/>
      </c>
      <c r="D46" s="132" t="str">
        <f>IF($A46="","",VLOOKUP($A46,'Annex 2 EHV charges'!$D:$O,4,0))</f>
        <v/>
      </c>
      <c r="E46" s="137" t="str">
        <f>IFERROR(IF(VLOOKUP($A46,'Annex 2 EHV charges'!$D:$O,9,FALSE)=0,"",VLOOKUP($A46,'Annex 2 EHV charges'!$D:$O,9,FALSE)),"")</f>
        <v/>
      </c>
      <c r="F46" s="138" t="str">
        <f>IFERROR(IF(VLOOKUP($A46,'Annex 2 EHV charges'!$D:$O,10,FALSE)=0,"",VLOOKUP($A46,'Annex 2 EHV charges'!$D:$O,10,FALSE)),"")</f>
        <v/>
      </c>
      <c r="G46" s="139" t="str">
        <f>IFERROR(IF(VLOOKUP($A46,'Annex 2 EHV charges'!$D:$O,11,FALSE)=0,"",VLOOKUP($A46,'Annex 2 EHV charges'!$D:$O,11,FALSE)),"")</f>
        <v/>
      </c>
      <c r="H46" s="139" t="str">
        <f>IFERROR(IF(VLOOKUP($A46,'Annex 2 EHV charges'!$D:$O,12,FALSE)=0,"",VLOOKUP($A46,'Annex 2 EHV charges'!$D:$O,12,FALSE)),"")</f>
        <v/>
      </c>
    </row>
    <row r="47" spans="1:8" ht="33.75" customHeight="1" x14ac:dyDescent="0.2">
      <c r="A47" s="136" t="str">
        <f t="array" ref="A47">IFERROR(INDEX('Annex 2 EHV charges'!#REF!, MATCH(0, IF(ISBLANK('Annex 2 EHV charges'!#REF!),1, COUNTIF(A$4:$A46, 'Annex 2 EHV charges'!#REF!)), 0)),"")</f>
        <v/>
      </c>
      <c r="B47" s="134" t="str">
        <f>IF($A47="","",VLOOKUP($A47,'Annex 2 EHV charges'!$D:$O,2,0))</f>
        <v/>
      </c>
      <c r="C47" s="135" t="str">
        <f>IF($A47="","",VLOOKUP($A47,'Annex 2 EHV charges'!$D:$O,3,0))</f>
        <v/>
      </c>
      <c r="D47" s="132" t="str">
        <f>IF($A47="","",VLOOKUP($A47,'Annex 2 EHV charges'!$D:$O,4,0))</f>
        <v/>
      </c>
      <c r="E47" s="137" t="str">
        <f>IFERROR(IF(VLOOKUP($A47,'Annex 2 EHV charges'!$D:$O,9,FALSE)=0,"",VLOOKUP($A47,'Annex 2 EHV charges'!$D:$O,9,FALSE)),"")</f>
        <v/>
      </c>
      <c r="F47" s="138" t="str">
        <f>IFERROR(IF(VLOOKUP($A47,'Annex 2 EHV charges'!$D:$O,10,FALSE)=0,"",VLOOKUP($A47,'Annex 2 EHV charges'!$D:$O,10,FALSE)),"")</f>
        <v/>
      </c>
      <c r="G47" s="139" t="str">
        <f>IFERROR(IF(VLOOKUP($A47,'Annex 2 EHV charges'!$D:$O,11,FALSE)=0,"",VLOOKUP($A47,'Annex 2 EHV charges'!$D:$O,11,FALSE)),"")</f>
        <v/>
      </c>
      <c r="H47" s="139" t="str">
        <f>IFERROR(IF(VLOOKUP($A47,'Annex 2 EHV charges'!$D:$O,12,FALSE)=0,"",VLOOKUP($A47,'Annex 2 EHV charges'!$D:$O,12,FALSE)),"")</f>
        <v/>
      </c>
    </row>
    <row r="48" spans="1:8" ht="33.75" customHeight="1" x14ac:dyDescent="0.2">
      <c r="A48" s="136" t="str">
        <f t="array" ref="A48">IFERROR(INDEX('Annex 2 EHV charges'!#REF!, MATCH(0, IF(ISBLANK('Annex 2 EHV charges'!#REF!),1, COUNTIF(A$4:$A47, 'Annex 2 EHV charges'!#REF!)), 0)),"")</f>
        <v/>
      </c>
      <c r="B48" s="134" t="str">
        <f>IF($A48="","",VLOOKUP($A48,'Annex 2 EHV charges'!$D:$O,2,0))</f>
        <v/>
      </c>
      <c r="C48" s="135" t="str">
        <f>IF($A48="","",VLOOKUP($A48,'Annex 2 EHV charges'!$D:$O,3,0))</f>
        <v/>
      </c>
      <c r="D48" s="132" t="str">
        <f>IF($A48="","",VLOOKUP($A48,'Annex 2 EHV charges'!$D:$O,4,0))</f>
        <v/>
      </c>
      <c r="E48" s="137" t="str">
        <f>IFERROR(IF(VLOOKUP($A48,'Annex 2 EHV charges'!$D:$O,9,FALSE)=0,"",VLOOKUP($A48,'Annex 2 EHV charges'!$D:$O,9,FALSE)),"")</f>
        <v/>
      </c>
      <c r="F48" s="138" t="str">
        <f>IFERROR(IF(VLOOKUP($A48,'Annex 2 EHV charges'!$D:$O,10,FALSE)=0,"",VLOOKUP($A48,'Annex 2 EHV charges'!$D:$O,10,FALSE)),"")</f>
        <v/>
      </c>
      <c r="G48" s="139" t="str">
        <f>IFERROR(IF(VLOOKUP($A48,'Annex 2 EHV charges'!$D:$O,11,FALSE)=0,"",VLOOKUP($A48,'Annex 2 EHV charges'!$D:$O,11,FALSE)),"")</f>
        <v/>
      </c>
      <c r="H48" s="139" t="str">
        <f>IFERROR(IF(VLOOKUP($A48,'Annex 2 EHV charges'!$D:$O,12,FALSE)=0,"",VLOOKUP($A48,'Annex 2 EHV charges'!$D:$O,12,FALSE)),"")</f>
        <v/>
      </c>
    </row>
    <row r="49" spans="1:8" ht="33.75" customHeight="1" x14ac:dyDescent="0.2">
      <c r="A49" s="136" t="str">
        <f t="array" ref="A49">IFERROR(INDEX('Annex 2 EHV charges'!#REF!, MATCH(0, IF(ISBLANK('Annex 2 EHV charges'!#REF!),1, COUNTIF(A$4:$A48, 'Annex 2 EHV charges'!#REF!)), 0)),"")</f>
        <v/>
      </c>
      <c r="B49" s="134" t="str">
        <f>IF($A49="","",VLOOKUP($A49,'Annex 2 EHV charges'!$D:$O,2,0))</f>
        <v/>
      </c>
      <c r="C49" s="135" t="str">
        <f>IF($A49="","",VLOOKUP($A49,'Annex 2 EHV charges'!$D:$O,3,0))</f>
        <v/>
      </c>
      <c r="D49" s="132" t="str">
        <f>IF($A49="","",VLOOKUP($A49,'Annex 2 EHV charges'!$D:$O,4,0))</f>
        <v/>
      </c>
      <c r="E49" s="137" t="str">
        <f>IFERROR(IF(VLOOKUP($A49,'Annex 2 EHV charges'!$D:$O,9,FALSE)=0,"",VLOOKUP($A49,'Annex 2 EHV charges'!$D:$O,9,FALSE)),"")</f>
        <v/>
      </c>
      <c r="F49" s="138" t="str">
        <f>IFERROR(IF(VLOOKUP($A49,'Annex 2 EHV charges'!$D:$O,10,FALSE)=0,"",VLOOKUP($A49,'Annex 2 EHV charges'!$D:$O,10,FALSE)),"")</f>
        <v/>
      </c>
      <c r="G49" s="139" t="str">
        <f>IFERROR(IF(VLOOKUP($A49,'Annex 2 EHV charges'!$D:$O,11,FALSE)=0,"",VLOOKUP($A49,'Annex 2 EHV charges'!$D:$O,11,FALSE)),"")</f>
        <v/>
      </c>
      <c r="H49" s="139" t="str">
        <f>IFERROR(IF(VLOOKUP($A49,'Annex 2 EHV charges'!$D:$O,12,FALSE)=0,"",VLOOKUP($A49,'Annex 2 EHV charges'!$D:$O,12,FALSE)),"")</f>
        <v/>
      </c>
    </row>
    <row r="50" spans="1:8" ht="33.75" customHeight="1" x14ac:dyDescent="0.2">
      <c r="A50" s="136" t="str">
        <f t="array" ref="A50">IFERROR(INDEX('Annex 2 EHV charges'!#REF!, MATCH(0, IF(ISBLANK('Annex 2 EHV charges'!#REF!),1, COUNTIF(A$4:$A49, 'Annex 2 EHV charges'!#REF!)), 0)),"")</f>
        <v/>
      </c>
      <c r="B50" s="134" t="str">
        <f>IF($A50="","",VLOOKUP($A50,'Annex 2 EHV charges'!$D:$O,2,0))</f>
        <v/>
      </c>
      <c r="C50" s="135" t="str">
        <f>IF($A50="","",VLOOKUP($A50,'Annex 2 EHV charges'!$D:$O,3,0))</f>
        <v/>
      </c>
      <c r="D50" s="132" t="str">
        <f>IF($A50="","",VLOOKUP($A50,'Annex 2 EHV charges'!$D:$O,4,0))</f>
        <v/>
      </c>
      <c r="E50" s="137" t="str">
        <f>IFERROR(IF(VLOOKUP($A50,'Annex 2 EHV charges'!$D:$O,9,FALSE)=0,"",VLOOKUP($A50,'Annex 2 EHV charges'!$D:$O,9,FALSE)),"")</f>
        <v/>
      </c>
      <c r="F50" s="138" t="str">
        <f>IFERROR(IF(VLOOKUP($A50,'Annex 2 EHV charges'!$D:$O,10,FALSE)=0,"",VLOOKUP($A50,'Annex 2 EHV charges'!$D:$O,10,FALSE)),"")</f>
        <v/>
      </c>
      <c r="G50" s="139" t="str">
        <f>IFERROR(IF(VLOOKUP($A50,'Annex 2 EHV charges'!$D:$O,11,FALSE)=0,"",VLOOKUP($A50,'Annex 2 EHV charges'!$D:$O,11,FALSE)),"")</f>
        <v/>
      </c>
      <c r="H50" s="139" t="str">
        <f>IFERROR(IF(VLOOKUP($A50,'Annex 2 EHV charges'!$D:$O,12,FALSE)=0,"",VLOOKUP($A50,'Annex 2 EHV charges'!$D:$O,12,FALSE)),"")</f>
        <v/>
      </c>
    </row>
    <row r="51" spans="1:8" ht="33.75" customHeight="1" x14ac:dyDescent="0.2">
      <c r="A51" s="136" t="str">
        <f t="array" ref="A51">IFERROR(INDEX('Annex 2 EHV charges'!#REF!, MATCH(0, IF(ISBLANK('Annex 2 EHV charges'!#REF!),1, COUNTIF(A$4:$A50, 'Annex 2 EHV charges'!#REF!)), 0)),"")</f>
        <v/>
      </c>
      <c r="B51" s="134" t="str">
        <f>IF($A51="","",VLOOKUP($A51,'Annex 2 EHV charges'!$D:$O,2,0))</f>
        <v/>
      </c>
      <c r="C51" s="135" t="str">
        <f>IF($A51="","",VLOOKUP($A51,'Annex 2 EHV charges'!$D:$O,3,0))</f>
        <v/>
      </c>
      <c r="D51" s="132" t="str">
        <f>IF($A51="","",VLOOKUP($A51,'Annex 2 EHV charges'!$D:$O,4,0))</f>
        <v/>
      </c>
      <c r="E51" s="137" t="str">
        <f>IFERROR(IF(VLOOKUP($A51,'Annex 2 EHV charges'!$D:$O,9,FALSE)=0,"",VLOOKUP($A51,'Annex 2 EHV charges'!$D:$O,9,FALSE)),"")</f>
        <v/>
      </c>
      <c r="F51" s="138" t="str">
        <f>IFERROR(IF(VLOOKUP($A51,'Annex 2 EHV charges'!$D:$O,10,FALSE)=0,"",VLOOKUP($A51,'Annex 2 EHV charges'!$D:$O,10,FALSE)),"")</f>
        <v/>
      </c>
      <c r="G51" s="139" t="str">
        <f>IFERROR(IF(VLOOKUP($A51,'Annex 2 EHV charges'!$D:$O,11,FALSE)=0,"",VLOOKUP($A51,'Annex 2 EHV charges'!$D:$O,11,FALSE)),"")</f>
        <v/>
      </c>
      <c r="H51" s="139" t="str">
        <f>IFERROR(IF(VLOOKUP($A51,'Annex 2 EHV charges'!$D:$O,12,FALSE)=0,"",VLOOKUP($A51,'Annex 2 EHV charges'!$D:$O,12,FALSE)),"")</f>
        <v/>
      </c>
    </row>
    <row r="52" spans="1:8" ht="33.75" customHeight="1" x14ac:dyDescent="0.2">
      <c r="A52" s="136" t="str">
        <f t="array" ref="A52">IFERROR(INDEX('Annex 2 EHV charges'!#REF!, MATCH(0, IF(ISBLANK('Annex 2 EHV charges'!#REF!),1, COUNTIF(A$4:$A51, 'Annex 2 EHV charges'!#REF!)), 0)),"")</f>
        <v/>
      </c>
      <c r="B52" s="134" t="str">
        <f>IF($A52="","",VLOOKUP($A52,'Annex 2 EHV charges'!$D:$O,2,0))</f>
        <v/>
      </c>
      <c r="C52" s="135" t="str">
        <f>IF($A52="","",VLOOKUP($A52,'Annex 2 EHV charges'!$D:$O,3,0))</f>
        <v/>
      </c>
      <c r="D52" s="132" t="str">
        <f>IF($A52="","",VLOOKUP($A52,'Annex 2 EHV charges'!$D:$O,4,0))</f>
        <v/>
      </c>
      <c r="E52" s="137" t="str">
        <f>IFERROR(IF(VLOOKUP($A52,'Annex 2 EHV charges'!$D:$O,9,FALSE)=0,"",VLOOKUP($A52,'Annex 2 EHV charges'!$D:$O,9,FALSE)),"")</f>
        <v/>
      </c>
      <c r="F52" s="138" t="str">
        <f>IFERROR(IF(VLOOKUP($A52,'Annex 2 EHV charges'!$D:$O,10,FALSE)=0,"",VLOOKUP($A52,'Annex 2 EHV charges'!$D:$O,10,FALSE)),"")</f>
        <v/>
      </c>
      <c r="G52" s="139" t="str">
        <f>IFERROR(IF(VLOOKUP($A52,'Annex 2 EHV charges'!$D:$O,11,FALSE)=0,"",VLOOKUP($A52,'Annex 2 EHV charges'!$D:$O,11,FALSE)),"")</f>
        <v/>
      </c>
      <c r="H52" s="139" t="str">
        <f>IFERROR(IF(VLOOKUP($A52,'Annex 2 EHV charges'!$D:$O,12,FALSE)=0,"",VLOOKUP($A52,'Annex 2 EHV charges'!$D:$O,12,FALSE)),"")</f>
        <v/>
      </c>
    </row>
    <row r="53" spans="1:8" ht="33.75" customHeight="1" x14ac:dyDescent="0.2">
      <c r="A53" s="136" t="str">
        <f t="array" ref="A53">IFERROR(INDEX('Annex 2 EHV charges'!#REF!, MATCH(0, IF(ISBLANK('Annex 2 EHV charges'!#REF!),1, COUNTIF(A$4:$A52, 'Annex 2 EHV charges'!#REF!)), 0)),"")</f>
        <v/>
      </c>
      <c r="B53" s="134" t="str">
        <f>IF($A53="","",VLOOKUP($A53,'Annex 2 EHV charges'!$D:$O,2,0))</f>
        <v/>
      </c>
      <c r="C53" s="135" t="str">
        <f>IF($A53="","",VLOOKUP($A53,'Annex 2 EHV charges'!$D:$O,3,0))</f>
        <v/>
      </c>
      <c r="D53" s="132" t="str">
        <f>IF($A53="","",VLOOKUP($A53,'Annex 2 EHV charges'!$D:$O,4,0))</f>
        <v/>
      </c>
      <c r="E53" s="137" t="str">
        <f>IFERROR(IF(VLOOKUP($A53,'Annex 2 EHV charges'!$D:$O,9,FALSE)=0,"",VLOOKUP($A53,'Annex 2 EHV charges'!$D:$O,9,FALSE)),"")</f>
        <v/>
      </c>
      <c r="F53" s="138" t="str">
        <f>IFERROR(IF(VLOOKUP($A53,'Annex 2 EHV charges'!$D:$O,10,FALSE)=0,"",VLOOKUP($A53,'Annex 2 EHV charges'!$D:$O,10,FALSE)),"")</f>
        <v/>
      </c>
      <c r="G53" s="139" t="str">
        <f>IFERROR(IF(VLOOKUP($A53,'Annex 2 EHV charges'!$D:$O,11,FALSE)=0,"",VLOOKUP($A53,'Annex 2 EHV charges'!$D:$O,11,FALSE)),"")</f>
        <v/>
      </c>
      <c r="H53" s="139" t="str">
        <f>IFERROR(IF(VLOOKUP($A53,'Annex 2 EHV charges'!$D:$O,12,FALSE)=0,"",VLOOKUP($A53,'Annex 2 EHV charges'!$D:$O,12,FALSE)),"")</f>
        <v/>
      </c>
    </row>
    <row r="54" spans="1:8" ht="33.75" customHeight="1" x14ac:dyDescent="0.2">
      <c r="A54" s="136" t="str">
        <f t="array" ref="A54">IFERROR(INDEX('Annex 2 EHV charges'!#REF!, MATCH(0, IF(ISBLANK('Annex 2 EHV charges'!#REF!),1, COUNTIF(A$4:$A53, 'Annex 2 EHV charges'!#REF!)), 0)),"")</f>
        <v/>
      </c>
      <c r="B54" s="134" t="str">
        <f>IF($A54="","",VLOOKUP($A54,'Annex 2 EHV charges'!$D:$O,2,0))</f>
        <v/>
      </c>
      <c r="C54" s="135" t="str">
        <f>IF($A54="","",VLOOKUP($A54,'Annex 2 EHV charges'!$D:$O,3,0))</f>
        <v/>
      </c>
      <c r="D54" s="132" t="str">
        <f>IF($A54="","",VLOOKUP($A54,'Annex 2 EHV charges'!$D:$O,4,0))</f>
        <v/>
      </c>
      <c r="E54" s="137" t="str">
        <f>IFERROR(IF(VLOOKUP($A54,'Annex 2 EHV charges'!$D:$O,9,FALSE)=0,"",VLOOKUP($A54,'Annex 2 EHV charges'!$D:$O,9,FALSE)),"")</f>
        <v/>
      </c>
      <c r="F54" s="138" t="str">
        <f>IFERROR(IF(VLOOKUP($A54,'Annex 2 EHV charges'!$D:$O,10,FALSE)=0,"",VLOOKUP($A54,'Annex 2 EHV charges'!$D:$O,10,FALSE)),"")</f>
        <v/>
      </c>
      <c r="G54" s="139" t="str">
        <f>IFERROR(IF(VLOOKUP($A54,'Annex 2 EHV charges'!$D:$O,11,FALSE)=0,"",VLOOKUP($A54,'Annex 2 EHV charges'!$D:$O,11,FALSE)),"")</f>
        <v/>
      </c>
      <c r="H54" s="139" t="str">
        <f>IFERROR(IF(VLOOKUP($A54,'Annex 2 EHV charges'!$D:$O,12,FALSE)=0,"",VLOOKUP($A54,'Annex 2 EHV charges'!$D:$O,12,FALSE)),"")</f>
        <v/>
      </c>
    </row>
    <row r="55" spans="1:8" ht="33.75" customHeight="1" x14ac:dyDescent="0.2">
      <c r="A55" s="136" t="str">
        <f t="array" ref="A55">IFERROR(INDEX('Annex 2 EHV charges'!#REF!, MATCH(0, IF(ISBLANK('Annex 2 EHV charges'!#REF!),1, COUNTIF(A$4:$A54, 'Annex 2 EHV charges'!#REF!)), 0)),"")</f>
        <v/>
      </c>
      <c r="B55" s="134" t="str">
        <f>IF($A55="","",VLOOKUP($A55,'Annex 2 EHV charges'!$D:$O,2,0))</f>
        <v/>
      </c>
      <c r="C55" s="135" t="str">
        <f>IF($A55="","",VLOOKUP($A55,'Annex 2 EHV charges'!$D:$O,3,0))</f>
        <v/>
      </c>
      <c r="D55" s="132" t="str">
        <f>IF($A55="","",VLOOKUP($A55,'Annex 2 EHV charges'!$D:$O,4,0))</f>
        <v/>
      </c>
      <c r="E55" s="137" t="str">
        <f>IFERROR(IF(VLOOKUP($A55,'Annex 2 EHV charges'!$D:$O,9,FALSE)=0,"",VLOOKUP($A55,'Annex 2 EHV charges'!$D:$O,9,FALSE)),"")</f>
        <v/>
      </c>
      <c r="F55" s="138" t="str">
        <f>IFERROR(IF(VLOOKUP($A55,'Annex 2 EHV charges'!$D:$O,10,FALSE)=0,"",VLOOKUP($A55,'Annex 2 EHV charges'!$D:$O,10,FALSE)),"")</f>
        <v/>
      </c>
      <c r="G55" s="139" t="str">
        <f>IFERROR(IF(VLOOKUP($A55,'Annex 2 EHV charges'!$D:$O,11,FALSE)=0,"",VLOOKUP($A55,'Annex 2 EHV charges'!$D:$O,11,FALSE)),"")</f>
        <v/>
      </c>
      <c r="H55" s="139" t="str">
        <f>IFERROR(IF(VLOOKUP($A55,'Annex 2 EHV charges'!$D:$O,12,FALSE)=0,"",VLOOKUP($A55,'Annex 2 EHV charges'!$D:$O,12,FALSE)),"")</f>
        <v/>
      </c>
    </row>
    <row r="56" spans="1:8" ht="33.75" customHeight="1" x14ac:dyDescent="0.2">
      <c r="A56" s="136" t="str">
        <f t="array" ref="A56">IFERROR(INDEX('Annex 2 EHV charges'!#REF!, MATCH(0, IF(ISBLANK('Annex 2 EHV charges'!#REF!),1, COUNTIF(A$4:$A55, 'Annex 2 EHV charges'!#REF!)), 0)),"")</f>
        <v/>
      </c>
      <c r="B56" s="134" t="str">
        <f>IF($A56="","",VLOOKUP($A56,'Annex 2 EHV charges'!$D:$O,2,0))</f>
        <v/>
      </c>
      <c r="C56" s="135" t="str">
        <f>IF($A56="","",VLOOKUP($A56,'Annex 2 EHV charges'!$D:$O,3,0))</f>
        <v/>
      </c>
      <c r="D56" s="132" t="str">
        <f>IF($A56="","",VLOOKUP($A56,'Annex 2 EHV charges'!$D:$O,4,0))</f>
        <v/>
      </c>
      <c r="E56" s="137" t="str">
        <f>IFERROR(IF(VLOOKUP($A56,'Annex 2 EHV charges'!$D:$O,9,FALSE)=0,"",VLOOKUP($A56,'Annex 2 EHV charges'!$D:$O,9,FALSE)),"")</f>
        <v/>
      </c>
      <c r="F56" s="138" t="str">
        <f>IFERROR(IF(VLOOKUP($A56,'Annex 2 EHV charges'!$D:$O,10,FALSE)=0,"",VLOOKUP($A56,'Annex 2 EHV charges'!$D:$O,10,FALSE)),"")</f>
        <v/>
      </c>
      <c r="G56" s="139" t="str">
        <f>IFERROR(IF(VLOOKUP($A56,'Annex 2 EHV charges'!$D:$O,11,FALSE)=0,"",VLOOKUP($A56,'Annex 2 EHV charges'!$D:$O,11,FALSE)),"")</f>
        <v/>
      </c>
      <c r="H56" s="139" t="str">
        <f>IFERROR(IF(VLOOKUP($A56,'Annex 2 EHV charges'!$D:$O,12,FALSE)=0,"",VLOOKUP($A56,'Annex 2 EHV charges'!$D:$O,12,FALSE)),"")</f>
        <v/>
      </c>
    </row>
    <row r="57" spans="1:8" ht="33.75" customHeight="1" x14ac:dyDescent="0.2">
      <c r="A57" s="136" t="str">
        <f t="array" ref="A57">IFERROR(INDEX('Annex 2 EHV charges'!#REF!, MATCH(0, IF(ISBLANK('Annex 2 EHV charges'!#REF!),1, COUNTIF(A$4:$A56, 'Annex 2 EHV charges'!#REF!)), 0)),"")</f>
        <v/>
      </c>
      <c r="B57" s="134" t="str">
        <f>IF($A57="","",VLOOKUP($A57,'Annex 2 EHV charges'!$D:$O,2,0))</f>
        <v/>
      </c>
      <c r="C57" s="135" t="str">
        <f>IF($A57="","",VLOOKUP($A57,'Annex 2 EHV charges'!$D:$O,3,0))</f>
        <v/>
      </c>
      <c r="D57" s="132" t="str">
        <f>IF($A57="","",VLOOKUP($A57,'Annex 2 EHV charges'!$D:$O,4,0))</f>
        <v/>
      </c>
      <c r="E57" s="137" t="str">
        <f>IFERROR(IF(VLOOKUP($A57,'Annex 2 EHV charges'!$D:$O,9,FALSE)=0,"",VLOOKUP($A57,'Annex 2 EHV charges'!$D:$O,9,FALSE)),"")</f>
        <v/>
      </c>
      <c r="F57" s="138" t="str">
        <f>IFERROR(IF(VLOOKUP($A57,'Annex 2 EHV charges'!$D:$O,10,FALSE)=0,"",VLOOKUP($A57,'Annex 2 EHV charges'!$D:$O,10,FALSE)),"")</f>
        <v/>
      </c>
      <c r="G57" s="139" t="str">
        <f>IFERROR(IF(VLOOKUP($A57,'Annex 2 EHV charges'!$D:$O,11,FALSE)=0,"",VLOOKUP($A57,'Annex 2 EHV charges'!$D:$O,11,FALSE)),"")</f>
        <v/>
      </c>
      <c r="H57" s="139" t="str">
        <f>IFERROR(IF(VLOOKUP($A57,'Annex 2 EHV charges'!$D:$O,12,FALSE)=0,"",VLOOKUP($A57,'Annex 2 EHV charges'!$D:$O,12,FALSE)),"")</f>
        <v/>
      </c>
    </row>
    <row r="58" spans="1:8" ht="33.75" customHeight="1" x14ac:dyDescent="0.2">
      <c r="A58" s="136" t="str">
        <f t="array" ref="A58">IFERROR(INDEX('Annex 2 EHV charges'!#REF!, MATCH(0, IF(ISBLANK('Annex 2 EHV charges'!#REF!),1, COUNTIF(A$4:$A57, 'Annex 2 EHV charges'!#REF!)), 0)),"")</f>
        <v/>
      </c>
      <c r="B58" s="134" t="str">
        <f>IF($A58="","",VLOOKUP($A58,'Annex 2 EHV charges'!$D:$O,2,0))</f>
        <v/>
      </c>
      <c r="C58" s="135" t="str">
        <f>IF($A58="","",VLOOKUP($A58,'Annex 2 EHV charges'!$D:$O,3,0))</f>
        <v/>
      </c>
      <c r="D58" s="132" t="str">
        <f>IF($A58="","",VLOOKUP($A58,'Annex 2 EHV charges'!$D:$O,4,0))</f>
        <v/>
      </c>
      <c r="E58" s="137" t="str">
        <f>IFERROR(IF(VLOOKUP($A58,'Annex 2 EHV charges'!$D:$O,9,FALSE)=0,"",VLOOKUP($A58,'Annex 2 EHV charges'!$D:$O,9,FALSE)),"")</f>
        <v/>
      </c>
      <c r="F58" s="138" t="str">
        <f>IFERROR(IF(VLOOKUP($A58,'Annex 2 EHV charges'!$D:$O,10,FALSE)=0,"",VLOOKUP($A58,'Annex 2 EHV charges'!$D:$O,10,FALSE)),"")</f>
        <v/>
      </c>
      <c r="G58" s="139" t="str">
        <f>IFERROR(IF(VLOOKUP($A58,'Annex 2 EHV charges'!$D:$O,11,FALSE)=0,"",VLOOKUP($A58,'Annex 2 EHV charges'!$D:$O,11,FALSE)),"")</f>
        <v/>
      </c>
      <c r="H58" s="139" t="str">
        <f>IFERROR(IF(VLOOKUP($A58,'Annex 2 EHV charges'!$D:$O,12,FALSE)=0,"",VLOOKUP($A58,'Annex 2 EHV charges'!$D:$O,12,FALSE)),"")</f>
        <v/>
      </c>
    </row>
    <row r="59" spans="1:8" ht="33.75" customHeight="1" x14ac:dyDescent="0.2">
      <c r="A59" s="136" t="str">
        <f t="array" ref="A59">IFERROR(INDEX('Annex 2 EHV charges'!#REF!, MATCH(0, IF(ISBLANK('Annex 2 EHV charges'!#REF!),1, COUNTIF(A$4:$A58, 'Annex 2 EHV charges'!#REF!)), 0)),"")</f>
        <v/>
      </c>
      <c r="B59" s="134" t="str">
        <f>IF($A59="","",VLOOKUP($A59,'Annex 2 EHV charges'!$D:$O,2,0))</f>
        <v/>
      </c>
      <c r="C59" s="135" t="str">
        <f>IF($A59="","",VLOOKUP($A59,'Annex 2 EHV charges'!$D:$O,3,0))</f>
        <v/>
      </c>
      <c r="D59" s="132" t="str">
        <f>IF($A59="","",VLOOKUP($A59,'Annex 2 EHV charges'!$D:$O,4,0))</f>
        <v/>
      </c>
      <c r="E59" s="137" t="str">
        <f>IFERROR(IF(VLOOKUP($A59,'Annex 2 EHV charges'!$D:$O,9,FALSE)=0,"",VLOOKUP($A59,'Annex 2 EHV charges'!$D:$O,9,FALSE)),"")</f>
        <v/>
      </c>
      <c r="F59" s="138" t="str">
        <f>IFERROR(IF(VLOOKUP($A59,'Annex 2 EHV charges'!$D:$O,10,FALSE)=0,"",VLOOKUP($A59,'Annex 2 EHV charges'!$D:$O,10,FALSE)),"")</f>
        <v/>
      </c>
      <c r="G59" s="139" t="str">
        <f>IFERROR(IF(VLOOKUP($A59,'Annex 2 EHV charges'!$D:$O,11,FALSE)=0,"",VLOOKUP($A59,'Annex 2 EHV charges'!$D:$O,11,FALSE)),"")</f>
        <v/>
      </c>
      <c r="H59" s="139" t="str">
        <f>IFERROR(IF(VLOOKUP($A59,'Annex 2 EHV charges'!$D:$O,12,FALSE)=0,"",VLOOKUP($A59,'Annex 2 EHV charges'!$D:$O,12,FALSE)),"")</f>
        <v/>
      </c>
    </row>
    <row r="60" spans="1:8" ht="33.75" customHeight="1" x14ac:dyDescent="0.2">
      <c r="A60" s="136" t="str">
        <f t="array" ref="A60">IFERROR(INDEX('Annex 2 EHV charges'!#REF!, MATCH(0, IF(ISBLANK('Annex 2 EHV charges'!#REF!),1, COUNTIF(A$4:$A59, 'Annex 2 EHV charges'!#REF!)), 0)),"")</f>
        <v/>
      </c>
      <c r="B60" s="134" t="str">
        <f>IF($A60="","",VLOOKUP($A60,'Annex 2 EHV charges'!$D:$O,2,0))</f>
        <v/>
      </c>
      <c r="C60" s="135" t="str">
        <f>IF($A60="","",VLOOKUP($A60,'Annex 2 EHV charges'!$D:$O,3,0))</f>
        <v/>
      </c>
      <c r="D60" s="132" t="str">
        <f>IF($A60="","",VLOOKUP($A60,'Annex 2 EHV charges'!$D:$O,4,0))</f>
        <v/>
      </c>
      <c r="E60" s="137" t="str">
        <f>IFERROR(IF(VLOOKUP($A60,'Annex 2 EHV charges'!$D:$O,9,FALSE)=0,"",VLOOKUP($A60,'Annex 2 EHV charges'!$D:$O,9,FALSE)),"")</f>
        <v/>
      </c>
      <c r="F60" s="138" t="str">
        <f>IFERROR(IF(VLOOKUP($A60,'Annex 2 EHV charges'!$D:$O,10,FALSE)=0,"",VLOOKUP($A60,'Annex 2 EHV charges'!$D:$O,10,FALSE)),"")</f>
        <v/>
      </c>
      <c r="G60" s="139" t="str">
        <f>IFERROR(IF(VLOOKUP($A60,'Annex 2 EHV charges'!$D:$O,11,FALSE)=0,"",VLOOKUP($A60,'Annex 2 EHV charges'!$D:$O,11,FALSE)),"")</f>
        <v/>
      </c>
      <c r="H60" s="139" t="str">
        <f>IFERROR(IF(VLOOKUP($A60,'Annex 2 EHV charges'!$D:$O,12,FALSE)=0,"",VLOOKUP($A60,'Annex 2 EHV charges'!$D:$O,12,FALSE)),"")</f>
        <v/>
      </c>
    </row>
    <row r="61" spans="1:8" ht="33.75" customHeight="1" x14ac:dyDescent="0.2">
      <c r="A61" s="136" t="str">
        <f t="array" ref="A61">IFERROR(INDEX('Annex 2 EHV charges'!#REF!, MATCH(0, IF(ISBLANK('Annex 2 EHV charges'!#REF!),1, COUNTIF(A$4:$A60, 'Annex 2 EHV charges'!#REF!)), 0)),"")</f>
        <v/>
      </c>
      <c r="B61" s="134" t="str">
        <f>IF($A61="","",VLOOKUP($A61,'Annex 2 EHV charges'!$D:$O,2,0))</f>
        <v/>
      </c>
      <c r="C61" s="135" t="str">
        <f>IF($A61="","",VLOOKUP($A61,'Annex 2 EHV charges'!$D:$O,3,0))</f>
        <v/>
      </c>
      <c r="D61" s="132" t="str">
        <f>IF($A61="","",VLOOKUP($A61,'Annex 2 EHV charges'!$D:$O,4,0))</f>
        <v/>
      </c>
      <c r="E61" s="137" t="str">
        <f>IFERROR(IF(VLOOKUP($A61,'Annex 2 EHV charges'!$D:$O,9,FALSE)=0,"",VLOOKUP($A61,'Annex 2 EHV charges'!$D:$O,9,FALSE)),"")</f>
        <v/>
      </c>
      <c r="F61" s="138" t="str">
        <f>IFERROR(IF(VLOOKUP($A61,'Annex 2 EHV charges'!$D:$O,10,FALSE)=0,"",VLOOKUP($A61,'Annex 2 EHV charges'!$D:$O,10,FALSE)),"")</f>
        <v/>
      </c>
      <c r="G61" s="139" t="str">
        <f>IFERROR(IF(VLOOKUP($A61,'Annex 2 EHV charges'!$D:$O,11,FALSE)=0,"",VLOOKUP($A61,'Annex 2 EHV charges'!$D:$O,11,FALSE)),"")</f>
        <v/>
      </c>
      <c r="H61" s="139" t="str">
        <f>IFERROR(IF(VLOOKUP($A61,'Annex 2 EHV charges'!$D:$O,12,FALSE)=0,"",VLOOKUP($A61,'Annex 2 EHV charges'!$D:$O,12,FALSE)),"")</f>
        <v/>
      </c>
    </row>
    <row r="62" spans="1:8" ht="33.75" customHeight="1" x14ac:dyDescent="0.2">
      <c r="A62" s="136" t="str">
        <f t="array" ref="A62">IFERROR(INDEX('Annex 2 EHV charges'!#REF!, MATCH(0, IF(ISBLANK('Annex 2 EHV charges'!#REF!),1, COUNTIF(A$4:$A61, 'Annex 2 EHV charges'!#REF!)), 0)),"")</f>
        <v/>
      </c>
      <c r="B62" s="134" t="str">
        <f>IF($A62="","",VLOOKUP($A62,'Annex 2 EHV charges'!$D:$O,2,0))</f>
        <v/>
      </c>
      <c r="C62" s="135" t="str">
        <f>IF($A62="","",VLOOKUP($A62,'Annex 2 EHV charges'!$D:$O,3,0))</f>
        <v/>
      </c>
      <c r="D62" s="132" t="str">
        <f>IF($A62="","",VLOOKUP($A62,'Annex 2 EHV charges'!$D:$O,4,0))</f>
        <v/>
      </c>
      <c r="E62" s="137" t="str">
        <f>IFERROR(IF(VLOOKUP($A62,'Annex 2 EHV charges'!$D:$O,9,FALSE)=0,"",VLOOKUP($A62,'Annex 2 EHV charges'!$D:$O,9,FALSE)),"")</f>
        <v/>
      </c>
      <c r="F62" s="138" t="str">
        <f>IFERROR(IF(VLOOKUP($A62,'Annex 2 EHV charges'!$D:$O,10,FALSE)=0,"",VLOOKUP($A62,'Annex 2 EHV charges'!$D:$O,10,FALSE)),"")</f>
        <v/>
      </c>
      <c r="G62" s="139" t="str">
        <f>IFERROR(IF(VLOOKUP($A62,'Annex 2 EHV charges'!$D:$O,11,FALSE)=0,"",VLOOKUP($A62,'Annex 2 EHV charges'!$D:$O,11,FALSE)),"")</f>
        <v/>
      </c>
      <c r="H62" s="139" t="str">
        <f>IFERROR(IF(VLOOKUP($A62,'Annex 2 EHV charges'!$D:$O,12,FALSE)=0,"",VLOOKUP($A62,'Annex 2 EHV charges'!$D:$O,12,FALSE)),"")</f>
        <v/>
      </c>
    </row>
    <row r="63" spans="1:8" ht="33.75" customHeight="1" x14ac:dyDescent="0.2">
      <c r="A63" s="136" t="str">
        <f t="array" ref="A63">IFERROR(INDEX('Annex 2 EHV charges'!#REF!, MATCH(0, IF(ISBLANK('Annex 2 EHV charges'!#REF!),1, COUNTIF(A$4:$A62, 'Annex 2 EHV charges'!#REF!)), 0)),"")</f>
        <v/>
      </c>
      <c r="B63" s="134" t="str">
        <f>IF($A63="","",VLOOKUP($A63,'Annex 2 EHV charges'!$D:$O,2,0))</f>
        <v/>
      </c>
      <c r="C63" s="135" t="str">
        <f>IF($A63="","",VLOOKUP($A63,'Annex 2 EHV charges'!$D:$O,3,0))</f>
        <v/>
      </c>
      <c r="D63" s="132" t="str">
        <f>IF($A63="","",VLOOKUP($A63,'Annex 2 EHV charges'!$D:$O,4,0))</f>
        <v/>
      </c>
      <c r="E63" s="137" t="str">
        <f>IFERROR(IF(VLOOKUP($A63,'Annex 2 EHV charges'!$D:$O,9,FALSE)=0,"",VLOOKUP($A63,'Annex 2 EHV charges'!$D:$O,9,FALSE)),"")</f>
        <v/>
      </c>
      <c r="F63" s="138" t="str">
        <f>IFERROR(IF(VLOOKUP($A63,'Annex 2 EHV charges'!$D:$O,10,FALSE)=0,"",VLOOKUP($A63,'Annex 2 EHV charges'!$D:$O,10,FALSE)),"")</f>
        <v/>
      </c>
      <c r="G63" s="139" t="str">
        <f>IFERROR(IF(VLOOKUP($A63,'Annex 2 EHV charges'!$D:$O,11,FALSE)=0,"",VLOOKUP($A63,'Annex 2 EHV charges'!$D:$O,11,FALSE)),"")</f>
        <v/>
      </c>
      <c r="H63" s="139" t="str">
        <f>IFERROR(IF(VLOOKUP($A63,'Annex 2 EHV charges'!$D:$O,12,FALSE)=0,"",VLOOKUP($A63,'Annex 2 EHV charges'!$D:$O,12,FALSE)),"")</f>
        <v/>
      </c>
    </row>
    <row r="64" spans="1:8" ht="33.75" customHeight="1" x14ac:dyDescent="0.2">
      <c r="A64" s="136" t="str">
        <f t="array" ref="A64">IFERROR(INDEX('Annex 2 EHV charges'!#REF!, MATCH(0, IF(ISBLANK('Annex 2 EHV charges'!#REF!),1, COUNTIF(A$4:$A63, 'Annex 2 EHV charges'!#REF!)), 0)),"")</f>
        <v/>
      </c>
      <c r="B64" s="134" t="str">
        <f>IF($A64="","",VLOOKUP($A64,'Annex 2 EHV charges'!$D:$O,2,0))</f>
        <v/>
      </c>
      <c r="C64" s="135" t="str">
        <f>IF($A64="","",VLOOKUP($A64,'Annex 2 EHV charges'!$D:$O,3,0))</f>
        <v/>
      </c>
      <c r="D64" s="132" t="str">
        <f>IF($A64="","",VLOOKUP($A64,'Annex 2 EHV charges'!$D:$O,4,0))</f>
        <v/>
      </c>
      <c r="E64" s="137" t="str">
        <f>IFERROR(IF(VLOOKUP($A64,'Annex 2 EHV charges'!$D:$O,9,FALSE)=0,"",VLOOKUP($A64,'Annex 2 EHV charges'!$D:$O,9,FALSE)),"")</f>
        <v/>
      </c>
      <c r="F64" s="138" t="str">
        <f>IFERROR(IF(VLOOKUP($A64,'Annex 2 EHV charges'!$D:$O,10,FALSE)=0,"",VLOOKUP($A64,'Annex 2 EHV charges'!$D:$O,10,FALSE)),"")</f>
        <v/>
      </c>
      <c r="G64" s="139" t="str">
        <f>IFERROR(IF(VLOOKUP($A64,'Annex 2 EHV charges'!$D:$O,11,FALSE)=0,"",VLOOKUP($A64,'Annex 2 EHV charges'!$D:$O,11,FALSE)),"")</f>
        <v/>
      </c>
      <c r="H64" s="139" t="str">
        <f>IFERROR(IF(VLOOKUP($A64,'Annex 2 EHV charges'!$D:$O,12,FALSE)=0,"",VLOOKUP($A64,'Annex 2 EHV charges'!$D:$O,12,FALSE)),"")</f>
        <v/>
      </c>
    </row>
    <row r="65" spans="1:8" ht="33.75" customHeight="1" x14ac:dyDescent="0.2">
      <c r="A65" s="136" t="str">
        <f t="array" ref="A65">IFERROR(INDEX('Annex 2 EHV charges'!#REF!, MATCH(0, IF(ISBLANK('Annex 2 EHV charges'!#REF!),1, COUNTIF(A$4:$A64, 'Annex 2 EHV charges'!#REF!)), 0)),"")</f>
        <v/>
      </c>
      <c r="B65" s="134" t="str">
        <f>IF($A65="","",VLOOKUP($A65,'Annex 2 EHV charges'!$D:$O,2,0))</f>
        <v/>
      </c>
      <c r="C65" s="135" t="str">
        <f>IF($A65="","",VLOOKUP($A65,'Annex 2 EHV charges'!$D:$O,3,0))</f>
        <v/>
      </c>
      <c r="D65" s="132" t="str">
        <f>IF($A65="","",VLOOKUP($A65,'Annex 2 EHV charges'!$D:$O,4,0))</f>
        <v/>
      </c>
      <c r="E65" s="137" t="str">
        <f>IFERROR(IF(VLOOKUP($A65,'Annex 2 EHV charges'!$D:$O,9,FALSE)=0,"",VLOOKUP($A65,'Annex 2 EHV charges'!$D:$O,9,FALSE)),"")</f>
        <v/>
      </c>
      <c r="F65" s="138" t="str">
        <f>IFERROR(IF(VLOOKUP($A65,'Annex 2 EHV charges'!$D:$O,10,FALSE)=0,"",VLOOKUP($A65,'Annex 2 EHV charges'!$D:$O,10,FALSE)),"")</f>
        <v/>
      </c>
      <c r="G65" s="139" t="str">
        <f>IFERROR(IF(VLOOKUP($A65,'Annex 2 EHV charges'!$D:$O,11,FALSE)=0,"",VLOOKUP($A65,'Annex 2 EHV charges'!$D:$O,11,FALSE)),"")</f>
        <v/>
      </c>
      <c r="H65" s="139" t="str">
        <f>IFERROR(IF(VLOOKUP($A65,'Annex 2 EHV charges'!$D:$O,12,FALSE)=0,"",VLOOKUP($A65,'Annex 2 EHV charges'!$D:$O,12,FALSE)),"")</f>
        <v/>
      </c>
    </row>
    <row r="66" spans="1:8" ht="33.75" customHeight="1" x14ac:dyDescent="0.2">
      <c r="A66" s="136" t="str">
        <f t="array" ref="A66">IFERROR(INDEX('Annex 2 EHV charges'!#REF!, MATCH(0, IF(ISBLANK('Annex 2 EHV charges'!#REF!),1, COUNTIF(A$4:$A65, 'Annex 2 EHV charges'!#REF!)), 0)),"")</f>
        <v/>
      </c>
      <c r="B66" s="134" t="str">
        <f>IF($A66="","",VLOOKUP($A66,'Annex 2 EHV charges'!$D:$O,2,0))</f>
        <v/>
      </c>
      <c r="C66" s="135" t="str">
        <f>IF($A66="","",VLOOKUP($A66,'Annex 2 EHV charges'!$D:$O,3,0))</f>
        <v/>
      </c>
      <c r="D66" s="132" t="str">
        <f>IF($A66="","",VLOOKUP($A66,'Annex 2 EHV charges'!$D:$O,4,0))</f>
        <v/>
      </c>
      <c r="E66" s="137" t="str">
        <f>IFERROR(IF(VLOOKUP($A66,'Annex 2 EHV charges'!$D:$O,9,FALSE)=0,"",VLOOKUP($A66,'Annex 2 EHV charges'!$D:$O,9,FALSE)),"")</f>
        <v/>
      </c>
      <c r="F66" s="138" t="str">
        <f>IFERROR(IF(VLOOKUP($A66,'Annex 2 EHV charges'!$D:$O,10,FALSE)=0,"",VLOOKUP($A66,'Annex 2 EHV charges'!$D:$O,10,FALSE)),"")</f>
        <v/>
      </c>
      <c r="G66" s="139" t="str">
        <f>IFERROR(IF(VLOOKUP($A66,'Annex 2 EHV charges'!$D:$O,11,FALSE)=0,"",VLOOKUP($A66,'Annex 2 EHV charges'!$D:$O,11,FALSE)),"")</f>
        <v/>
      </c>
      <c r="H66" s="139" t="str">
        <f>IFERROR(IF(VLOOKUP($A66,'Annex 2 EHV charges'!$D:$O,12,FALSE)=0,"",VLOOKUP($A66,'Annex 2 EHV charges'!$D:$O,12,FALSE)),"")</f>
        <v/>
      </c>
    </row>
    <row r="67" spans="1:8" ht="33.75" customHeight="1" x14ac:dyDescent="0.2">
      <c r="A67" s="136" t="str">
        <f t="array" ref="A67">IFERROR(INDEX('Annex 2 EHV charges'!#REF!, MATCH(0, IF(ISBLANK('Annex 2 EHV charges'!#REF!),1, COUNTIF(A$4:$A66, 'Annex 2 EHV charges'!#REF!)), 0)),"")</f>
        <v/>
      </c>
      <c r="B67" s="134" t="str">
        <f>IF($A67="","",VLOOKUP($A67,'Annex 2 EHV charges'!$D:$O,2,0))</f>
        <v/>
      </c>
      <c r="C67" s="135" t="str">
        <f>IF($A67="","",VLOOKUP($A67,'Annex 2 EHV charges'!$D:$O,3,0))</f>
        <v/>
      </c>
      <c r="D67" s="132" t="str">
        <f>IF($A67="","",VLOOKUP($A67,'Annex 2 EHV charges'!$D:$O,4,0))</f>
        <v/>
      </c>
      <c r="E67" s="137" t="str">
        <f>IFERROR(IF(VLOOKUP($A67,'Annex 2 EHV charges'!$D:$O,9,FALSE)=0,"",VLOOKUP($A67,'Annex 2 EHV charges'!$D:$O,9,FALSE)),"")</f>
        <v/>
      </c>
      <c r="F67" s="138" t="str">
        <f>IFERROR(IF(VLOOKUP($A67,'Annex 2 EHV charges'!$D:$O,10,FALSE)=0,"",VLOOKUP($A67,'Annex 2 EHV charges'!$D:$O,10,FALSE)),"")</f>
        <v/>
      </c>
      <c r="G67" s="139" t="str">
        <f>IFERROR(IF(VLOOKUP($A67,'Annex 2 EHV charges'!$D:$O,11,FALSE)=0,"",VLOOKUP($A67,'Annex 2 EHV charges'!$D:$O,11,FALSE)),"")</f>
        <v/>
      </c>
      <c r="H67" s="139" t="str">
        <f>IFERROR(IF(VLOOKUP($A67,'Annex 2 EHV charges'!$D:$O,12,FALSE)=0,"",VLOOKUP($A67,'Annex 2 EHV charges'!$D:$O,12,FALSE)),"")</f>
        <v/>
      </c>
    </row>
    <row r="68" spans="1:8" ht="33.75" customHeight="1" x14ac:dyDescent="0.2">
      <c r="A68" s="136" t="str">
        <f t="array" ref="A68">IFERROR(INDEX('Annex 2 EHV charges'!#REF!, MATCH(0, IF(ISBLANK('Annex 2 EHV charges'!#REF!),1, COUNTIF(A$4:$A67, 'Annex 2 EHV charges'!#REF!)), 0)),"")</f>
        <v/>
      </c>
      <c r="B68" s="134" t="str">
        <f>IF($A68="","",VLOOKUP($A68,'Annex 2 EHV charges'!$D:$O,2,0))</f>
        <v/>
      </c>
      <c r="C68" s="135" t="str">
        <f>IF($A68="","",VLOOKUP($A68,'Annex 2 EHV charges'!$D:$O,3,0))</f>
        <v/>
      </c>
      <c r="D68" s="132" t="str">
        <f>IF($A68="","",VLOOKUP($A68,'Annex 2 EHV charges'!$D:$O,4,0))</f>
        <v/>
      </c>
      <c r="E68" s="137" t="str">
        <f>IFERROR(IF(VLOOKUP($A68,'Annex 2 EHV charges'!$D:$O,9,FALSE)=0,"",VLOOKUP($A68,'Annex 2 EHV charges'!$D:$O,9,FALSE)),"")</f>
        <v/>
      </c>
      <c r="F68" s="138" t="str">
        <f>IFERROR(IF(VLOOKUP($A68,'Annex 2 EHV charges'!$D:$O,10,FALSE)=0,"",VLOOKUP($A68,'Annex 2 EHV charges'!$D:$O,10,FALSE)),"")</f>
        <v/>
      </c>
      <c r="G68" s="139" t="str">
        <f>IFERROR(IF(VLOOKUP($A68,'Annex 2 EHV charges'!$D:$O,11,FALSE)=0,"",VLOOKUP($A68,'Annex 2 EHV charges'!$D:$O,11,FALSE)),"")</f>
        <v/>
      </c>
      <c r="H68" s="139" t="str">
        <f>IFERROR(IF(VLOOKUP($A68,'Annex 2 EHV charges'!$D:$O,12,FALSE)=0,"",VLOOKUP($A68,'Annex 2 EHV charges'!$D:$O,12,FALSE)),"")</f>
        <v/>
      </c>
    </row>
    <row r="69" spans="1:8" ht="33.75" customHeight="1" x14ac:dyDescent="0.2">
      <c r="A69" s="136" t="str">
        <f t="array" ref="A69">IFERROR(INDEX('Annex 2 EHV charges'!#REF!, MATCH(0, IF(ISBLANK('Annex 2 EHV charges'!#REF!),1, COUNTIF(A$4:$A68, 'Annex 2 EHV charges'!#REF!)), 0)),"")</f>
        <v/>
      </c>
      <c r="B69" s="134" t="str">
        <f>IF($A69="","",VLOOKUP($A69,'Annex 2 EHV charges'!$D:$O,2,0))</f>
        <v/>
      </c>
      <c r="C69" s="135" t="str">
        <f>IF($A69="","",VLOOKUP($A69,'Annex 2 EHV charges'!$D:$O,3,0))</f>
        <v/>
      </c>
      <c r="D69" s="132" t="str">
        <f>IF($A69="","",VLOOKUP($A69,'Annex 2 EHV charges'!$D:$O,4,0))</f>
        <v/>
      </c>
      <c r="E69" s="137" t="str">
        <f>IFERROR(IF(VLOOKUP($A69,'Annex 2 EHV charges'!$D:$O,9,FALSE)=0,"",VLOOKUP($A69,'Annex 2 EHV charges'!$D:$O,9,FALSE)),"")</f>
        <v/>
      </c>
      <c r="F69" s="138" t="str">
        <f>IFERROR(IF(VLOOKUP($A69,'Annex 2 EHV charges'!$D:$O,10,FALSE)=0,"",VLOOKUP($A69,'Annex 2 EHV charges'!$D:$O,10,FALSE)),"")</f>
        <v/>
      </c>
      <c r="G69" s="139" t="str">
        <f>IFERROR(IF(VLOOKUP($A69,'Annex 2 EHV charges'!$D:$O,11,FALSE)=0,"",VLOOKUP($A69,'Annex 2 EHV charges'!$D:$O,11,FALSE)),"")</f>
        <v/>
      </c>
      <c r="H69" s="139" t="str">
        <f>IFERROR(IF(VLOOKUP($A69,'Annex 2 EHV charges'!$D:$O,12,FALSE)=0,"",VLOOKUP($A69,'Annex 2 EHV charges'!$D:$O,12,FALSE)),"")</f>
        <v/>
      </c>
    </row>
    <row r="70" spans="1:8" ht="33.75" customHeight="1" x14ac:dyDescent="0.2">
      <c r="A70" s="136" t="str">
        <f t="array" ref="A70">IFERROR(INDEX('Annex 2 EHV charges'!#REF!, MATCH(0, IF(ISBLANK('Annex 2 EHV charges'!#REF!),1, COUNTIF(A$4:$A69, 'Annex 2 EHV charges'!#REF!)), 0)),"")</f>
        <v/>
      </c>
      <c r="B70" s="134" t="str">
        <f>IF($A70="","",VLOOKUP($A70,'Annex 2 EHV charges'!$D:$O,2,0))</f>
        <v/>
      </c>
      <c r="C70" s="135" t="str">
        <f>IF($A70="","",VLOOKUP($A70,'Annex 2 EHV charges'!$D:$O,3,0))</f>
        <v/>
      </c>
      <c r="D70" s="132" t="str">
        <f>IF($A70="","",VLOOKUP($A70,'Annex 2 EHV charges'!$D:$O,4,0))</f>
        <v/>
      </c>
      <c r="E70" s="137" t="str">
        <f>IFERROR(IF(VLOOKUP($A70,'Annex 2 EHV charges'!$D:$O,9,FALSE)=0,"",VLOOKUP($A70,'Annex 2 EHV charges'!$D:$O,9,FALSE)),"")</f>
        <v/>
      </c>
      <c r="F70" s="138" t="str">
        <f>IFERROR(IF(VLOOKUP($A70,'Annex 2 EHV charges'!$D:$O,10,FALSE)=0,"",VLOOKUP($A70,'Annex 2 EHV charges'!$D:$O,10,FALSE)),"")</f>
        <v/>
      </c>
      <c r="G70" s="139" t="str">
        <f>IFERROR(IF(VLOOKUP($A70,'Annex 2 EHV charges'!$D:$O,11,FALSE)=0,"",VLOOKUP($A70,'Annex 2 EHV charges'!$D:$O,11,FALSE)),"")</f>
        <v/>
      </c>
      <c r="H70" s="139" t="str">
        <f>IFERROR(IF(VLOOKUP($A70,'Annex 2 EHV charges'!$D:$O,12,FALSE)=0,"",VLOOKUP($A70,'Annex 2 EHV charges'!$D:$O,12,FALSE)),"")</f>
        <v/>
      </c>
    </row>
    <row r="71" spans="1:8" ht="33.75" customHeight="1" x14ac:dyDescent="0.2">
      <c r="A71" s="136" t="str">
        <f t="array" ref="A71">IFERROR(INDEX('Annex 2 EHV charges'!#REF!, MATCH(0, IF(ISBLANK('Annex 2 EHV charges'!#REF!),1, COUNTIF(A$4:$A70, 'Annex 2 EHV charges'!#REF!)), 0)),"")</f>
        <v/>
      </c>
      <c r="B71" s="134" t="str">
        <f>IF($A71="","",VLOOKUP($A71,'Annex 2 EHV charges'!$D:$O,2,0))</f>
        <v/>
      </c>
      <c r="C71" s="135" t="str">
        <f>IF($A71="","",VLOOKUP($A71,'Annex 2 EHV charges'!$D:$O,3,0))</f>
        <v/>
      </c>
      <c r="D71" s="132" t="str">
        <f>IF($A71="","",VLOOKUP($A71,'Annex 2 EHV charges'!$D:$O,4,0))</f>
        <v/>
      </c>
      <c r="E71" s="137" t="str">
        <f>IFERROR(IF(VLOOKUP($A71,'Annex 2 EHV charges'!$D:$O,9,FALSE)=0,"",VLOOKUP($A71,'Annex 2 EHV charges'!$D:$O,9,FALSE)),"")</f>
        <v/>
      </c>
      <c r="F71" s="138" t="str">
        <f>IFERROR(IF(VLOOKUP($A71,'Annex 2 EHV charges'!$D:$O,10,FALSE)=0,"",VLOOKUP($A71,'Annex 2 EHV charges'!$D:$O,10,FALSE)),"")</f>
        <v/>
      </c>
      <c r="G71" s="139" t="str">
        <f>IFERROR(IF(VLOOKUP($A71,'Annex 2 EHV charges'!$D:$O,11,FALSE)=0,"",VLOOKUP($A71,'Annex 2 EHV charges'!$D:$O,11,FALSE)),"")</f>
        <v/>
      </c>
      <c r="H71" s="139" t="str">
        <f>IFERROR(IF(VLOOKUP($A71,'Annex 2 EHV charges'!$D:$O,12,FALSE)=0,"",VLOOKUP($A71,'Annex 2 EHV charges'!$D:$O,12,FALSE)),"")</f>
        <v/>
      </c>
    </row>
    <row r="72" spans="1:8" ht="33.75" customHeight="1" x14ac:dyDescent="0.2">
      <c r="A72" s="136" t="str">
        <f t="array" ref="A72">IFERROR(INDEX('Annex 2 EHV charges'!#REF!, MATCH(0, IF(ISBLANK('Annex 2 EHV charges'!#REF!),1, COUNTIF(A$4:$A71, 'Annex 2 EHV charges'!#REF!)), 0)),"")</f>
        <v/>
      </c>
      <c r="B72" s="134" t="str">
        <f>IF($A72="","",VLOOKUP($A72,'Annex 2 EHV charges'!$D:$O,2,0))</f>
        <v/>
      </c>
      <c r="C72" s="135" t="str">
        <f>IF($A72="","",VLOOKUP($A72,'Annex 2 EHV charges'!$D:$O,3,0))</f>
        <v/>
      </c>
      <c r="D72" s="132" t="str">
        <f>IF($A72="","",VLOOKUP($A72,'Annex 2 EHV charges'!$D:$O,4,0))</f>
        <v/>
      </c>
      <c r="E72" s="137" t="str">
        <f>IFERROR(IF(VLOOKUP($A72,'Annex 2 EHV charges'!$D:$O,9,FALSE)=0,"",VLOOKUP($A72,'Annex 2 EHV charges'!$D:$O,9,FALSE)),"")</f>
        <v/>
      </c>
      <c r="F72" s="138" t="str">
        <f>IFERROR(IF(VLOOKUP($A72,'Annex 2 EHV charges'!$D:$O,10,FALSE)=0,"",VLOOKUP($A72,'Annex 2 EHV charges'!$D:$O,10,FALSE)),"")</f>
        <v/>
      </c>
      <c r="G72" s="139" t="str">
        <f>IFERROR(IF(VLOOKUP($A72,'Annex 2 EHV charges'!$D:$O,11,FALSE)=0,"",VLOOKUP($A72,'Annex 2 EHV charges'!$D:$O,11,FALSE)),"")</f>
        <v/>
      </c>
      <c r="H72" s="139" t="str">
        <f>IFERROR(IF(VLOOKUP($A72,'Annex 2 EHV charges'!$D:$O,12,FALSE)=0,"",VLOOKUP($A72,'Annex 2 EHV charges'!$D:$O,12,FALSE)),"")</f>
        <v/>
      </c>
    </row>
    <row r="73" spans="1:8" ht="33.75" customHeight="1" x14ac:dyDescent="0.2">
      <c r="A73" s="136" t="str">
        <f t="array" ref="A73">IFERROR(INDEX('Annex 2 EHV charges'!#REF!, MATCH(0, IF(ISBLANK('Annex 2 EHV charges'!#REF!),1, COUNTIF(A$4:$A72, 'Annex 2 EHV charges'!#REF!)), 0)),"")</f>
        <v/>
      </c>
      <c r="B73" s="134" t="str">
        <f>IF($A73="","",VLOOKUP($A73,'Annex 2 EHV charges'!$D:$O,2,0))</f>
        <v/>
      </c>
      <c r="C73" s="135" t="str">
        <f>IF($A73="","",VLOOKUP($A73,'Annex 2 EHV charges'!$D:$O,3,0))</f>
        <v/>
      </c>
      <c r="D73" s="132" t="str">
        <f>IF($A73="","",VLOOKUP($A73,'Annex 2 EHV charges'!$D:$O,4,0))</f>
        <v/>
      </c>
      <c r="E73" s="137" t="str">
        <f>IFERROR(IF(VLOOKUP($A73,'Annex 2 EHV charges'!$D:$O,9,FALSE)=0,"",VLOOKUP($A73,'Annex 2 EHV charges'!$D:$O,9,FALSE)),"")</f>
        <v/>
      </c>
      <c r="F73" s="138" t="str">
        <f>IFERROR(IF(VLOOKUP($A73,'Annex 2 EHV charges'!$D:$O,10,FALSE)=0,"",VLOOKUP($A73,'Annex 2 EHV charges'!$D:$O,10,FALSE)),"")</f>
        <v/>
      </c>
      <c r="G73" s="139" t="str">
        <f>IFERROR(IF(VLOOKUP($A73,'Annex 2 EHV charges'!$D:$O,11,FALSE)=0,"",VLOOKUP($A73,'Annex 2 EHV charges'!$D:$O,11,FALSE)),"")</f>
        <v/>
      </c>
      <c r="H73" s="139" t="str">
        <f>IFERROR(IF(VLOOKUP($A73,'Annex 2 EHV charges'!$D:$O,12,FALSE)=0,"",VLOOKUP($A73,'Annex 2 EHV charges'!$D:$O,12,FALSE)),"")</f>
        <v/>
      </c>
    </row>
    <row r="74" spans="1:8" ht="33.75" customHeight="1" x14ac:dyDescent="0.2">
      <c r="A74" s="136" t="str">
        <f t="array" ref="A74">IFERROR(INDEX('Annex 2 EHV charges'!#REF!, MATCH(0, IF(ISBLANK('Annex 2 EHV charges'!#REF!),1, COUNTIF(A$4:$A73, 'Annex 2 EHV charges'!#REF!)), 0)),"")</f>
        <v/>
      </c>
      <c r="B74" s="134" t="str">
        <f>IF($A74="","",VLOOKUP($A74,'Annex 2 EHV charges'!$D:$O,2,0))</f>
        <v/>
      </c>
      <c r="C74" s="135" t="str">
        <f>IF($A74="","",VLOOKUP($A74,'Annex 2 EHV charges'!$D:$O,3,0))</f>
        <v/>
      </c>
      <c r="D74" s="132" t="str">
        <f>IF($A74="","",VLOOKUP($A74,'Annex 2 EHV charges'!$D:$O,4,0))</f>
        <v/>
      </c>
      <c r="E74" s="137" t="str">
        <f>IFERROR(IF(VLOOKUP($A74,'Annex 2 EHV charges'!$D:$O,9,FALSE)=0,"",VLOOKUP($A74,'Annex 2 EHV charges'!$D:$O,9,FALSE)),"")</f>
        <v/>
      </c>
      <c r="F74" s="138" t="str">
        <f>IFERROR(IF(VLOOKUP($A74,'Annex 2 EHV charges'!$D:$O,10,FALSE)=0,"",VLOOKUP($A74,'Annex 2 EHV charges'!$D:$O,10,FALSE)),"")</f>
        <v/>
      </c>
      <c r="G74" s="139" t="str">
        <f>IFERROR(IF(VLOOKUP($A74,'Annex 2 EHV charges'!$D:$O,11,FALSE)=0,"",VLOOKUP($A74,'Annex 2 EHV charges'!$D:$O,11,FALSE)),"")</f>
        <v/>
      </c>
      <c r="H74" s="139" t="str">
        <f>IFERROR(IF(VLOOKUP($A74,'Annex 2 EHV charges'!$D:$O,12,FALSE)=0,"",VLOOKUP($A74,'Annex 2 EHV charges'!$D:$O,12,FALSE)),"")</f>
        <v/>
      </c>
    </row>
    <row r="75" spans="1:8" ht="33.75" customHeight="1" x14ac:dyDescent="0.2">
      <c r="A75" s="136" t="str">
        <f t="array" ref="A75">IFERROR(INDEX('Annex 2 EHV charges'!#REF!, MATCH(0, IF(ISBLANK('Annex 2 EHV charges'!#REF!),1, COUNTIF(A$4:$A74, 'Annex 2 EHV charges'!#REF!)), 0)),"")</f>
        <v/>
      </c>
      <c r="B75" s="134" t="str">
        <f>IF($A75="","",VLOOKUP($A75,'Annex 2 EHV charges'!$D:$O,2,0))</f>
        <v/>
      </c>
      <c r="C75" s="135" t="str">
        <f>IF($A75="","",VLOOKUP($A75,'Annex 2 EHV charges'!$D:$O,3,0))</f>
        <v/>
      </c>
      <c r="D75" s="132" t="str">
        <f>IF($A75="","",VLOOKUP($A75,'Annex 2 EHV charges'!$D:$O,4,0))</f>
        <v/>
      </c>
      <c r="E75" s="137" t="str">
        <f>IFERROR(IF(VLOOKUP($A75,'Annex 2 EHV charges'!$D:$O,9,FALSE)=0,"",VLOOKUP($A75,'Annex 2 EHV charges'!$D:$O,9,FALSE)),"")</f>
        <v/>
      </c>
      <c r="F75" s="138" t="str">
        <f>IFERROR(IF(VLOOKUP($A75,'Annex 2 EHV charges'!$D:$O,10,FALSE)=0,"",VLOOKUP($A75,'Annex 2 EHV charges'!$D:$O,10,FALSE)),"")</f>
        <v/>
      </c>
      <c r="G75" s="139" t="str">
        <f>IFERROR(IF(VLOOKUP($A75,'Annex 2 EHV charges'!$D:$O,11,FALSE)=0,"",VLOOKUP($A75,'Annex 2 EHV charges'!$D:$O,11,FALSE)),"")</f>
        <v/>
      </c>
      <c r="H75" s="139" t="str">
        <f>IFERROR(IF(VLOOKUP($A75,'Annex 2 EHV charges'!$D:$O,12,FALSE)=0,"",VLOOKUP($A75,'Annex 2 EHV charges'!$D:$O,12,FALSE)),"")</f>
        <v/>
      </c>
    </row>
    <row r="76" spans="1:8" ht="33.75" customHeight="1" x14ac:dyDescent="0.2">
      <c r="A76" s="136" t="str">
        <f t="array" ref="A76">IFERROR(INDEX('Annex 2 EHV charges'!#REF!, MATCH(0, IF(ISBLANK('Annex 2 EHV charges'!#REF!),1, COUNTIF(A$4:$A75, 'Annex 2 EHV charges'!#REF!)), 0)),"")</f>
        <v/>
      </c>
      <c r="B76" s="134" t="str">
        <f>IF($A76="","",VLOOKUP($A76,'Annex 2 EHV charges'!$D:$O,2,0))</f>
        <v/>
      </c>
      <c r="C76" s="135" t="str">
        <f>IF($A76="","",VLOOKUP($A76,'Annex 2 EHV charges'!$D:$O,3,0))</f>
        <v/>
      </c>
      <c r="D76" s="132" t="str">
        <f>IF($A76="","",VLOOKUP($A76,'Annex 2 EHV charges'!$D:$O,4,0))</f>
        <v/>
      </c>
      <c r="E76" s="137" t="str">
        <f>IFERROR(IF(VLOOKUP($A76,'Annex 2 EHV charges'!$D:$O,9,FALSE)=0,"",VLOOKUP($A76,'Annex 2 EHV charges'!$D:$O,9,FALSE)),"")</f>
        <v/>
      </c>
      <c r="F76" s="138" t="str">
        <f>IFERROR(IF(VLOOKUP($A76,'Annex 2 EHV charges'!$D:$O,10,FALSE)=0,"",VLOOKUP($A76,'Annex 2 EHV charges'!$D:$O,10,FALSE)),"")</f>
        <v/>
      </c>
      <c r="G76" s="139" t="str">
        <f>IFERROR(IF(VLOOKUP($A76,'Annex 2 EHV charges'!$D:$O,11,FALSE)=0,"",VLOOKUP($A76,'Annex 2 EHV charges'!$D:$O,11,FALSE)),"")</f>
        <v/>
      </c>
      <c r="H76" s="139" t="str">
        <f>IFERROR(IF(VLOOKUP($A76,'Annex 2 EHV charges'!$D:$O,12,FALSE)=0,"",VLOOKUP($A76,'Annex 2 EHV charges'!$D:$O,12,FALSE)),"")</f>
        <v/>
      </c>
    </row>
    <row r="77" spans="1:8" ht="33.75" customHeight="1" x14ac:dyDescent="0.2">
      <c r="A77" s="136" t="str">
        <f t="array" ref="A77">IFERROR(INDEX('Annex 2 EHV charges'!#REF!, MATCH(0, IF(ISBLANK('Annex 2 EHV charges'!#REF!),1, COUNTIF(A$4:$A76, 'Annex 2 EHV charges'!#REF!)), 0)),"")</f>
        <v/>
      </c>
      <c r="B77" s="134" t="str">
        <f>IF($A77="","",VLOOKUP($A77,'Annex 2 EHV charges'!$D:$O,2,0))</f>
        <v/>
      </c>
      <c r="C77" s="135" t="str">
        <f>IF($A77="","",VLOOKUP($A77,'Annex 2 EHV charges'!$D:$O,3,0))</f>
        <v/>
      </c>
      <c r="D77" s="132" t="str">
        <f>IF($A77="","",VLOOKUP($A77,'Annex 2 EHV charges'!$D:$O,4,0))</f>
        <v/>
      </c>
      <c r="E77" s="137" t="str">
        <f>IFERROR(IF(VLOOKUP($A77,'Annex 2 EHV charges'!$D:$O,9,FALSE)=0,"",VLOOKUP($A77,'Annex 2 EHV charges'!$D:$O,9,FALSE)),"")</f>
        <v/>
      </c>
      <c r="F77" s="138" t="str">
        <f>IFERROR(IF(VLOOKUP($A77,'Annex 2 EHV charges'!$D:$O,10,FALSE)=0,"",VLOOKUP($A77,'Annex 2 EHV charges'!$D:$O,10,FALSE)),"")</f>
        <v/>
      </c>
      <c r="G77" s="139" t="str">
        <f>IFERROR(IF(VLOOKUP($A77,'Annex 2 EHV charges'!$D:$O,11,FALSE)=0,"",VLOOKUP($A77,'Annex 2 EHV charges'!$D:$O,11,FALSE)),"")</f>
        <v/>
      </c>
      <c r="H77" s="139" t="str">
        <f>IFERROR(IF(VLOOKUP($A77,'Annex 2 EHV charges'!$D:$O,12,FALSE)=0,"",VLOOKUP($A77,'Annex 2 EHV charges'!$D:$O,12,FALSE)),"")</f>
        <v/>
      </c>
    </row>
    <row r="78" spans="1:8" ht="33.75" customHeight="1" x14ac:dyDescent="0.2">
      <c r="A78" s="136" t="str">
        <f t="array" ref="A78">IFERROR(INDEX('Annex 2 EHV charges'!#REF!, MATCH(0, IF(ISBLANK('Annex 2 EHV charges'!#REF!),1, COUNTIF(A$4:$A77, 'Annex 2 EHV charges'!#REF!)), 0)),"")</f>
        <v/>
      </c>
      <c r="B78" s="134" t="str">
        <f>IF($A78="","",VLOOKUP($A78,'Annex 2 EHV charges'!$D:$O,2,0))</f>
        <v/>
      </c>
      <c r="C78" s="135" t="str">
        <f>IF($A78="","",VLOOKUP($A78,'Annex 2 EHV charges'!$D:$O,3,0))</f>
        <v/>
      </c>
      <c r="D78" s="132" t="str">
        <f>IF($A78="","",VLOOKUP($A78,'Annex 2 EHV charges'!$D:$O,4,0))</f>
        <v/>
      </c>
      <c r="E78" s="137" t="str">
        <f>IFERROR(IF(VLOOKUP($A78,'Annex 2 EHV charges'!$D:$O,9,FALSE)=0,"",VLOOKUP($A78,'Annex 2 EHV charges'!$D:$O,9,FALSE)),"")</f>
        <v/>
      </c>
      <c r="F78" s="138" t="str">
        <f>IFERROR(IF(VLOOKUP($A78,'Annex 2 EHV charges'!$D:$O,10,FALSE)=0,"",VLOOKUP($A78,'Annex 2 EHV charges'!$D:$O,10,FALSE)),"")</f>
        <v/>
      </c>
      <c r="G78" s="139" t="str">
        <f>IFERROR(IF(VLOOKUP($A78,'Annex 2 EHV charges'!$D:$O,11,FALSE)=0,"",VLOOKUP($A78,'Annex 2 EHV charges'!$D:$O,11,FALSE)),"")</f>
        <v/>
      </c>
      <c r="H78" s="139" t="str">
        <f>IFERROR(IF(VLOOKUP($A78,'Annex 2 EHV charges'!$D:$O,12,FALSE)=0,"",VLOOKUP($A78,'Annex 2 EHV charges'!$D:$O,12,FALSE)),"")</f>
        <v/>
      </c>
    </row>
    <row r="79" spans="1:8" ht="33.75" customHeight="1" x14ac:dyDescent="0.2">
      <c r="A79" s="136" t="str">
        <f t="array" ref="A79">IFERROR(INDEX('Annex 2 EHV charges'!#REF!, MATCH(0, IF(ISBLANK('Annex 2 EHV charges'!#REF!),1, COUNTIF(A$4:$A78, 'Annex 2 EHV charges'!#REF!)), 0)),"")</f>
        <v/>
      </c>
      <c r="B79" s="134" t="str">
        <f>IF($A79="","",VLOOKUP($A79,'Annex 2 EHV charges'!$D:$O,2,0))</f>
        <v/>
      </c>
      <c r="C79" s="135" t="str">
        <f>IF($A79="","",VLOOKUP($A79,'Annex 2 EHV charges'!$D:$O,3,0))</f>
        <v/>
      </c>
      <c r="D79" s="132" t="str">
        <f>IF($A79="","",VLOOKUP($A79,'Annex 2 EHV charges'!$D:$O,4,0))</f>
        <v/>
      </c>
      <c r="E79" s="137" t="str">
        <f>IFERROR(IF(VLOOKUP($A79,'Annex 2 EHV charges'!$D:$O,9,FALSE)=0,"",VLOOKUP($A79,'Annex 2 EHV charges'!$D:$O,9,FALSE)),"")</f>
        <v/>
      </c>
      <c r="F79" s="138" t="str">
        <f>IFERROR(IF(VLOOKUP($A79,'Annex 2 EHV charges'!$D:$O,10,FALSE)=0,"",VLOOKUP($A79,'Annex 2 EHV charges'!$D:$O,10,FALSE)),"")</f>
        <v/>
      </c>
      <c r="G79" s="139" t="str">
        <f>IFERROR(IF(VLOOKUP($A79,'Annex 2 EHV charges'!$D:$O,11,FALSE)=0,"",VLOOKUP($A79,'Annex 2 EHV charges'!$D:$O,11,FALSE)),"")</f>
        <v/>
      </c>
      <c r="H79" s="139" t="str">
        <f>IFERROR(IF(VLOOKUP($A79,'Annex 2 EHV charges'!$D:$O,12,FALSE)=0,"",VLOOKUP($A79,'Annex 2 EHV charges'!$D:$O,12,FALSE)),"")</f>
        <v/>
      </c>
    </row>
    <row r="80" spans="1:8" ht="33.75" customHeight="1" x14ac:dyDescent="0.2">
      <c r="A80" s="136" t="str">
        <f t="array" ref="A80">IFERROR(INDEX('Annex 2 EHV charges'!#REF!, MATCH(0, IF(ISBLANK('Annex 2 EHV charges'!#REF!),1, COUNTIF(A$4:$A79, 'Annex 2 EHV charges'!#REF!)), 0)),"")</f>
        <v/>
      </c>
      <c r="B80" s="134" t="str">
        <f>IF($A80="","",VLOOKUP($A80,'Annex 2 EHV charges'!$D:$O,2,0))</f>
        <v/>
      </c>
      <c r="C80" s="135" t="str">
        <f>IF($A80="","",VLOOKUP($A80,'Annex 2 EHV charges'!$D:$O,3,0))</f>
        <v/>
      </c>
      <c r="D80" s="132" t="str">
        <f>IF($A80="","",VLOOKUP($A80,'Annex 2 EHV charges'!$D:$O,4,0))</f>
        <v/>
      </c>
      <c r="E80" s="137" t="str">
        <f>IFERROR(IF(VLOOKUP($A80,'Annex 2 EHV charges'!$D:$O,9,FALSE)=0,"",VLOOKUP($A80,'Annex 2 EHV charges'!$D:$O,9,FALSE)),"")</f>
        <v/>
      </c>
      <c r="F80" s="138" t="str">
        <f>IFERROR(IF(VLOOKUP($A80,'Annex 2 EHV charges'!$D:$O,10,FALSE)=0,"",VLOOKUP($A80,'Annex 2 EHV charges'!$D:$O,10,FALSE)),"")</f>
        <v/>
      </c>
      <c r="G80" s="139" t="str">
        <f>IFERROR(IF(VLOOKUP($A80,'Annex 2 EHV charges'!$D:$O,11,FALSE)=0,"",VLOOKUP($A80,'Annex 2 EHV charges'!$D:$O,11,FALSE)),"")</f>
        <v/>
      </c>
      <c r="H80" s="139" t="str">
        <f>IFERROR(IF(VLOOKUP($A80,'Annex 2 EHV charges'!$D:$O,12,FALSE)=0,"",VLOOKUP($A80,'Annex 2 EHV charges'!$D:$O,12,FALSE)),"")</f>
        <v/>
      </c>
    </row>
    <row r="81" spans="1:8" ht="33.75" customHeight="1" x14ac:dyDescent="0.2">
      <c r="A81" s="136" t="str">
        <f t="array" ref="A81">IFERROR(INDEX('Annex 2 EHV charges'!#REF!, MATCH(0, IF(ISBLANK('Annex 2 EHV charges'!#REF!),1, COUNTIF(A$4:$A80, 'Annex 2 EHV charges'!#REF!)), 0)),"")</f>
        <v/>
      </c>
      <c r="B81" s="134" t="str">
        <f>IF($A81="","",VLOOKUP($A81,'Annex 2 EHV charges'!$D:$O,2,0))</f>
        <v/>
      </c>
      <c r="C81" s="135" t="str">
        <f>IF($A81="","",VLOOKUP($A81,'Annex 2 EHV charges'!$D:$O,3,0))</f>
        <v/>
      </c>
      <c r="D81" s="132" t="str">
        <f>IF($A81="","",VLOOKUP($A81,'Annex 2 EHV charges'!$D:$O,4,0))</f>
        <v/>
      </c>
      <c r="E81" s="137" t="str">
        <f>IFERROR(IF(VLOOKUP($A81,'Annex 2 EHV charges'!$D:$O,9,FALSE)=0,"",VLOOKUP($A81,'Annex 2 EHV charges'!$D:$O,9,FALSE)),"")</f>
        <v/>
      </c>
      <c r="F81" s="138" t="str">
        <f>IFERROR(IF(VLOOKUP($A81,'Annex 2 EHV charges'!$D:$O,10,FALSE)=0,"",VLOOKUP($A81,'Annex 2 EHV charges'!$D:$O,10,FALSE)),"")</f>
        <v/>
      </c>
      <c r="G81" s="139" t="str">
        <f>IFERROR(IF(VLOOKUP($A81,'Annex 2 EHV charges'!$D:$O,11,FALSE)=0,"",VLOOKUP($A81,'Annex 2 EHV charges'!$D:$O,11,FALSE)),"")</f>
        <v/>
      </c>
      <c r="H81" s="139" t="str">
        <f>IFERROR(IF(VLOOKUP($A81,'Annex 2 EHV charges'!$D:$O,12,FALSE)=0,"",VLOOKUP($A81,'Annex 2 EHV charges'!$D:$O,12,FALSE)),"")</f>
        <v/>
      </c>
    </row>
    <row r="82" spans="1:8" ht="33.75" customHeight="1" x14ac:dyDescent="0.2">
      <c r="A82" s="136" t="str">
        <f t="array" ref="A82">IFERROR(INDEX('Annex 2 EHV charges'!#REF!, MATCH(0, IF(ISBLANK('Annex 2 EHV charges'!#REF!),1, COUNTIF(A$4:$A81, 'Annex 2 EHV charges'!#REF!)), 0)),"")</f>
        <v/>
      </c>
      <c r="B82" s="134" t="str">
        <f>IF($A82="","",VLOOKUP($A82,'Annex 2 EHV charges'!$D:$O,2,0))</f>
        <v/>
      </c>
      <c r="C82" s="135" t="str">
        <f>IF($A82="","",VLOOKUP($A82,'Annex 2 EHV charges'!$D:$O,3,0))</f>
        <v/>
      </c>
      <c r="D82" s="132" t="str">
        <f>IF($A82="","",VLOOKUP($A82,'Annex 2 EHV charges'!$D:$O,4,0))</f>
        <v/>
      </c>
      <c r="E82" s="137" t="str">
        <f>IFERROR(IF(VLOOKUP($A82,'Annex 2 EHV charges'!$D:$O,9,FALSE)=0,"",VLOOKUP($A82,'Annex 2 EHV charges'!$D:$O,9,FALSE)),"")</f>
        <v/>
      </c>
      <c r="F82" s="138" t="str">
        <f>IFERROR(IF(VLOOKUP($A82,'Annex 2 EHV charges'!$D:$O,10,FALSE)=0,"",VLOOKUP($A82,'Annex 2 EHV charges'!$D:$O,10,FALSE)),"")</f>
        <v/>
      </c>
      <c r="G82" s="139" t="str">
        <f>IFERROR(IF(VLOOKUP($A82,'Annex 2 EHV charges'!$D:$O,11,FALSE)=0,"",VLOOKUP($A82,'Annex 2 EHV charges'!$D:$O,11,FALSE)),"")</f>
        <v/>
      </c>
      <c r="H82" s="139" t="str">
        <f>IFERROR(IF(VLOOKUP($A82,'Annex 2 EHV charges'!$D:$O,12,FALSE)=0,"",VLOOKUP($A82,'Annex 2 EHV charges'!$D:$O,12,FALSE)),"")</f>
        <v/>
      </c>
    </row>
    <row r="83" spans="1:8" ht="33.75" customHeight="1" x14ac:dyDescent="0.2">
      <c r="A83" s="136" t="str">
        <f t="array" ref="A83">IFERROR(INDEX('Annex 2 EHV charges'!#REF!, MATCH(0, IF(ISBLANK('Annex 2 EHV charges'!#REF!),1, COUNTIF(A$4:$A82, 'Annex 2 EHV charges'!#REF!)), 0)),"")</f>
        <v/>
      </c>
      <c r="B83" s="134" t="str">
        <f>IF($A83="","",VLOOKUP($A83,'Annex 2 EHV charges'!$D:$O,2,0))</f>
        <v/>
      </c>
      <c r="C83" s="135" t="str">
        <f>IF($A83="","",VLOOKUP($A83,'Annex 2 EHV charges'!$D:$O,3,0))</f>
        <v/>
      </c>
      <c r="D83" s="132" t="str">
        <f>IF($A83="","",VLOOKUP($A83,'Annex 2 EHV charges'!$D:$O,4,0))</f>
        <v/>
      </c>
      <c r="E83" s="137" t="str">
        <f>IFERROR(IF(VLOOKUP($A83,'Annex 2 EHV charges'!$D:$O,9,FALSE)=0,"",VLOOKUP($A83,'Annex 2 EHV charges'!$D:$O,9,FALSE)),"")</f>
        <v/>
      </c>
      <c r="F83" s="138" t="str">
        <f>IFERROR(IF(VLOOKUP($A83,'Annex 2 EHV charges'!$D:$O,10,FALSE)=0,"",VLOOKUP($A83,'Annex 2 EHV charges'!$D:$O,10,FALSE)),"")</f>
        <v/>
      </c>
      <c r="G83" s="139" t="str">
        <f>IFERROR(IF(VLOOKUP($A83,'Annex 2 EHV charges'!$D:$O,11,FALSE)=0,"",VLOOKUP($A83,'Annex 2 EHV charges'!$D:$O,11,FALSE)),"")</f>
        <v/>
      </c>
      <c r="H83" s="139" t="str">
        <f>IFERROR(IF(VLOOKUP($A83,'Annex 2 EHV charges'!$D:$O,12,FALSE)=0,"",VLOOKUP($A83,'Annex 2 EHV charges'!$D:$O,12,FALSE)),"")</f>
        <v/>
      </c>
    </row>
    <row r="84" spans="1:8" ht="33.75" customHeight="1" x14ac:dyDescent="0.2">
      <c r="A84" s="136" t="str">
        <f t="array" ref="A84">IFERROR(INDEX('Annex 2 EHV charges'!#REF!, MATCH(0, IF(ISBLANK('Annex 2 EHV charges'!#REF!),1, COUNTIF(A$4:$A83, 'Annex 2 EHV charges'!#REF!)), 0)),"")</f>
        <v/>
      </c>
      <c r="B84" s="134" t="str">
        <f>IF($A84="","",VLOOKUP($A84,'Annex 2 EHV charges'!$D:$O,2,0))</f>
        <v/>
      </c>
      <c r="C84" s="135" t="str">
        <f>IF($A84="","",VLOOKUP($A84,'Annex 2 EHV charges'!$D:$O,3,0))</f>
        <v/>
      </c>
      <c r="D84" s="132" t="str">
        <f>IF($A84="","",VLOOKUP($A84,'Annex 2 EHV charges'!$D:$O,4,0))</f>
        <v/>
      </c>
      <c r="E84" s="137" t="str">
        <f>IFERROR(IF(VLOOKUP($A84,'Annex 2 EHV charges'!$D:$O,9,FALSE)=0,"",VLOOKUP($A84,'Annex 2 EHV charges'!$D:$O,9,FALSE)),"")</f>
        <v/>
      </c>
      <c r="F84" s="138" t="str">
        <f>IFERROR(IF(VLOOKUP($A84,'Annex 2 EHV charges'!$D:$O,10,FALSE)=0,"",VLOOKUP($A84,'Annex 2 EHV charges'!$D:$O,10,FALSE)),"")</f>
        <v/>
      </c>
      <c r="G84" s="139" t="str">
        <f>IFERROR(IF(VLOOKUP($A84,'Annex 2 EHV charges'!$D:$O,11,FALSE)=0,"",VLOOKUP($A84,'Annex 2 EHV charges'!$D:$O,11,FALSE)),"")</f>
        <v/>
      </c>
      <c r="H84" s="139" t="str">
        <f>IFERROR(IF(VLOOKUP($A84,'Annex 2 EHV charges'!$D:$O,12,FALSE)=0,"",VLOOKUP($A84,'Annex 2 EHV charges'!$D:$O,12,FALSE)),"")</f>
        <v/>
      </c>
    </row>
    <row r="85" spans="1:8" ht="33.75" customHeight="1" x14ac:dyDescent="0.2">
      <c r="A85" s="136" t="str">
        <f t="array" ref="A85">IFERROR(INDEX('Annex 2 EHV charges'!#REF!, MATCH(0, IF(ISBLANK('Annex 2 EHV charges'!#REF!),1, COUNTIF(A$4:$A84, 'Annex 2 EHV charges'!#REF!)), 0)),"")</f>
        <v/>
      </c>
      <c r="B85" s="134" t="str">
        <f>IF($A85="","",VLOOKUP($A85,'Annex 2 EHV charges'!$D:$O,2,0))</f>
        <v/>
      </c>
      <c r="C85" s="135" t="str">
        <f>IF($A85="","",VLOOKUP($A85,'Annex 2 EHV charges'!$D:$O,3,0))</f>
        <v/>
      </c>
      <c r="D85" s="132" t="str">
        <f>IF($A85="","",VLOOKUP($A85,'Annex 2 EHV charges'!$D:$O,4,0))</f>
        <v/>
      </c>
      <c r="E85" s="137" t="str">
        <f>IFERROR(IF(VLOOKUP($A85,'Annex 2 EHV charges'!$D:$O,9,FALSE)=0,"",VLOOKUP($A85,'Annex 2 EHV charges'!$D:$O,9,FALSE)),"")</f>
        <v/>
      </c>
      <c r="F85" s="138" t="str">
        <f>IFERROR(IF(VLOOKUP($A85,'Annex 2 EHV charges'!$D:$O,10,FALSE)=0,"",VLOOKUP($A85,'Annex 2 EHV charges'!$D:$O,10,FALSE)),"")</f>
        <v/>
      </c>
      <c r="G85" s="139" t="str">
        <f>IFERROR(IF(VLOOKUP($A85,'Annex 2 EHV charges'!$D:$O,11,FALSE)=0,"",VLOOKUP($A85,'Annex 2 EHV charges'!$D:$O,11,FALSE)),"")</f>
        <v/>
      </c>
      <c r="H85" s="139" t="str">
        <f>IFERROR(IF(VLOOKUP($A85,'Annex 2 EHV charges'!$D:$O,12,FALSE)=0,"",VLOOKUP($A85,'Annex 2 EHV charges'!$D:$O,12,FALSE)),"")</f>
        <v/>
      </c>
    </row>
    <row r="86" spans="1:8" ht="33.75" customHeight="1" x14ac:dyDescent="0.2">
      <c r="A86" s="136" t="str">
        <f t="array" ref="A86">IFERROR(INDEX('Annex 2 EHV charges'!#REF!, MATCH(0, IF(ISBLANK('Annex 2 EHV charges'!#REF!),1, COUNTIF(A$4:$A85, 'Annex 2 EHV charges'!#REF!)), 0)),"")</f>
        <v/>
      </c>
      <c r="B86" s="134" t="str">
        <f>IF($A86="","",VLOOKUP($A86,'Annex 2 EHV charges'!$D:$O,2,0))</f>
        <v/>
      </c>
      <c r="C86" s="135" t="str">
        <f>IF($A86="","",VLOOKUP($A86,'Annex 2 EHV charges'!$D:$O,3,0))</f>
        <v/>
      </c>
      <c r="D86" s="132" t="str">
        <f>IF($A86="","",VLOOKUP($A86,'Annex 2 EHV charges'!$D:$O,4,0))</f>
        <v/>
      </c>
      <c r="E86" s="137" t="str">
        <f>IFERROR(IF(VLOOKUP($A86,'Annex 2 EHV charges'!$D:$O,9,FALSE)=0,"",VLOOKUP($A86,'Annex 2 EHV charges'!$D:$O,9,FALSE)),"")</f>
        <v/>
      </c>
      <c r="F86" s="138" t="str">
        <f>IFERROR(IF(VLOOKUP($A86,'Annex 2 EHV charges'!$D:$O,10,FALSE)=0,"",VLOOKUP($A86,'Annex 2 EHV charges'!$D:$O,10,FALSE)),"")</f>
        <v/>
      </c>
      <c r="G86" s="139" t="str">
        <f>IFERROR(IF(VLOOKUP($A86,'Annex 2 EHV charges'!$D:$O,11,FALSE)=0,"",VLOOKUP($A86,'Annex 2 EHV charges'!$D:$O,11,FALSE)),"")</f>
        <v/>
      </c>
      <c r="H86" s="139" t="str">
        <f>IFERROR(IF(VLOOKUP($A86,'Annex 2 EHV charges'!$D:$O,12,FALSE)=0,"",VLOOKUP($A86,'Annex 2 EHV charges'!$D:$O,12,FALSE)),"")</f>
        <v/>
      </c>
    </row>
    <row r="87" spans="1:8" ht="33.75" customHeight="1" x14ac:dyDescent="0.2">
      <c r="A87" s="136" t="str">
        <f t="array" ref="A87">IFERROR(INDEX('Annex 2 EHV charges'!#REF!, MATCH(0, IF(ISBLANK('Annex 2 EHV charges'!#REF!),1, COUNTIF(A$4:$A86, 'Annex 2 EHV charges'!#REF!)), 0)),"")</f>
        <v/>
      </c>
      <c r="B87" s="134" t="str">
        <f>IF($A87="","",VLOOKUP($A87,'Annex 2 EHV charges'!$D:$O,2,0))</f>
        <v/>
      </c>
      <c r="C87" s="135" t="str">
        <f>IF($A87="","",VLOOKUP($A87,'Annex 2 EHV charges'!$D:$O,3,0))</f>
        <v/>
      </c>
      <c r="D87" s="132" t="str">
        <f>IF($A87="","",VLOOKUP($A87,'Annex 2 EHV charges'!$D:$O,4,0))</f>
        <v/>
      </c>
      <c r="E87" s="137" t="str">
        <f>IFERROR(IF(VLOOKUP($A87,'Annex 2 EHV charges'!$D:$O,9,FALSE)=0,"",VLOOKUP($A87,'Annex 2 EHV charges'!$D:$O,9,FALSE)),"")</f>
        <v/>
      </c>
      <c r="F87" s="138" t="str">
        <f>IFERROR(IF(VLOOKUP($A87,'Annex 2 EHV charges'!$D:$O,10,FALSE)=0,"",VLOOKUP($A87,'Annex 2 EHV charges'!$D:$O,10,FALSE)),"")</f>
        <v/>
      </c>
      <c r="G87" s="139" t="str">
        <f>IFERROR(IF(VLOOKUP($A87,'Annex 2 EHV charges'!$D:$O,11,FALSE)=0,"",VLOOKUP($A87,'Annex 2 EHV charges'!$D:$O,11,FALSE)),"")</f>
        <v/>
      </c>
      <c r="H87" s="139" t="str">
        <f>IFERROR(IF(VLOOKUP($A87,'Annex 2 EHV charges'!$D:$O,12,FALSE)=0,"",VLOOKUP($A87,'Annex 2 EHV charges'!$D:$O,12,FALSE)),"")</f>
        <v/>
      </c>
    </row>
    <row r="88" spans="1:8" ht="33.75" customHeight="1" x14ac:dyDescent="0.2">
      <c r="A88" s="136" t="str">
        <f t="array" ref="A88">IFERROR(INDEX('Annex 2 EHV charges'!#REF!, MATCH(0, IF(ISBLANK('Annex 2 EHV charges'!#REF!),1, COUNTIF(A$4:$A87, 'Annex 2 EHV charges'!#REF!)), 0)),"")</f>
        <v/>
      </c>
      <c r="B88" s="134" t="str">
        <f>IF($A88="","",VLOOKUP($A88,'Annex 2 EHV charges'!$D:$O,2,0))</f>
        <v/>
      </c>
      <c r="C88" s="135" t="str">
        <f>IF($A88="","",VLOOKUP($A88,'Annex 2 EHV charges'!$D:$O,3,0))</f>
        <v/>
      </c>
      <c r="D88" s="132" t="str">
        <f>IF($A88="","",VLOOKUP($A88,'Annex 2 EHV charges'!$D:$O,4,0))</f>
        <v/>
      </c>
      <c r="E88" s="137" t="str">
        <f>IFERROR(IF(VLOOKUP($A88,'Annex 2 EHV charges'!$D:$O,9,FALSE)=0,"",VLOOKUP($A88,'Annex 2 EHV charges'!$D:$O,9,FALSE)),"")</f>
        <v/>
      </c>
      <c r="F88" s="138" t="str">
        <f>IFERROR(IF(VLOOKUP($A88,'Annex 2 EHV charges'!$D:$O,10,FALSE)=0,"",VLOOKUP($A88,'Annex 2 EHV charges'!$D:$O,10,FALSE)),"")</f>
        <v/>
      </c>
      <c r="G88" s="139" t="str">
        <f>IFERROR(IF(VLOOKUP($A88,'Annex 2 EHV charges'!$D:$O,11,FALSE)=0,"",VLOOKUP($A88,'Annex 2 EHV charges'!$D:$O,11,FALSE)),"")</f>
        <v/>
      </c>
      <c r="H88" s="139" t="str">
        <f>IFERROR(IF(VLOOKUP($A88,'Annex 2 EHV charges'!$D:$O,12,FALSE)=0,"",VLOOKUP($A88,'Annex 2 EHV charges'!$D:$O,12,FALSE)),"")</f>
        <v/>
      </c>
    </row>
    <row r="89" spans="1:8" ht="33.75" customHeight="1" x14ac:dyDescent="0.2">
      <c r="A89" s="136" t="str">
        <f t="array" ref="A89">IFERROR(INDEX('Annex 2 EHV charges'!#REF!, MATCH(0, IF(ISBLANK('Annex 2 EHV charges'!#REF!),1, COUNTIF(A$4:$A88, 'Annex 2 EHV charges'!#REF!)), 0)),"")</f>
        <v/>
      </c>
      <c r="B89" s="134" t="str">
        <f>IF($A89="","",VLOOKUP($A89,'Annex 2 EHV charges'!$D:$O,2,0))</f>
        <v/>
      </c>
      <c r="C89" s="135" t="str">
        <f>IF($A89="","",VLOOKUP($A89,'Annex 2 EHV charges'!$D:$O,3,0))</f>
        <v/>
      </c>
      <c r="D89" s="132" t="str">
        <f>IF($A89="","",VLOOKUP($A89,'Annex 2 EHV charges'!$D:$O,4,0))</f>
        <v/>
      </c>
      <c r="E89" s="137" t="str">
        <f>IFERROR(IF(VLOOKUP($A89,'Annex 2 EHV charges'!$D:$O,9,FALSE)=0,"",VLOOKUP($A89,'Annex 2 EHV charges'!$D:$O,9,FALSE)),"")</f>
        <v/>
      </c>
      <c r="F89" s="138" t="str">
        <f>IFERROR(IF(VLOOKUP($A89,'Annex 2 EHV charges'!$D:$O,10,FALSE)=0,"",VLOOKUP($A89,'Annex 2 EHV charges'!$D:$O,10,FALSE)),"")</f>
        <v/>
      </c>
      <c r="G89" s="139" t="str">
        <f>IFERROR(IF(VLOOKUP($A89,'Annex 2 EHV charges'!$D:$O,11,FALSE)=0,"",VLOOKUP($A89,'Annex 2 EHV charges'!$D:$O,11,FALSE)),"")</f>
        <v/>
      </c>
      <c r="H89" s="139" t="str">
        <f>IFERROR(IF(VLOOKUP($A89,'Annex 2 EHV charges'!$D:$O,12,FALSE)=0,"",VLOOKUP($A89,'Annex 2 EHV charges'!$D:$O,12,FALSE)),"")</f>
        <v/>
      </c>
    </row>
    <row r="90" spans="1:8" ht="33.75" customHeight="1" x14ac:dyDescent="0.2">
      <c r="A90" s="136" t="str">
        <f t="array" ref="A90">IFERROR(INDEX('Annex 2 EHV charges'!#REF!, MATCH(0, IF(ISBLANK('Annex 2 EHV charges'!#REF!),1, COUNTIF(A$4:$A89, 'Annex 2 EHV charges'!#REF!)), 0)),"")</f>
        <v/>
      </c>
      <c r="B90" s="134" t="str">
        <f>IF($A90="","",VLOOKUP($A90,'Annex 2 EHV charges'!$D:$O,2,0))</f>
        <v/>
      </c>
      <c r="C90" s="135" t="str">
        <f>IF($A90="","",VLOOKUP($A90,'Annex 2 EHV charges'!$D:$O,3,0))</f>
        <v/>
      </c>
      <c r="D90" s="132" t="str">
        <f>IF($A90="","",VLOOKUP($A90,'Annex 2 EHV charges'!$D:$O,4,0))</f>
        <v/>
      </c>
      <c r="E90" s="137" t="str">
        <f>IFERROR(IF(VLOOKUP($A90,'Annex 2 EHV charges'!$D:$O,9,FALSE)=0,"",VLOOKUP($A90,'Annex 2 EHV charges'!$D:$O,9,FALSE)),"")</f>
        <v/>
      </c>
      <c r="F90" s="138" t="str">
        <f>IFERROR(IF(VLOOKUP($A90,'Annex 2 EHV charges'!$D:$O,10,FALSE)=0,"",VLOOKUP($A90,'Annex 2 EHV charges'!$D:$O,10,FALSE)),"")</f>
        <v/>
      </c>
      <c r="G90" s="139" t="str">
        <f>IFERROR(IF(VLOOKUP($A90,'Annex 2 EHV charges'!$D:$O,11,FALSE)=0,"",VLOOKUP($A90,'Annex 2 EHV charges'!$D:$O,11,FALSE)),"")</f>
        <v/>
      </c>
      <c r="H90" s="139" t="str">
        <f>IFERROR(IF(VLOOKUP($A90,'Annex 2 EHV charges'!$D:$O,12,FALSE)=0,"",VLOOKUP($A90,'Annex 2 EHV charges'!$D:$O,12,FALSE)),"")</f>
        <v/>
      </c>
    </row>
    <row r="91" spans="1:8" ht="33.75" customHeight="1" x14ac:dyDescent="0.2">
      <c r="A91" s="136" t="str">
        <f t="array" ref="A91">IFERROR(INDEX('Annex 2 EHV charges'!#REF!, MATCH(0, IF(ISBLANK('Annex 2 EHV charges'!#REF!),1, COUNTIF(A$4:$A90, 'Annex 2 EHV charges'!#REF!)), 0)),"")</f>
        <v/>
      </c>
      <c r="B91" s="134" t="str">
        <f>IF($A91="","",VLOOKUP($A91,'Annex 2 EHV charges'!$D:$O,2,0))</f>
        <v/>
      </c>
      <c r="C91" s="135" t="str">
        <f>IF($A91="","",VLOOKUP($A91,'Annex 2 EHV charges'!$D:$O,3,0))</f>
        <v/>
      </c>
      <c r="D91" s="132" t="str">
        <f>IF($A91="","",VLOOKUP($A91,'Annex 2 EHV charges'!$D:$O,4,0))</f>
        <v/>
      </c>
      <c r="E91" s="137" t="str">
        <f>IFERROR(IF(VLOOKUP($A91,'Annex 2 EHV charges'!$D:$O,9,FALSE)=0,"",VLOOKUP($A91,'Annex 2 EHV charges'!$D:$O,9,FALSE)),"")</f>
        <v/>
      </c>
      <c r="F91" s="138" t="str">
        <f>IFERROR(IF(VLOOKUP($A91,'Annex 2 EHV charges'!$D:$O,10,FALSE)=0,"",VLOOKUP($A91,'Annex 2 EHV charges'!$D:$O,10,FALSE)),"")</f>
        <v/>
      </c>
      <c r="G91" s="139" t="str">
        <f>IFERROR(IF(VLOOKUP($A91,'Annex 2 EHV charges'!$D:$O,11,FALSE)=0,"",VLOOKUP($A91,'Annex 2 EHV charges'!$D:$O,11,FALSE)),"")</f>
        <v/>
      </c>
      <c r="H91" s="139" t="str">
        <f>IFERROR(IF(VLOOKUP($A91,'Annex 2 EHV charges'!$D:$O,12,FALSE)=0,"",VLOOKUP($A91,'Annex 2 EHV charges'!$D:$O,12,FALSE)),"")</f>
        <v/>
      </c>
    </row>
    <row r="92" spans="1:8" ht="33.75" customHeight="1" x14ac:dyDescent="0.2">
      <c r="A92" s="136" t="str">
        <f t="array" ref="A92">IFERROR(INDEX('Annex 2 EHV charges'!#REF!, MATCH(0, IF(ISBLANK('Annex 2 EHV charges'!#REF!),1, COUNTIF(A$4:$A91, 'Annex 2 EHV charges'!#REF!)), 0)),"")</f>
        <v/>
      </c>
      <c r="B92" s="134" t="str">
        <f>IF($A92="","",VLOOKUP($A92,'Annex 2 EHV charges'!$D:$O,2,0))</f>
        <v/>
      </c>
      <c r="C92" s="135" t="str">
        <f>IF($A92="","",VLOOKUP($A92,'Annex 2 EHV charges'!$D:$O,3,0))</f>
        <v/>
      </c>
      <c r="D92" s="132" t="str">
        <f>IF($A92="","",VLOOKUP($A92,'Annex 2 EHV charges'!$D:$O,4,0))</f>
        <v/>
      </c>
      <c r="E92" s="137" t="str">
        <f>IFERROR(IF(VLOOKUP($A92,'Annex 2 EHV charges'!$D:$O,9,FALSE)=0,"",VLOOKUP($A92,'Annex 2 EHV charges'!$D:$O,9,FALSE)),"")</f>
        <v/>
      </c>
      <c r="F92" s="138" t="str">
        <f>IFERROR(IF(VLOOKUP($A92,'Annex 2 EHV charges'!$D:$O,10,FALSE)=0,"",VLOOKUP($A92,'Annex 2 EHV charges'!$D:$O,10,FALSE)),"")</f>
        <v/>
      </c>
      <c r="G92" s="139" t="str">
        <f>IFERROR(IF(VLOOKUP($A92,'Annex 2 EHV charges'!$D:$O,11,FALSE)=0,"",VLOOKUP($A92,'Annex 2 EHV charges'!$D:$O,11,FALSE)),"")</f>
        <v/>
      </c>
      <c r="H92" s="139" t="str">
        <f>IFERROR(IF(VLOOKUP($A92,'Annex 2 EHV charges'!$D:$O,12,FALSE)=0,"",VLOOKUP($A92,'Annex 2 EHV charges'!$D:$O,12,FALSE)),"")</f>
        <v/>
      </c>
    </row>
    <row r="93" spans="1:8" ht="33.75" customHeight="1" x14ac:dyDescent="0.2">
      <c r="A93" s="136" t="str">
        <f t="array" ref="A93">IFERROR(INDEX('Annex 2 EHV charges'!#REF!, MATCH(0, IF(ISBLANK('Annex 2 EHV charges'!#REF!),1, COUNTIF(A$4:$A92, 'Annex 2 EHV charges'!#REF!)), 0)),"")</f>
        <v/>
      </c>
      <c r="B93" s="134" t="str">
        <f>IF($A93="","",VLOOKUP($A93,'Annex 2 EHV charges'!$D:$O,2,0))</f>
        <v/>
      </c>
      <c r="C93" s="135" t="str">
        <f>IF($A93="","",VLOOKUP($A93,'Annex 2 EHV charges'!$D:$O,3,0))</f>
        <v/>
      </c>
      <c r="D93" s="132" t="str">
        <f>IF($A93="","",VLOOKUP($A93,'Annex 2 EHV charges'!$D:$O,4,0))</f>
        <v/>
      </c>
      <c r="E93" s="137" t="str">
        <f>IFERROR(IF(VLOOKUP($A93,'Annex 2 EHV charges'!$D:$O,9,FALSE)=0,"",VLOOKUP($A93,'Annex 2 EHV charges'!$D:$O,9,FALSE)),"")</f>
        <v/>
      </c>
      <c r="F93" s="138" t="str">
        <f>IFERROR(IF(VLOOKUP($A93,'Annex 2 EHV charges'!$D:$O,10,FALSE)=0,"",VLOOKUP($A93,'Annex 2 EHV charges'!$D:$O,10,FALSE)),"")</f>
        <v/>
      </c>
      <c r="G93" s="139" t="str">
        <f>IFERROR(IF(VLOOKUP($A93,'Annex 2 EHV charges'!$D:$O,11,FALSE)=0,"",VLOOKUP($A93,'Annex 2 EHV charges'!$D:$O,11,FALSE)),"")</f>
        <v/>
      </c>
      <c r="H93" s="139" t="str">
        <f>IFERROR(IF(VLOOKUP($A93,'Annex 2 EHV charges'!$D:$O,12,FALSE)=0,"",VLOOKUP($A93,'Annex 2 EHV charges'!$D:$O,12,FALSE)),"")</f>
        <v/>
      </c>
    </row>
    <row r="94" spans="1:8" ht="33.75" customHeight="1" x14ac:dyDescent="0.2">
      <c r="A94" s="136" t="str">
        <f t="array" ref="A94">IFERROR(INDEX('Annex 2 EHV charges'!#REF!, MATCH(0, IF(ISBLANK('Annex 2 EHV charges'!#REF!),1, COUNTIF(A$4:$A93, 'Annex 2 EHV charges'!#REF!)), 0)),"")</f>
        <v/>
      </c>
      <c r="B94" s="134" t="str">
        <f>IF($A94="","",VLOOKUP($A94,'Annex 2 EHV charges'!$D:$O,2,0))</f>
        <v/>
      </c>
      <c r="C94" s="135" t="str">
        <f>IF($A94="","",VLOOKUP($A94,'Annex 2 EHV charges'!$D:$O,3,0))</f>
        <v/>
      </c>
      <c r="D94" s="132" t="str">
        <f>IF($A94="","",VLOOKUP($A94,'Annex 2 EHV charges'!$D:$O,4,0))</f>
        <v/>
      </c>
      <c r="E94" s="137" t="str">
        <f>IFERROR(IF(VLOOKUP($A94,'Annex 2 EHV charges'!$D:$O,9,FALSE)=0,"",VLOOKUP($A94,'Annex 2 EHV charges'!$D:$O,9,FALSE)),"")</f>
        <v/>
      </c>
      <c r="F94" s="138" t="str">
        <f>IFERROR(IF(VLOOKUP($A94,'Annex 2 EHV charges'!$D:$O,10,FALSE)=0,"",VLOOKUP($A94,'Annex 2 EHV charges'!$D:$O,10,FALSE)),"")</f>
        <v/>
      </c>
      <c r="G94" s="139" t="str">
        <f>IFERROR(IF(VLOOKUP($A94,'Annex 2 EHV charges'!$D:$O,11,FALSE)=0,"",VLOOKUP($A94,'Annex 2 EHV charges'!$D:$O,11,FALSE)),"")</f>
        <v/>
      </c>
      <c r="H94" s="139" t="str">
        <f>IFERROR(IF(VLOOKUP($A94,'Annex 2 EHV charges'!$D:$O,12,FALSE)=0,"",VLOOKUP($A94,'Annex 2 EHV charges'!$D:$O,12,FALSE)),"")</f>
        <v/>
      </c>
    </row>
    <row r="95" spans="1:8" ht="33.75" customHeight="1" x14ac:dyDescent="0.2">
      <c r="A95" s="136" t="str">
        <f t="array" ref="A95">IFERROR(INDEX('Annex 2 EHV charges'!#REF!, MATCH(0, IF(ISBLANK('Annex 2 EHV charges'!#REF!),1, COUNTIF(A$4:$A94, 'Annex 2 EHV charges'!#REF!)), 0)),"")</f>
        <v/>
      </c>
      <c r="B95" s="134" t="str">
        <f>IF($A95="","",VLOOKUP($A95,'Annex 2 EHV charges'!$D:$O,2,0))</f>
        <v/>
      </c>
      <c r="C95" s="135" t="str">
        <f>IF($A95="","",VLOOKUP($A95,'Annex 2 EHV charges'!$D:$O,3,0))</f>
        <v/>
      </c>
      <c r="D95" s="132" t="str">
        <f>IF($A95="","",VLOOKUP($A95,'Annex 2 EHV charges'!$D:$O,4,0))</f>
        <v/>
      </c>
      <c r="E95" s="137" t="str">
        <f>IFERROR(IF(VLOOKUP($A95,'Annex 2 EHV charges'!$D:$O,9,FALSE)=0,"",VLOOKUP($A95,'Annex 2 EHV charges'!$D:$O,9,FALSE)),"")</f>
        <v/>
      </c>
      <c r="F95" s="138" t="str">
        <f>IFERROR(IF(VLOOKUP($A95,'Annex 2 EHV charges'!$D:$O,10,FALSE)=0,"",VLOOKUP($A95,'Annex 2 EHV charges'!$D:$O,10,FALSE)),"")</f>
        <v/>
      </c>
      <c r="G95" s="139" t="str">
        <f>IFERROR(IF(VLOOKUP($A95,'Annex 2 EHV charges'!$D:$O,11,FALSE)=0,"",VLOOKUP($A95,'Annex 2 EHV charges'!$D:$O,11,FALSE)),"")</f>
        <v/>
      </c>
      <c r="H95" s="139" t="str">
        <f>IFERROR(IF(VLOOKUP($A95,'Annex 2 EHV charges'!$D:$O,12,FALSE)=0,"",VLOOKUP($A95,'Annex 2 EHV charges'!$D:$O,12,FALSE)),"")</f>
        <v/>
      </c>
    </row>
    <row r="96" spans="1:8" ht="33.75" customHeight="1" x14ac:dyDescent="0.2">
      <c r="A96" s="136" t="str">
        <f t="array" ref="A96">IFERROR(INDEX('Annex 2 EHV charges'!#REF!, MATCH(0, IF(ISBLANK('Annex 2 EHV charges'!#REF!),1, COUNTIF(A$4:$A95, 'Annex 2 EHV charges'!#REF!)), 0)),"")</f>
        <v/>
      </c>
      <c r="B96" s="134" t="str">
        <f>IF($A96="","",VLOOKUP($A96,'Annex 2 EHV charges'!$D:$O,2,0))</f>
        <v/>
      </c>
      <c r="C96" s="135" t="str">
        <f>IF($A96="","",VLOOKUP($A96,'Annex 2 EHV charges'!$D:$O,3,0))</f>
        <v/>
      </c>
      <c r="D96" s="132" t="str">
        <f>IF($A96="","",VLOOKUP($A96,'Annex 2 EHV charges'!$D:$O,4,0))</f>
        <v/>
      </c>
      <c r="E96" s="137" t="str">
        <f>IFERROR(IF(VLOOKUP($A96,'Annex 2 EHV charges'!$D:$O,9,FALSE)=0,"",VLOOKUP($A96,'Annex 2 EHV charges'!$D:$O,9,FALSE)),"")</f>
        <v/>
      </c>
      <c r="F96" s="138" t="str">
        <f>IFERROR(IF(VLOOKUP($A96,'Annex 2 EHV charges'!$D:$O,10,FALSE)=0,"",VLOOKUP($A96,'Annex 2 EHV charges'!$D:$O,10,FALSE)),"")</f>
        <v/>
      </c>
      <c r="G96" s="139" t="str">
        <f>IFERROR(IF(VLOOKUP($A96,'Annex 2 EHV charges'!$D:$O,11,FALSE)=0,"",VLOOKUP($A96,'Annex 2 EHV charges'!$D:$O,11,FALSE)),"")</f>
        <v/>
      </c>
      <c r="H96" s="139" t="str">
        <f>IFERROR(IF(VLOOKUP($A96,'Annex 2 EHV charges'!$D:$O,12,FALSE)=0,"",VLOOKUP($A96,'Annex 2 EHV charges'!$D:$O,12,FALSE)),"")</f>
        <v/>
      </c>
    </row>
    <row r="97" spans="1:8" ht="33.75" customHeight="1" x14ac:dyDescent="0.2">
      <c r="A97" s="136" t="str">
        <f t="array" ref="A97">IFERROR(INDEX('Annex 2 EHV charges'!#REF!, MATCH(0, IF(ISBLANK('Annex 2 EHV charges'!#REF!),1, COUNTIF(A$4:$A96, 'Annex 2 EHV charges'!#REF!)), 0)),"")</f>
        <v/>
      </c>
      <c r="B97" s="134" t="str">
        <f>IF($A97="","",VLOOKUP($A97,'Annex 2 EHV charges'!$D:$O,2,0))</f>
        <v/>
      </c>
      <c r="C97" s="135" t="str">
        <f>IF($A97="","",VLOOKUP($A97,'Annex 2 EHV charges'!$D:$O,3,0))</f>
        <v/>
      </c>
      <c r="D97" s="132" t="str">
        <f>IF($A97="","",VLOOKUP($A97,'Annex 2 EHV charges'!$D:$O,4,0))</f>
        <v/>
      </c>
      <c r="E97" s="137" t="str">
        <f>IFERROR(IF(VLOOKUP($A97,'Annex 2 EHV charges'!$D:$O,9,FALSE)=0,"",VLOOKUP($A97,'Annex 2 EHV charges'!$D:$O,9,FALSE)),"")</f>
        <v/>
      </c>
      <c r="F97" s="138" t="str">
        <f>IFERROR(IF(VLOOKUP($A97,'Annex 2 EHV charges'!$D:$O,10,FALSE)=0,"",VLOOKUP($A97,'Annex 2 EHV charges'!$D:$O,10,FALSE)),"")</f>
        <v/>
      </c>
      <c r="G97" s="139" t="str">
        <f>IFERROR(IF(VLOOKUP($A97,'Annex 2 EHV charges'!$D:$O,11,FALSE)=0,"",VLOOKUP($A97,'Annex 2 EHV charges'!$D:$O,11,FALSE)),"")</f>
        <v/>
      </c>
      <c r="H97" s="139" t="str">
        <f>IFERROR(IF(VLOOKUP($A97,'Annex 2 EHV charges'!$D:$O,12,FALSE)=0,"",VLOOKUP($A97,'Annex 2 EHV charges'!$D:$O,12,FALSE)),"")</f>
        <v/>
      </c>
    </row>
    <row r="98" spans="1:8" ht="33.75" customHeight="1" x14ac:dyDescent="0.2">
      <c r="A98" s="136" t="str">
        <f t="array" ref="A98">IFERROR(INDEX('Annex 2 EHV charges'!#REF!, MATCH(0, IF(ISBLANK('Annex 2 EHV charges'!#REF!),1, COUNTIF(A$4:$A97, 'Annex 2 EHV charges'!#REF!)), 0)),"")</f>
        <v/>
      </c>
      <c r="B98" s="134" t="str">
        <f>IF($A98="","",VLOOKUP($A98,'Annex 2 EHV charges'!$D:$O,2,0))</f>
        <v/>
      </c>
      <c r="C98" s="135" t="str">
        <f>IF($A98="","",VLOOKUP($A98,'Annex 2 EHV charges'!$D:$O,3,0))</f>
        <v/>
      </c>
      <c r="D98" s="132" t="str">
        <f>IF($A98="","",VLOOKUP($A98,'Annex 2 EHV charges'!$D:$O,4,0))</f>
        <v/>
      </c>
      <c r="E98" s="137" t="str">
        <f>IFERROR(IF(VLOOKUP($A98,'Annex 2 EHV charges'!$D:$O,9,FALSE)=0,"",VLOOKUP($A98,'Annex 2 EHV charges'!$D:$O,9,FALSE)),"")</f>
        <v/>
      </c>
      <c r="F98" s="138" t="str">
        <f>IFERROR(IF(VLOOKUP($A98,'Annex 2 EHV charges'!$D:$O,10,FALSE)=0,"",VLOOKUP($A98,'Annex 2 EHV charges'!$D:$O,10,FALSE)),"")</f>
        <v/>
      </c>
      <c r="G98" s="139" t="str">
        <f>IFERROR(IF(VLOOKUP($A98,'Annex 2 EHV charges'!$D:$O,11,FALSE)=0,"",VLOOKUP($A98,'Annex 2 EHV charges'!$D:$O,11,FALSE)),"")</f>
        <v/>
      </c>
      <c r="H98" s="139" t="str">
        <f>IFERROR(IF(VLOOKUP($A98,'Annex 2 EHV charges'!$D:$O,12,FALSE)=0,"",VLOOKUP($A98,'Annex 2 EHV charges'!$D:$O,12,FALSE)),"")</f>
        <v/>
      </c>
    </row>
    <row r="99" spans="1:8" ht="33.75" customHeight="1" x14ac:dyDescent="0.2">
      <c r="A99" s="136" t="str">
        <f t="array" ref="A99">IFERROR(INDEX('Annex 2 EHV charges'!#REF!, MATCH(0, IF(ISBLANK('Annex 2 EHV charges'!#REF!),1, COUNTIF(A$4:$A98, 'Annex 2 EHV charges'!#REF!)), 0)),"")</f>
        <v/>
      </c>
      <c r="B99" s="134" t="str">
        <f>IF($A99="","",VLOOKUP($A99,'Annex 2 EHV charges'!$D:$O,2,0))</f>
        <v/>
      </c>
      <c r="C99" s="135" t="str">
        <f>IF($A99="","",VLOOKUP($A99,'Annex 2 EHV charges'!$D:$O,3,0))</f>
        <v/>
      </c>
      <c r="D99" s="132" t="str">
        <f>IF($A99="","",VLOOKUP($A99,'Annex 2 EHV charges'!$D:$O,4,0))</f>
        <v/>
      </c>
      <c r="E99" s="137" t="str">
        <f>IFERROR(IF(VLOOKUP($A99,'Annex 2 EHV charges'!$D:$O,9,FALSE)=0,"",VLOOKUP($A99,'Annex 2 EHV charges'!$D:$O,9,FALSE)),"")</f>
        <v/>
      </c>
      <c r="F99" s="138" t="str">
        <f>IFERROR(IF(VLOOKUP($A99,'Annex 2 EHV charges'!$D:$O,10,FALSE)=0,"",VLOOKUP($A99,'Annex 2 EHV charges'!$D:$O,10,FALSE)),"")</f>
        <v/>
      </c>
      <c r="G99" s="139" t="str">
        <f>IFERROR(IF(VLOOKUP($A99,'Annex 2 EHV charges'!$D:$O,11,FALSE)=0,"",VLOOKUP($A99,'Annex 2 EHV charges'!$D:$O,11,FALSE)),"")</f>
        <v/>
      </c>
      <c r="H99" s="139" t="str">
        <f>IFERROR(IF(VLOOKUP($A99,'Annex 2 EHV charges'!$D:$O,12,FALSE)=0,"",VLOOKUP($A99,'Annex 2 EHV charges'!$D:$O,12,FALSE)),"")</f>
        <v/>
      </c>
    </row>
    <row r="100" spans="1:8" ht="33.75" customHeight="1" x14ac:dyDescent="0.2">
      <c r="A100" s="136" t="str">
        <f t="array" ref="A100">IFERROR(INDEX('Annex 2 EHV charges'!#REF!, MATCH(0, IF(ISBLANK('Annex 2 EHV charges'!#REF!),1, COUNTIF(A$4:$A99, 'Annex 2 EHV charges'!#REF!)), 0)),"")</f>
        <v/>
      </c>
      <c r="B100" s="134" t="str">
        <f>IF($A100="","",VLOOKUP($A100,'Annex 2 EHV charges'!$D:$O,2,0))</f>
        <v/>
      </c>
      <c r="C100" s="135" t="str">
        <f>IF($A100="","",VLOOKUP($A100,'Annex 2 EHV charges'!$D:$O,3,0))</f>
        <v/>
      </c>
      <c r="D100" s="132" t="str">
        <f>IF($A100="","",VLOOKUP($A100,'Annex 2 EHV charges'!$D:$O,4,0))</f>
        <v/>
      </c>
      <c r="E100" s="137" t="str">
        <f>IFERROR(IF(VLOOKUP($A100,'Annex 2 EHV charges'!$D:$O,9,FALSE)=0,"",VLOOKUP($A100,'Annex 2 EHV charges'!$D:$O,9,FALSE)),"")</f>
        <v/>
      </c>
      <c r="F100" s="138" t="str">
        <f>IFERROR(IF(VLOOKUP($A100,'Annex 2 EHV charges'!$D:$O,10,FALSE)=0,"",VLOOKUP($A100,'Annex 2 EHV charges'!$D:$O,10,FALSE)),"")</f>
        <v/>
      </c>
      <c r="G100" s="139" t="str">
        <f>IFERROR(IF(VLOOKUP($A100,'Annex 2 EHV charges'!$D:$O,11,FALSE)=0,"",VLOOKUP($A100,'Annex 2 EHV charges'!$D:$O,11,FALSE)),"")</f>
        <v/>
      </c>
      <c r="H100" s="139" t="str">
        <f>IFERROR(IF(VLOOKUP($A100,'Annex 2 EHV charges'!$D:$O,12,FALSE)=0,"",VLOOKUP($A100,'Annex 2 EHV charges'!$D:$O,12,FALSE)),"")</f>
        <v/>
      </c>
    </row>
    <row r="101" spans="1:8" ht="33.75" customHeight="1" x14ac:dyDescent="0.2">
      <c r="A101" s="136" t="str">
        <f t="array" ref="A101">IFERROR(INDEX('Annex 2 EHV charges'!#REF!, MATCH(0, IF(ISBLANK('Annex 2 EHV charges'!#REF!),1, COUNTIF(A$4:$A100, 'Annex 2 EHV charges'!#REF!)), 0)),"")</f>
        <v/>
      </c>
      <c r="B101" s="134" t="str">
        <f>IF($A101="","",VLOOKUP($A101,'Annex 2 EHV charges'!$D:$O,2,0))</f>
        <v/>
      </c>
      <c r="C101" s="135" t="str">
        <f>IF($A101="","",VLOOKUP($A101,'Annex 2 EHV charges'!$D:$O,3,0))</f>
        <v/>
      </c>
      <c r="D101" s="132" t="str">
        <f>IF($A101="","",VLOOKUP($A101,'Annex 2 EHV charges'!$D:$O,4,0))</f>
        <v/>
      </c>
      <c r="E101" s="137" t="str">
        <f>IFERROR(IF(VLOOKUP($A101,'Annex 2 EHV charges'!$D:$O,9,FALSE)=0,"",VLOOKUP($A101,'Annex 2 EHV charges'!$D:$O,9,FALSE)),"")</f>
        <v/>
      </c>
      <c r="F101" s="138" t="str">
        <f>IFERROR(IF(VLOOKUP($A101,'Annex 2 EHV charges'!$D:$O,10,FALSE)=0,"",VLOOKUP($A101,'Annex 2 EHV charges'!$D:$O,10,FALSE)),"")</f>
        <v/>
      </c>
      <c r="G101" s="139" t="str">
        <f>IFERROR(IF(VLOOKUP($A101,'Annex 2 EHV charges'!$D:$O,11,FALSE)=0,"",VLOOKUP($A101,'Annex 2 EHV charges'!$D:$O,11,FALSE)),"")</f>
        <v/>
      </c>
      <c r="H101" s="139" t="str">
        <f>IFERROR(IF(VLOOKUP($A101,'Annex 2 EHV charges'!$D:$O,12,FALSE)=0,"",VLOOKUP($A101,'Annex 2 EHV charges'!$D:$O,12,FALSE)),"")</f>
        <v/>
      </c>
    </row>
    <row r="102" spans="1:8" ht="33.75" customHeight="1" x14ac:dyDescent="0.2">
      <c r="A102" s="136" t="str">
        <f t="array" ref="A102">IFERROR(INDEX('Annex 2 EHV charges'!#REF!, MATCH(0, IF(ISBLANK('Annex 2 EHV charges'!#REF!),1, COUNTIF(A$4:$A101, 'Annex 2 EHV charges'!#REF!)), 0)),"")</f>
        <v/>
      </c>
      <c r="B102" s="134" t="str">
        <f>IF($A102="","",VLOOKUP($A102,'Annex 2 EHV charges'!$D:$O,2,0))</f>
        <v/>
      </c>
      <c r="C102" s="135" t="str">
        <f>IF($A102="","",VLOOKUP($A102,'Annex 2 EHV charges'!$D:$O,3,0))</f>
        <v/>
      </c>
      <c r="D102" s="132" t="str">
        <f>IF($A102="","",VLOOKUP($A102,'Annex 2 EHV charges'!$D:$O,4,0))</f>
        <v/>
      </c>
      <c r="E102" s="137" t="str">
        <f>IFERROR(IF(VLOOKUP($A102,'Annex 2 EHV charges'!$D:$O,9,FALSE)=0,"",VLOOKUP($A102,'Annex 2 EHV charges'!$D:$O,9,FALSE)),"")</f>
        <v/>
      </c>
      <c r="F102" s="138" t="str">
        <f>IFERROR(IF(VLOOKUP($A102,'Annex 2 EHV charges'!$D:$O,10,FALSE)=0,"",VLOOKUP($A102,'Annex 2 EHV charges'!$D:$O,10,FALSE)),"")</f>
        <v/>
      </c>
      <c r="G102" s="139" t="str">
        <f>IFERROR(IF(VLOOKUP($A102,'Annex 2 EHV charges'!$D:$O,11,FALSE)=0,"",VLOOKUP($A102,'Annex 2 EHV charges'!$D:$O,11,FALSE)),"")</f>
        <v/>
      </c>
      <c r="H102" s="139" t="str">
        <f>IFERROR(IF(VLOOKUP($A102,'Annex 2 EHV charges'!$D:$O,12,FALSE)=0,"",VLOOKUP($A102,'Annex 2 EHV charges'!$D:$O,12,FALSE)),"")</f>
        <v/>
      </c>
    </row>
    <row r="103" spans="1:8" ht="33.75" customHeight="1" x14ac:dyDescent="0.2">
      <c r="A103" s="136" t="str">
        <f t="array" ref="A103">IFERROR(INDEX('Annex 2 EHV charges'!#REF!, MATCH(0, IF(ISBLANK('Annex 2 EHV charges'!#REF!),1, COUNTIF(A$4:$A102, 'Annex 2 EHV charges'!#REF!)), 0)),"")</f>
        <v/>
      </c>
      <c r="B103" s="134" t="str">
        <f>IF($A103="","",VLOOKUP($A103,'Annex 2 EHV charges'!$D:$O,2,0))</f>
        <v/>
      </c>
      <c r="C103" s="135" t="str">
        <f>IF($A103="","",VLOOKUP($A103,'Annex 2 EHV charges'!$D:$O,3,0))</f>
        <v/>
      </c>
      <c r="D103" s="132" t="str">
        <f>IF($A103="","",VLOOKUP($A103,'Annex 2 EHV charges'!$D:$O,4,0))</f>
        <v/>
      </c>
      <c r="E103" s="137" t="str">
        <f>IFERROR(IF(VLOOKUP($A103,'Annex 2 EHV charges'!$D:$O,9,FALSE)=0,"",VLOOKUP($A103,'Annex 2 EHV charges'!$D:$O,9,FALSE)),"")</f>
        <v/>
      </c>
      <c r="F103" s="138" t="str">
        <f>IFERROR(IF(VLOOKUP($A103,'Annex 2 EHV charges'!$D:$O,10,FALSE)=0,"",VLOOKUP($A103,'Annex 2 EHV charges'!$D:$O,10,FALSE)),"")</f>
        <v/>
      </c>
      <c r="G103" s="139" t="str">
        <f>IFERROR(IF(VLOOKUP($A103,'Annex 2 EHV charges'!$D:$O,11,FALSE)=0,"",VLOOKUP($A103,'Annex 2 EHV charges'!$D:$O,11,FALSE)),"")</f>
        <v/>
      </c>
      <c r="H103" s="139" t="str">
        <f>IFERROR(IF(VLOOKUP($A103,'Annex 2 EHV charges'!$D:$O,12,FALSE)=0,"",VLOOKUP($A103,'Annex 2 EHV charges'!$D:$O,12,FALSE)),"")</f>
        <v/>
      </c>
    </row>
    <row r="104" spans="1:8" ht="33.75" customHeight="1" x14ac:dyDescent="0.2">
      <c r="A104" s="136" t="str">
        <f t="array" ref="A104">IFERROR(INDEX('Annex 2 EHV charges'!#REF!, MATCH(0, IF(ISBLANK('Annex 2 EHV charges'!#REF!),1, COUNTIF(A$4:$A103, 'Annex 2 EHV charges'!#REF!)), 0)),"")</f>
        <v/>
      </c>
      <c r="B104" s="134" t="str">
        <f>IF($A104="","",VLOOKUP($A104,'Annex 2 EHV charges'!$D:$O,2,0))</f>
        <v/>
      </c>
      <c r="C104" s="135" t="str">
        <f>IF($A104="","",VLOOKUP($A104,'Annex 2 EHV charges'!$D:$O,3,0))</f>
        <v/>
      </c>
      <c r="D104" s="132" t="str">
        <f>IF($A104="","",VLOOKUP($A104,'Annex 2 EHV charges'!$D:$O,4,0))</f>
        <v/>
      </c>
      <c r="E104" s="137" t="str">
        <f>IFERROR(IF(VLOOKUP($A104,'Annex 2 EHV charges'!$D:$O,9,FALSE)=0,"",VLOOKUP($A104,'Annex 2 EHV charges'!$D:$O,9,FALSE)),"")</f>
        <v/>
      </c>
      <c r="F104" s="138" t="str">
        <f>IFERROR(IF(VLOOKUP($A104,'Annex 2 EHV charges'!$D:$O,10,FALSE)=0,"",VLOOKUP($A104,'Annex 2 EHV charges'!$D:$O,10,FALSE)),"")</f>
        <v/>
      </c>
      <c r="G104" s="139" t="str">
        <f>IFERROR(IF(VLOOKUP($A104,'Annex 2 EHV charges'!$D:$O,11,FALSE)=0,"",VLOOKUP($A104,'Annex 2 EHV charges'!$D:$O,11,FALSE)),"")</f>
        <v/>
      </c>
      <c r="H104" s="139" t="str">
        <f>IFERROR(IF(VLOOKUP($A104,'Annex 2 EHV charges'!$D:$O,12,FALSE)=0,"",VLOOKUP($A104,'Annex 2 EHV charges'!$D:$O,12,FALSE)),"")</f>
        <v/>
      </c>
    </row>
    <row r="105" spans="1:8" ht="33.75" customHeight="1" x14ac:dyDescent="0.2">
      <c r="A105" s="136" t="str">
        <f t="array" ref="A105">IFERROR(INDEX('Annex 2 EHV charges'!#REF!, MATCH(0, IF(ISBLANK('Annex 2 EHV charges'!#REF!),1, COUNTIF(A$4:$A104, 'Annex 2 EHV charges'!#REF!)), 0)),"")</f>
        <v/>
      </c>
      <c r="B105" s="134" t="str">
        <f>IF($A105="","",VLOOKUP($A105,'Annex 2 EHV charges'!$D:$O,2,0))</f>
        <v/>
      </c>
      <c r="C105" s="135" t="str">
        <f>IF($A105="","",VLOOKUP($A105,'Annex 2 EHV charges'!$D:$O,3,0))</f>
        <v/>
      </c>
      <c r="D105" s="132" t="str">
        <f>IF($A105="","",VLOOKUP($A105,'Annex 2 EHV charges'!$D:$O,4,0))</f>
        <v/>
      </c>
      <c r="E105" s="137" t="str">
        <f>IFERROR(IF(VLOOKUP($A105,'Annex 2 EHV charges'!$D:$O,9,FALSE)=0,"",VLOOKUP($A105,'Annex 2 EHV charges'!$D:$O,9,FALSE)),"")</f>
        <v/>
      </c>
      <c r="F105" s="138" t="str">
        <f>IFERROR(IF(VLOOKUP($A105,'Annex 2 EHV charges'!$D:$O,10,FALSE)=0,"",VLOOKUP($A105,'Annex 2 EHV charges'!$D:$O,10,FALSE)),"")</f>
        <v/>
      </c>
      <c r="G105" s="139" t="str">
        <f>IFERROR(IF(VLOOKUP($A105,'Annex 2 EHV charges'!$D:$O,11,FALSE)=0,"",VLOOKUP($A105,'Annex 2 EHV charges'!$D:$O,11,FALSE)),"")</f>
        <v/>
      </c>
      <c r="H105" s="139" t="str">
        <f>IFERROR(IF(VLOOKUP($A105,'Annex 2 EHV charges'!$D:$O,12,FALSE)=0,"",VLOOKUP($A105,'Annex 2 EHV charges'!$D:$O,12,FALSE)),"")</f>
        <v/>
      </c>
    </row>
    <row r="106" spans="1:8" ht="33.75" customHeight="1" x14ac:dyDescent="0.2">
      <c r="A106" s="136" t="str">
        <f t="array" ref="A106">IFERROR(INDEX('Annex 2 EHV charges'!#REF!, MATCH(0, IF(ISBLANK('Annex 2 EHV charges'!#REF!),1, COUNTIF(A$4:$A105, 'Annex 2 EHV charges'!#REF!)), 0)),"")</f>
        <v/>
      </c>
      <c r="B106" s="134" t="str">
        <f>IF($A106="","",VLOOKUP($A106,'Annex 2 EHV charges'!$D:$O,2,0))</f>
        <v/>
      </c>
      <c r="C106" s="135" t="str">
        <f>IF($A106="","",VLOOKUP($A106,'Annex 2 EHV charges'!$D:$O,3,0))</f>
        <v/>
      </c>
      <c r="D106" s="132" t="str">
        <f>IF($A106="","",VLOOKUP($A106,'Annex 2 EHV charges'!$D:$O,4,0))</f>
        <v/>
      </c>
      <c r="E106" s="137" t="str">
        <f>IFERROR(IF(VLOOKUP($A106,'Annex 2 EHV charges'!$D:$O,9,FALSE)=0,"",VLOOKUP($A106,'Annex 2 EHV charges'!$D:$O,9,FALSE)),"")</f>
        <v/>
      </c>
      <c r="F106" s="138" t="str">
        <f>IFERROR(IF(VLOOKUP($A106,'Annex 2 EHV charges'!$D:$O,10,FALSE)=0,"",VLOOKUP($A106,'Annex 2 EHV charges'!$D:$O,10,FALSE)),"")</f>
        <v/>
      </c>
      <c r="G106" s="139" t="str">
        <f>IFERROR(IF(VLOOKUP($A106,'Annex 2 EHV charges'!$D:$O,11,FALSE)=0,"",VLOOKUP($A106,'Annex 2 EHV charges'!$D:$O,11,FALSE)),"")</f>
        <v/>
      </c>
      <c r="H106" s="139" t="str">
        <f>IFERROR(IF(VLOOKUP($A106,'Annex 2 EHV charges'!$D:$O,12,FALSE)=0,"",VLOOKUP($A106,'Annex 2 EHV charges'!$D:$O,12,FALSE)),"")</f>
        <v/>
      </c>
    </row>
    <row r="107" spans="1:8" ht="33.75" customHeight="1" x14ac:dyDescent="0.2">
      <c r="A107" s="136" t="str">
        <f t="array" ref="A107">IFERROR(INDEX('Annex 2 EHV charges'!#REF!, MATCH(0, IF(ISBLANK('Annex 2 EHV charges'!#REF!),1, COUNTIF(A$4:$A106, 'Annex 2 EHV charges'!#REF!)), 0)),"")</f>
        <v/>
      </c>
      <c r="B107" s="134" t="str">
        <f>IF($A107="","",VLOOKUP($A107,'Annex 2 EHV charges'!$D:$O,2,0))</f>
        <v/>
      </c>
      <c r="C107" s="135" t="str">
        <f>IF($A107="","",VLOOKUP($A107,'Annex 2 EHV charges'!$D:$O,3,0))</f>
        <v/>
      </c>
      <c r="D107" s="132" t="str">
        <f>IF($A107="","",VLOOKUP($A107,'Annex 2 EHV charges'!$D:$O,4,0))</f>
        <v/>
      </c>
      <c r="E107" s="137" t="str">
        <f>IFERROR(IF(VLOOKUP($A107,'Annex 2 EHV charges'!$D:$O,9,FALSE)=0,"",VLOOKUP($A107,'Annex 2 EHV charges'!$D:$O,9,FALSE)),"")</f>
        <v/>
      </c>
      <c r="F107" s="138" t="str">
        <f>IFERROR(IF(VLOOKUP($A107,'Annex 2 EHV charges'!$D:$O,10,FALSE)=0,"",VLOOKUP($A107,'Annex 2 EHV charges'!$D:$O,10,FALSE)),"")</f>
        <v/>
      </c>
      <c r="G107" s="139" t="str">
        <f>IFERROR(IF(VLOOKUP($A107,'Annex 2 EHV charges'!$D:$O,11,FALSE)=0,"",VLOOKUP($A107,'Annex 2 EHV charges'!$D:$O,11,FALSE)),"")</f>
        <v/>
      </c>
      <c r="H107" s="139" t="str">
        <f>IFERROR(IF(VLOOKUP($A107,'Annex 2 EHV charges'!$D:$O,12,FALSE)=0,"",VLOOKUP($A107,'Annex 2 EHV charges'!$D:$O,12,FALSE)),"")</f>
        <v/>
      </c>
    </row>
    <row r="108" spans="1:8" ht="33.75" customHeight="1" x14ac:dyDescent="0.2">
      <c r="A108" s="136" t="str">
        <f t="array" ref="A108">IFERROR(INDEX('Annex 2 EHV charges'!#REF!, MATCH(0, IF(ISBLANK('Annex 2 EHV charges'!#REF!),1, COUNTIF(A$4:$A107, 'Annex 2 EHV charges'!#REF!)), 0)),"")</f>
        <v/>
      </c>
      <c r="B108" s="134" t="str">
        <f>IF($A108="","",VLOOKUP($A108,'Annex 2 EHV charges'!$D:$O,2,0))</f>
        <v/>
      </c>
      <c r="C108" s="135" t="str">
        <f>IF($A108="","",VLOOKUP($A108,'Annex 2 EHV charges'!$D:$O,3,0))</f>
        <v/>
      </c>
      <c r="D108" s="132" t="str">
        <f>IF($A108="","",VLOOKUP($A108,'Annex 2 EHV charges'!$D:$O,4,0))</f>
        <v/>
      </c>
      <c r="E108" s="137" t="str">
        <f>IFERROR(IF(VLOOKUP($A108,'Annex 2 EHV charges'!$D:$O,9,FALSE)=0,"",VLOOKUP($A108,'Annex 2 EHV charges'!$D:$O,9,FALSE)),"")</f>
        <v/>
      </c>
      <c r="F108" s="138" t="str">
        <f>IFERROR(IF(VLOOKUP($A108,'Annex 2 EHV charges'!$D:$O,10,FALSE)=0,"",VLOOKUP($A108,'Annex 2 EHV charges'!$D:$O,10,FALSE)),"")</f>
        <v/>
      </c>
      <c r="G108" s="139" t="str">
        <f>IFERROR(IF(VLOOKUP($A108,'Annex 2 EHV charges'!$D:$O,11,FALSE)=0,"",VLOOKUP($A108,'Annex 2 EHV charges'!$D:$O,11,FALSE)),"")</f>
        <v/>
      </c>
      <c r="H108" s="139" t="str">
        <f>IFERROR(IF(VLOOKUP($A108,'Annex 2 EHV charges'!$D:$O,12,FALSE)=0,"",VLOOKUP($A108,'Annex 2 EHV charges'!$D:$O,12,FALSE)),"")</f>
        <v/>
      </c>
    </row>
    <row r="109" spans="1:8" ht="33.75" customHeight="1" x14ac:dyDescent="0.2">
      <c r="A109" s="136" t="str">
        <f t="array" ref="A109">IFERROR(INDEX('Annex 2 EHV charges'!#REF!, MATCH(0, IF(ISBLANK('Annex 2 EHV charges'!#REF!),1, COUNTIF(A$4:$A108, 'Annex 2 EHV charges'!#REF!)), 0)),"")</f>
        <v/>
      </c>
      <c r="B109" s="134" t="str">
        <f>IF($A109="","",VLOOKUP($A109,'Annex 2 EHV charges'!$D:$O,2,0))</f>
        <v/>
      </c>
      <c r="C109" s="135" t="str">
        <f>IF($A109="","",VLOOKUP($A109,'Annex 2 EHV charges'!$D:$O,3,0))</f>
        <v/>
      </c>
      <c r="D109" s="132" t="str">
        <f>IF($A109="","",VLOOKUP($A109,'Annex 2 EHV charges'!$D:$O,4,0))</f>
        <v/>
      </c>
      <c r="E109" s="137" t="str">
        <f>IFERROR(IF(VLOOKUP($A109,'Annex 2 EHV charges'!$D:$O,9,FALSE)=0,"",VLOOKUP($A109,'Annex 2 EHV charges'!$D:$O,9,FALSE)),"")</f>
        <v/>
      </c>
      <c r="F109" s="138" t="str">
        <f>IFERROR(IF(VLOOKUP($A109,'Annex 2 EHV charges'!$D:$O,10,FALSE)=0,"",VLOOKUP($A109,'Annex 2 EHV charges'!$D:$O,10,FALSE)),"")</f>
        <v/>
      </c>
      <c r="G109" s="139" t="str">
        <f>IFERROR(IF(VLOOKUP($A109,'Annex 2 EHV charges'!$D:$O,11,FALSE)=0,"",VLOOKUP($A109,'Annex 2 EHV charges'!$D:$O,11,FALSE)),"")</f>
        <v/>
      </c>
      <c r="H109" s="139" t="str">
        <f>IFERROR(IF(VLOOKUP($A109,'Annex 2 EHV charges'!$D:$O,12,FALSE)=0,"",VLOOKUP($A109,'Annex 2 EHV charges'!$D:$O,12,FALSE)),"")</f>
        <v/>
      </c>
    </row>
    <row r="110" spans="1:8" ht="33.75" customHeight="1" x14ac:dyDescent="0.2">
      <c r="A110" s="136" t="str">
        <f t="array" ref="A110">IFERROR(INDEX('Annex 2 EHV charges'!#REF!, MATCH(0, IF(ISBLANK('Annex 2 EHV charges'!#REF!),1, COUNTIF(A$4:$A109, 'Annex 2 EHV charges'!#REF!)), 0)),"")</f>
        <v/>
      </c>
      <c r="B110" s="134" t="str">
        <f>IF($A110="","",VLOOKUP($A110,'Annex 2 EHV charges'!$D:$O,2,0))</f>
        <v/>
      </c>
      <c r="C110" s="135" t="str">
        <f>IF($A110="","",VLOOKUP($A110,'Annex 2 EHV charges'!$D:$O,3,0))</f>
        <v/>
      </c>
      <c r="D110" s="132" t="str">
        <f>IF($A110="","",VLOOKUP($A110,'Annex 2 EHV charges'!$D:$O,4,0))</f>
        <v/>
      </c>
      <c r="E110" s="137" t="str">
        <f>IFERROR(IF(VLOOKUP($A110,'Annex 2 EHV charges'!$D:$O,9,FALSE)=0,"",VLOOKUP($A110,'Annex 2 EHV charges'!$D:$O,9,FALSE)),"")</f>
        <v/>
      </c>
      <c r="F110" s="138" t="str">
        <f>IFERROR(IF(VLOOKUP($A110,'Annex 2 EHV charges'!$D:$O,10,FALSE)=0,"",VLOOKUP($A110,'Annex 2 EHV charges'!$D:$O,10,FALSE)),"")</f>
        <v/>
      </c>
      <c r="G110" s="139" t="str">
        <f>IFERROR(IF(VLOOKUP($A110,'Annex 2 EHV charges'!$D:$O,11,FALSE)=0,"",VLOOKUP($A110,'Annex 2 EHV charges'!$D:$O,11,FALSE)),"")</f>
        <v/>
      </c>
      <c r="H110" s="139" t="str">
        <f>IFERROR(IF(VLOOKUP($A110,'Annex 2 EHV charges'!$D:$O,12,FALSE)=0,"",VLOOKUP($A110,'Annex 2 EHV charges'!$D:$O,12,FALSE)),"")</f>
        <v/>
      </c>
    </row>
    <row r="111" spans="1:8" x14ac:dyDescent="0.2">
      <c r="A111" s="136" t="str">
        <f t="array" ref="A111">IFERROR(INDEX('Annex 2 EHV charges'!#REF!, MATCH(0, IF(ISBLANK('Annex 2 EHV charges'!#REF!),1, COUNTIF(A$4:$A110, 'Annex 2 EHV charges'!#REF!)), 0)),"")</f>
        <v/>
      </c>
      <c r="B111" s="134" t="str">
        <f>IF($A111="","",VLOOKUP($A111,'Annex 2 EHV charges'!$D:$O,2,0))</f>
        <v/>
      </c>
      <c r="C111" s="135" t="str">
        <f>IF($A111="","",VLOOKUP($A111,'Annex 2 EHV charges'!$D:$O,3,0))</f>
        <v/>
      </c>
      <c r="D111" s="132" t="str">
        <f>IF($A111="","",VLOOKUP($A111,'Annex 2 EHV charges'!$D:$O,4,0))</f>
        <v/>
      </c>
      <c r="E111" s="137" t="str">
        <f>IFERROR(IF(VLOOKUP($A111,'Annex 2 EHV charges'!$D:$O,9,FALSE)=0,"",VLOOKUP($A111,'Annex 2 EHV charges'!$D:$O,9,FALSE)),"")</f>
        <v/>
      </c>
      <c r="F111" s="138" t="str">
        <f>IFERROR(IF(VLOOKUP($A111,'Annex 2 EHV charges'!$D:$O,10,FALSE)=0,"",VLOOKUP($A111,'Annex 2 EHV charges'!$D:$O,10,FALSE)),"")</f>
        <v/>
      </c>
      <c r="G111" s="139" t="str">
        <f>IFERROR(IF(VLOOKUP($A111,'Annex 2 EHV charges'!$D:$O,11,FALSE)=0,"",VLOOKUP($A111,'Annex 2 EHV charges'!$D:$O,11,FALSE)),"")</f>
        <v/>
      </c>
      <c r="H111" s="139" t="str">
        <f>IFERROR(IF(VLOOKUP($A111,'Annex 2 EHV charges'!$D:$O,12,FALSE)=0,"",VLOOKUP($A111,'Annex 2 EHV charges'!$D:$O,12,FALSE)),"")</f>
        <v/>
      </c>
    </row>
    <row r="112" spans="1:8" ht="33.75" customHeight="1" x14ac:dyDescent="0.2">
      <c r="A112" s="136" t="str">
        <f t="array" ref="A112">IFERROR(INDEX('Annex 2 EHV charges'!#REF!, MATCH(0, IF(ISBLANK('Annex 2 EHV charges'!#REF!),1, COUNTIF(A$4:$A111, 'Annex 2 EHV charges'!#REF!)), 0)),"")</f>
        <v/>
      </c>
      <c r="B112" s="134" t="str">
        <f>IF($A112="","",VLOOKUP($A112,'Annex 2 EHV charges'!$D:$O,2,0))</f>
        <v/>
      </c>
      <c r="C112" s="135" t="str">
        <f>IF($A112="","",VLOOKUP($A112,'Annex 2 EHV charges'!$D:$O,3,0))</f>
        <v/>
      </c>
      <c r="D112" s="132" t="str">
        <f>IF($A112="","",VLOOKUP($A112,'Annex 2 EHV charges'!$D:$O,4,0))</f>
        <v/>
      </c>
      <c r="E112" s="137" t="str">
        <f>IFERROR(IF(VLOOKUP($A112,'Annex 2 EHV charges'!$D:$O,9,FALSE)=0,"",VLOOKUP($A112,'Annex 2 EHV charges'!$D:$O,9,FALSE)),"")</f>
        <v/>
      </c>
      <c r="F112" s="138" t="str">
        <f>IFERROR(IF(VLOOKUP($A112,'Annex 2 EHV charges'!$D:$O,10,FALSE)=0,"",VLOOKUP($A112,'Annex 2 EHV charges'!$D:$O,10,FALSE)),"")</f>
        <v/>
      </c>
      <c r="G112" s="139" t="str">
        <f>IFERROR(IF(VLOOKUP($A112,'Annex 2 EHV charges'!$D:$O,11,FALSE)=0,"",VLOOKUP($A112,'Annex 2 EHV charges'!$D:$O,11,FALSE)),"")</f>
        <v/>
      </c>
      <c r="H112" s="139" t="str">
        <f>IFERROR(IF(VLOOKUP($A112,'Annex 2 EHV charges'!$D:$O,12,FALSE)=0,"",VLOOKUP($A112,'Annex 2 EHV charges'!$D:$O,12,FALSE)),"")</f>
        <v/>
      </c>
    </row>
    <row r="113" spans="1:8" ht="33.75" customHeight="1" x14ac:dyDescent="0.2">
      <c r="A113" s="136" t="str">
        <f t="array" ref="A113">IFERROR(INDEX('Annex 2 EHV charges'!#REF!, MATCH(0, IF(ISBLANK('Annex 2 EHV charges'!#REF!),1, COUNTIF(A$4:$A112, 'Annex 2 EHV charges'!#REF!)), 0)),"")</f>
        <v/>
      </c>
      <c r="B113" s="134" t="str">
        <f>IF($A113="","",VLOOKUP($A113,'Annex 2 EHV charges'!$D:$O,2,0))</f>
        <v/>
      </c>
      <c r="C113" s="135" t="str">
        <f>IF($A113="","",VLOOKUP($A113,'Annex 2 EHV charges'!$D:$O,3,0))</f>
        <v/>
      </c>
      <c r="D113" s="132" t="str">
        <f>IF($A113="","",VLOOKUP($A113,'Annex 2 EHV charges'!$D:$O,4,0))</f>
        <v/>
      </c>
      <c r="E113" s="137" t="str">
        <f>IFERROR(IF(VLOOKUP($A113,'Annex 2 EHV charges'!$D:$O,9,FALSE)=0,"",VLOOKUP($A113,'Annex 2 EHV charges'!$D:$O,9,FALSE)),"")</f>
        <v/>
      </c>
      <c r="F113" s="138" t="str">
        <f>IFERROR(IF(VLOOKUP($A113,'Annex 2 EHV charges'!$D:$O,10,FALSE)=0,"",VLOOKUP($A113,'Annex 2 EHV charges'!$D:$O,10,FALSE)),"")</f>
        <v/>
      </c>
      <c r="G113" s="139" t="str">
        <f>IFERROR(IF(VLOOKUP($A113,'Annex 2 EHV charges'!$D:$O,11,FALSE)=0,"",VLOOKUP($A113,'Annex 2 EHV charges'!$D:$O,11,FALSE)),"")</f>
        <v/>
      </c>
      <c r="H113" s="139" t="str">
        <f>IFERROR(IF(VLOOKUP($A113,'Annex 2 EHV charges'!$D:$O,12,FALSE)=0,"",VLOOKUP($A113,'Annex 2 EHV charges'!$D:$O,12,FALSE)),"")</f>
        <v/>
      </c>
    </row>
    <row r="114" spans="1:8" ht="33.75" customHeight="1" x14ac:dyDescent="0.2">
      <c r="A114" s="136" t="str">
        <f t="array" ref="A114">IFERROR(INDEX('Annex 2 EHV charges'!#REF!, MATCH(0, IF(ISBLANK('Annex 2 EHV charges'!#REF!),1, COUNTIF(A$4:$A113, 'Annex 2 EHV charges'!#REF!)), 0)),"")</f>
        <v/>
      </c>
      <c r="B114" s="134" t="str">
        <f>IF($A114="","",VLOOKUP($A114,'Annex 2 EHV charges'!$D:$O,2,0))</f>
        <v/>
      </c>
      <c r="C114" s="135" t="str">
        <f>IF($A114="","",VLOOKUP($A114,'Annex 2 EHV charges'!$D:$O,3,0))</f>
        <v/>
      </c>
      <c r="D114" s="132" t="str">
        <f>IF($A114="","",VLOOKUP($A114,'Annex 2 EHV charges'!$D:$O,4,0))</f>
        <v/>
      </c>
      <c r="E114" s="137" t="str">
        <f>IFERROR(IF(VLOOKUP($A114,'Annex 2 EHV charges'!$D:$O,9,FALSE)=0,"",VLOOKUP($A114,'Annex 2 EHV charges'!$D:$O,9,FALSE)),"")</f>
        <v/>
      </c>
      <c r="F114" s="138" t="str">
        <f>IFERROR(IF(VLOOKUP($A114,'Annex 2 EHV charges'!$D:$O,10,FALSE)=0,"",VLOOKUP($A114,'Annex 2 EHV charges'!$D:$O,10,FALSE)),"")</f>
        <v/>
      </c>
      <c r="G114" s="139" t="str">
        <f>IFERROR(IF(VLOOKUP($A114,'Annex 2 EHV charges'!$D:$O,11,FALSE)=0,"",VLOOKUP($A114,'Annex 2 EHV charges'!$D:$O,11,FALSE)),"")</f>
        <v/>
      </c>
      <c r="H114" s="139" t="str">
        <f>IFERROR(IF(VLOOKUP($A114,'Annex 2 EHV charges'!$D:$O,12,FALSE)=0,"",VLOOKUP($A114,'Annex 2 EHV charges'!$D:$O,12,FALSE)),"")</f>
        <v/>
      </c>
    </row>
    <row r="115" spans="1:8" ht="33.75" customHeight="1" x14ac:dyDescent="0.2">
      <c r="A115" s="136" t="str">
        <f t="array" ref="A115">IFERROR(INDEX('Annex 2 EHV charges'!#REF!, MATCH(0, IF(ISBLANK('Annex 2 EHV charges'!#REF!),1, COUNTIF(A$4:$A114, 'Annex 2 EHV charges'!#REF!)), 0)),"")</f>
        <v/>
      </c>
      <c r="B115" s="134" t="str">
        <f>IF($A115="","",VLOOKUP($A115,'Annex 2 EHV charges'!$D:$O,2,0))</f>
        <v/>
      </c>
      <c r="C115" s="135" t="str">
        <f>IF($A115="","",VLOOKUP($A115,'Annex 2 EHV charges'!$D:$O,3,0))</f>
        <v/>
      </c>
      <c r="D115" s="132" t="str">
        <f>IF($A115="","",VLOOKUP($A115,'Annex 2 EHV charges'!$D:$O,4,0))</f>
        <v/>
      </c>
      <c r="E115" s="137" t="str">
        <f>IFERROR(IF(VLOOKUP($A115,'Annex 2 EHV charges'!$D:$O,9,FALSE)=0,"",VLOOKUP($A115,'Annex 2 EHV charges'!$D:$O,9,FALSE)),"")</f>
        <v/>
      </c>
      <c r="F115" s="138" t="str">
        <f>IFERROR(IF(VLOOKUP($A115,'Annex 2 EHV charges'!$D:$O,10,FALSE)=0,"",VLOOKUP($A115,'Annex 2 EHV charges'!$D:$O,10,FALSE)),"")</f>
        <v/>
      </c>
      <c r="G115" s="139" t="str">
        <f>IFERROR(IF(VLOOKUP($A115,'Annex 2 EHV charges'!$D:$O,11,FALSE)=0,"",VLOOKUP($A115,'Annex 2 EHV charges'!$D:$O,11,FALSE)),"")</f>
        <v/>
      </c>
      <c r="H115" s="139" t="str">
        <f>IFERROR(IF(VLOOKUP($A115,'Annex 2 EHV charges'!$D:$O,12,FALSE)=0,"",VLOOKUP($A115,'Annex 2 EHV charges'!$D:$O,12,FALSE)),"")</f>
        <v/>
      </c>
    </row>
    <row r="116" spans="1:8" ht="33.75" customHeight="1" x14ac:dyDescent="0.2">
      <c r="A116" s="136" t="str">
        <f t="array" ref="A116">IFERROR(INDEX('Annex 2 EHV charges'!#REF!, MATCH(0, IF(ISBLANK('Annex 2 EHV charges'!#REF!),1, COUNTIF(A$4:$A115, 'Annex 2 EHV charges'!#REF!)), 0)),"")</f>
        <v/>
      </c>
      <c r="B116" s="134" t="str">
        <f>IF($A116="","",VLOOKUP($A116,'Annex 2 EHV charges'!$D:$O,2,0))</f>
        <v/>
      </c>
      <c r="C116" s="135" t="str">
        <f>IF($A116="","",VLOOKUP($A116,'Annex 2 EHV charges'!$D:$O,3,0))</f>
        <v/>
      </c>
      <c r="D116" s="132" t="str">
        <f>IF($A116="","",VLOOKUP($A116,'Annex 2 EHV charges'!$D:$O,4,0))</f>
        <v/>
      </c>
      <c r="E116" s="137" t="str">
        <f>IFERROR(IF(VLOOKUP($A116,'Annex 2 EHV charges'!$D:$O,9,FALSE)=0,"",VLOOKUP($A116,'Annex 2 EHV charges'!$D:$O,9,FALSE)),"")</f>
        <v/>
      </c>
      <c r="F116" s="138" t="str">
        <f>IFERROR(IF(VLOOKUP($A116,'Annex 2 EHV charges'!$D:$O,10,FALSE)=0,"",VLOOKUP($A116,'Annex 2 EHV charges'!$D:$O,10,FALSE)),"")</f>
        <v/>
      </c>
      <c r="G116" s="139" t="str">
        <f>IFERROR(IF(VLOOKUP($A116,'Annex 2 EHV charges'!$D:$O,11,FALSE)=0,"",VLOOKUP($A116,'Annex 2 EHV charges'!$D:$O,11,FALSE)),"")</f>
        <v/>
      </c>
      <c r="H116" s="139" t="str">
        <f>IFERROR(IF(VLOOKUP($A116,'Annex 2 EHV charges'!$D:$O,12,FALSE)=0,"",VLOOKUP($A116,'Annex 2 EHV charges'!$D:$O,12,FALSE)),"")</f>
        <v/>
      </c>
    </row>
    <row r="117" spans="1:8" ht="33.75" customHeight="1" x14ac:dyDescent="0.2">
      <c r="A117" s="136" t="str">
        <f t="array" ref="A117">IFERROR(INDEX('Annex 2 EHV charges'!#REF!, MATCH(0, IF(ISBLANK('Annex 2 EHV charges'!#REF!),1, COUNTIF(A$4:$A116, 'Annex 2 EHV charges'!#REF!)), 0)),"")</f>
        <v/>
      </c>
      <c r="B117" s="134" t="str">
        <f>IF($A117="","",VLOOKUP($A117,'Annex 2 EHV charges'!$D:$O,2,0))</f>
        <v/>
      </c>
      <c r="C117" s="135" t="str">
        <f>IF($A117="","",VLOOKUP($A117,'Annex 2 EHV charges'!$D:$O,3,0))</f>
        <v/>
      </c>
      <c r="D117" s="132" t="str">
        <f>IF($A117="","",VLOOKUP($A117,'Annex 2 EHV charges'!$D:$O,4,0))</f>
        <v/>
      </c>
      <c r="E117" s="137" t="str">
        <f>IFERROR(IF(VLOOKUP($A117,'Annex 2 EHV charges'!$D:$O,9,FALSE)=0,"",VLOOKUP($A117,'Annex 2 EHV charges'!$D:$O,9,FALSE)),"")</f>
        <v/>
      </c>
      <c r="F117" s="138" t="str">
        <f>IFERROR(IF(VLOOKUP($A117,'Annex 2 EHV charges'!$D:$O,10,FALSE)=0,"",VLOOKUP($A117,'Annex 2 EHV charges'!$D:$O,10,FALSE)),"")</f>
        <v/>
      </c>
      <c r="G117" s="139" t="str">
        <f>IFERROR(IF(VLOOKUP($A117,'Annex 2 EHV charges'!$D:$O,11,FALSE)=0,"",VLOOKUP($A117,'Annex 2 EHV charges'!$D:$O,11,FALSE)),"")</f>
        <v/>
      </c>
      <c r="H117" s="139" t="str">
        <f>IFERROR(IF(VLOOKUP($A117,'Annex 2 EHV charges'!$D:$O,12,FALSE)=0,"",VLOOKUP($A117,'Annex 2 EHV charges'!$D:$O,12,FALSE)),"")</f>
        <v/>
      </c>
    </row>
    <row r="118" spans="1:8" ht="33.75" customHeight="1" x14ac:dyDescent="0.2">
      <c r="A118" s="136" t="str">
        <f t="array" ref="A118">IFERROR(INDEX('Annex 2 EHV charges'!#REF!, MATCH(0, IF(ISBLANK('Annex 2 EHV charges'!#REF!),1, COUNTIF(A$4:$A117, 'Annex 2 EHV charges'!#REF!)), 0)),"")</f>
        <v/>
      </c>
      <c r="B118" s="134" t="str">
        <f>IF($A118="","",VLOOKUP($A118,'Annex 2 EHV charges'!$D:$O,2,0))</f>
        <v/>
      </c>
      <c r="C118" s="135" t="str">
        <f>IF($A118="","",VLOOKUP($A118,'Annex 2 EHV charges'!$D:$O,3,0))</f>
        <v/>
      </c>
      <c r="D118" s="132" t="str">
        <f>IF($A118="","",VLOOKUP($A118,'Annex 2 EHV charges'!$D:$O,4,0))</f>
        <v/>
      </c>
      <c r="E118" s="137" t="str">
        <f>IFERROR(IF(VLOOKUP($A118,'Annex 2 EHV charges'!$D:$O,9,FALSE)=0,"",VLOOKUP($A118,'Annex 2 EHV charges'!$D:$O,9,FALSE)),"")</f>
        <v/>
      </c>
      <c r="F118" s="138" t="str">
        <f>IFERROR(IF(VLOOKUP($A118,'Annex 2 EHV charges'!$D:$O,10,FALSE)=0,"",VLOOKUP($A118,'Annex 2 EHV charges'!$D:$O,10,FALSE)),"")</f>
        <v/>
      </c>
      <c r="G118" s="139" t="str">
        <f>IFERROR(IF(VLOOKUP($A118,'Annex 2 EHV charges'!$D:$O,11,FALSE)=0,"",VLOOKUP($A118,'Annex 2 EHV charges'!$D:$O,11,FALSE)),"")</f>
        <v/>
      </c>
      <c r="H118" s="139" t="str">
        <f>IFERROR(IF(VLOOKUP($A118,'Annex 2 EHV charges'!$D:$O,12,FALSE)=0,"",VLOOKUP($A118,'Annex 2 EHV charges'!$D:$O,12,FALSE)),"")</f>
        <v/>
      </c>
    </row>
    <row r="119" spans="1:8" ht="33.75" customHeight="1" x14ac:dyDescent="0.2">
      <c r="A119" s="136" t="str">
        <f t="array" ref="A119">IFERROR(INDEX('Annex 2 EHV charges'!#REF!, MATCH(0, IF(ISBLANK('Annex 2 EHV charges'!#REF!),1, COUNTIF(A$4:$A118, 'Annex 2 EHV charges'!#REF!)), 0)),"")</f>
        <v/>
      </c>
      <c r="B119" s="134" t="str">
        <f>IF($A119="","",VLOOKUP($A119,'Annex 2 EHV charges'!$D:$O,2,0))</f>
        <v/>
      </c>
      <c r="C119" s="135" t="str">
        <f>IF($A119="","",VLOOKUP($A119,'Annex 2 EHV charges'!$D:$O,3,0))</f>
        <v/>
      </c>
      <c r="D119" s="132" t="str">
        <f>IF($A119="","",VLOOKUP($A119,'Annex 2 EHV charges'!$D:$O,4,0))</f>
        <v/>
      </c>
      <c r="E119" s="137" t="str">
        <f>IFERROR(IF(VLOOKUP($A119,'Annex 2 EHV charges'!$D:$O,9,FALSE)=0,"",VLOOKUP($A119,'Annex 2 EHV charges'!$D:$O,9,FALSE)),"")</f>
        <v/>
      </c>
      <c r="F119" s="138" t="str">
        <f>IFERROR(IF(VLOOKUP($A119,'Annex 2 EHV charges'!$D:$O,10,FALSE)=0,"",VLOOKUP($A119,'Annex 2 EHV charges'!$D:$O,10,FALSE)),"")</f>
        <v/>
      </c>
      <c r="G119" s="139" t="str">
        <f>IFERROR(IF(VLOOKUP($A119,'Annex 2 EHV charges'!$D:$O,11,FALSE)=0,"",VLOOKUP($A119,'Annex 2 EHV charges'!$D:$O,11,FALSE)),"")</f>
        <v/>
      </c>
      <c r="H119" s="139" t="str">
        <f>IFERROR(IF(VLOOKUP($A119,'Annex 2 EHV charges'!$D:$O,12,FALSE)=0,"",VLOOKUP($A119,'Annex 2 EHV charges'!$D:$O,12,FALSE)),"")</f>
        <v/>
      </c>
    </row>
    <row r="120" spans="1:8" ht="33.75" customHeight="1" x14ac:dyDescent="0.2">
      <c r="A120" s="136" t="str">
        <f t="array" ref="A120">IFERROR(INDEX('Annex 2 EHV charges'!#REF!, MATCH(0, IF(ISBLANK('Annex 2 EHV charges'!#REF!),1, COUNTIF(A$4:$A119, 'Annex 2 EHV charges'!#REF!)), 0)),"")</f>
        <v/>
      </c>
      <c r="B120" s="134" t="str">
        <f>IF($A120="","",VLOOKUP($A120,'Annex 2 EHV charges'!$D:$O,2,0))</f>
        <v/>
      </c>
      <c r="C120" s="135" t="str">
        <f>IF($A120="","",VLOOKUP($A120,'Annex 2 EHV charges'!$D:$O,3,0))</f>
        <v/>
      </c>
      <c r="D120" s="132" t="str">
        <f>IF($A120="","",VLOOKUP($A120,'Annex 2 EHV charges'!$D:$O,4,0))</f>
        <v/>
      </c>
      <c r="E120" s="137" t="str">
        <f>IFERROR(IF(VLOOKUP($A120,'Annex 2 EHV charges'!$D:$O,9,FALSE)=0,"",VLOOKUP($A120,'Annex 2 EHV charges'!$D:$O,9,FALSE)),"")</f>
        <v/>
      </c>
      <c r="F120" s="138" t="str">
        <f>IFERROR(IF(VLOOKUP($A120,'Annex 2 EHV charges'!$D:$O,10,FALSE)=0,"",VLOOKUP($A120,'Annex 2 EHV charges'!$D:$O,10,FALSE)),"")</f>
        <v/>
      </c>
      <c r="G120" s="139" t="str">
        <f>IFERROR(IF(VLOOKUP($A120,'Annex 2 EHV charges'!$D:$O,11,FALSE)=0,"",VLOOKUP($A120,'Annex 2 EHV charges'!$D:$O,11,FALSE)),"")</f>
        <v/>
      </c>
      <c r="H120" s="139" t="str">
        <f>IFERROR(IF(VLOOKUP($A120,'Annex 2 EHV charges'!$D:$O,12,FALSE)=0,"",VLOOKUP($A120,'Annex 2 EHV charges'!$D:$O,12,FALSE)),"")</f>
        <v/>
      </c>
    </row>
    <row r="121" spans="1:8" ht="33.75" customHeight="1" x14ac:dyDescent="0.2">
      <c r="A121" s="136" t="str">
        <f t="array" ref="A121">IFERROR(INDEX('Annex 2 EHV charges'!#REF!, MATCH(0, IF(ISBLANK('Annex 2 EHV charges'!#REF!),1, COUNTIF(A$4:$A120, 'Annex 2 EHV charges'!#REF!)), 0)),"")</f>
        <v/>
      </c>
      <c r="B121" s="134" t="str">
        <f>IF($A121="","",VLOOKUP($A121,'Annex 2 EHV charges'!$D:$O,2,0))</f>
        <v/>
      </c>
      <c r="C121" s="135" t="str">
        <f>IF($A121="","",VLOOKUP($A121,'Annex 2 EHV charges'!$D:$O,3,0))</f>
        <v/>
      </c>
      <c r="D121" s="132" t="str">
        <f>IF($A121="","",VLOOKUP($A121,'Annex 2 EHV charges'!$D:$O,4,0))</f>
        <v/>
      </c>
      <c r="E121" s="137" t="str">
        <f>IFERROR(IF(VLOOKUP($A121,'Annex 2 EHV charges'!$D:$O,9,FALSE)=0,"",VLOOKUP($A121,'Annex 2 EHV charges'!$D:$O,9,FALSE)),"")</f>
        <v/>
      </c>
      <c r="F121" s="138" t="str">
        <f>IFERROR(IF(VLOOKUP($A121,'Annex 2 EHV charges'!$D:$O,10,FALSE)=0,"",VLOOKUP($A121,'Annex 2 EHV charges'!$D:$O,10,FALSE)),"")</f>
        <v/>
      </c>
      <c r="G121" s="139" t="str">
        <f>IFERROR(IF(VLOOKUP($A121,'Annex 2 EHV charges'!$D:$O,11,FALSE)=0,"",VLOOKUP($A121,'Annex 2 EHV charges'!$D:$O,11,FALSE)),"")</f>
        <v/>
      </c>
      <c r="H121" s="139" t="str">
        <f>IFERROR(IF(VLOOKUP($A121,'Annex 2 EHV charges'!$D:$O,12,FALSE)=0,"",VLOOKUP($A121,'Annex 2 EHV charges'!$D:$O,12,FALSE)),"")</f>
        <v/>
      </c>
    </row>
    <row r="122" spans="1:8" ht="33.75" customHeight="1" x14ac:dyDescent="0.2">
      <c r="A122" s="136" t="str">
        <f t="array" ref="A122">IFERROR(INDEX('Annex 2 EHV charges'!#REF!, MATCH(0, IF(ISBLANK('Annex 2 EHV charges'!#REF!),1, COUNTIF(A$4:$A121, 'Annex 2 EHV charges'!#REF!)), 0)),"")</f>
        <v/>
      </c>
      <c r="B122" s="134" t="str">
        <f>IF($A122="","",VLOOKUP($A122,'Annex 2 EHV charges'!$D:$O,2,0))</f>
        <v/>
      </c>
      <c r="C122" s="135" t="str">
        <f>IF($A122="","",VLOOKUP($A122,'Annex 2 EHV charges'!$D:$O,3,0))</f>
        <v/>
      </c>
      <c r="D122" s="132" t="str">
        <f>IF($A122="","",VLOOKUP($A122,'Annex 2 EHV charges'!$D:$O,4,0))</f>
        <v/>
      </c>
      <c r="E122" s="137" t="str">
        <f>IFERROR(IF(VLOOKUP($A122,'Annex 2 EHV charges'!$D:$O,9,FALSE)=0,"",VLOOKUP($A122,'Annex 2 EHV charges'!$D:$O,9,FALSE)),"")</f>
        <v/>
      </c>
      <c r="F122" s="138" t="str">
        <f>IFERROR(IF(VLOOKUP($A122,'Annex 2 EHV charges'!$D:$O,10,FALSE)=0,"",VLOOKUP($A122,'Annex 2 EHV charges'!$D:$O,10,FALSE)),"")</f>
        <v/>
      </c>
      <c r="G122" s="139" t="str">
        <f>IFERROR(IF(VLOOKUP($A122,'Annex 2 EHV charges'!$D:$O,11,FALSE)=0,"",VLOOKUP($A122,'Annex 2 EHV charges'!$D:$O,11,FALSE)),"")</f>
        <v/>
      </c>
      <c r="H122" s="139" t="str">
        <f>IFERROR(IF(VLOOKUP($A122,'Annex 2 EHV charges'!$D:$O,12,FALSE)=0,"",VLOOKUP($A122,'Annex 2 EHV charges'!$D:$O,12,FALSE)),"")</f>
        <v/>
      </c>
    </row>
    <row r="123" spans="1:8" ht="33.75" customHeight="1" x14ac:dyDescent="0.2">
      <c r="A123" s="136" t="str">
        <f t="array" ref="A123">IFERROR(INDEX('Annex 2 EHV charges'!#REF!, MATCH(0, IF(ISBLANK('Annex 2 EHV charges'!#REF!),1, COUNTIF(A$4:$A122, 'Annex 2 EHV charges'!#REF!)), 0)),"")</f>
        <v/>
      </c>
      <c r="B123" s="134" t="str">
        <f>IF($A123="","",VLOOKUP($A123,'Annex 2 EHV charges'!$D:$O,2,0))</f>
        <v/>
      </c>
      <c r="C123" s="135" t="str">
        <f>IF($A123="","",VLOOKUP($A123,'Annex 2 EHV charges'!$D:$O,3,0))</f>
        <v/>
      </c>
      <c r="D123" s="132" t="str">
        <f>IF($A123="","",VLOOKUP($A123,'Annex 2 EHV charges'!$D:$O,4,0))</f>
        <v/>
      </c>
      <c r="E123" s="137" t="str">
        <f>IFERROR(IF(VLOOKUP($A123,'Annex 2 EHV charges'!$D:$O,9,FALSE)=0,"",VLOOKUP($A123,'Annex 2 EHV charges'!$D:$O,9,FALSE)),"")</f>
        <v/>
      </c>
      <c r="F123" s="138" t="str">
        <f>IFERROR(IF(VLOOKUP($A123,'Annex 2 EHV charges'!$D:$O,10,FALSE)=0,"",VLOOKUP($A123,'Annex 2 EHV charges'!$D:$O,10,FALSE)),"")</f>
        <v/>
      </c>
      <c r="G123" s="139" t="str">
        <f>IFERROR(IF(VLOOKUP($A123,'Annex 2 EHV charges'!$D:$O,11,FALSE)=0,"",VLOOKUP($A123,'Annex 2 EHV charges'!$D:$O,11,FALSE)),"")</f>
        <v/>
      </c>
      <c r="H123" s="139"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08" t="str">
        <f>Overview!B4&amp; " - Effective from "&amp;Overview!D4&amp;" - "&amp;Overview!E4&amp;" LV and HV tariffs"</f>
        <v>Vattenfall Networks Limited - GSP D - Effective from 1 April 2019 - Final LV and HV tariffs</v>
      </c>
      <c r="B2" s="208"/>
      <c r="C2" s="208"/>
      <c r="D2" s="208"/>
      <c r="E2" s="208"/>
      <c r="F2" s="208"/>
      <c r="G2" s="208"/>
      <c r="H2" s="208"/>
      <c r="I2" s="208"/>
      <c r="J2" s="208"/>
      <c r="K2" s="3"/>
      <c r="L2" s="3"/>
    </row>
    <row r="3" spans="1:12" s="1" customFormat="1" ht="27" customHeight="1" x14ac:dyDescent="0.2">
      <c r="A3" s="249" t="s">
        <v>274</v>
      </c>
      <c r="B3" s="249"/>
      <c r="C3" s="249"/>
      <c r="D3" s="249"/>
      <c r="E3" s="249"/>
      <c r="F3" s="249"/>
      <c r="G3" s="249"/>
      <c r="H3" s="249"/>
      <c r="I3" s="249"/>
      <c r="J3" s="249"/>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3" t="s">
        <v>4</v>
      </c>
      <c r="B6" s="234" t="str">
        <f>Overview!B4&amp; " has no Preserved NHH Tariffs/Additional LLFC classes"</f>
        <v>Vattenfall Networks Limited - GSP D has no Preserved NHH Tariffs/Additional LLFC classes</v>
      </c>
      <c r="C6" s="235"/>
      <c r="D6" s="235"/>
      <c r="E6" s="235"/>
      <c r="F6" s="235"/>
      <c r="G6" s="235"/>
      <c r="H6" s="235"/>
      <c r="I6" s="235"/>
      <c r="J6" s="236"/>
    </row>
    <row r="7" spans="1:12" ht="12.75" customHeight="1" x14ac:dyDescent="0.2">
      <c r="A7" s="244"/>
      <c r="B7" s="237"/>
      <c r="C7" s="238"/>
      <c r="D7" s="238"/>
      <c r="E7" s="238"/>
      <c r="F7" s="238"/>
      <c r="G7" s="238"/>
      <c r="H7" s="238"/>
      <c r="I7" s="238"/>
      <c r="J7" s="239"/>
    </row>
    <row r="8" spans="1:12" ht="12.75" customHeight="1" x14ac:dyDescent="0.2">
      <c r="A8" s="245"/>
      <c r="B8" s="240"/>
      <c r="C8" s="241"/>
      <c r="D8" s="241"/>
      <c r="E8" s="241"/>
      <c r="F8" s="241"/>
      <c r="G8" s="241"/>
      <c r="H8" s="241"/>
      <c r="I8" s="241"/>
      <c r="J8" s="242"/>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49" t="s">
        <v>275</v>
      </c>
      <c r="B11" s="249"/>
      <c r="C11" s="249"/>
      <c r="D11" s="249"/>
      <c r="E11" s="249"/>
      <c r="F11" s="249"/>
      <c r="G11" s="249"/>
      <c r="H11" s="249"/>
      <c r="I11" s="249"/>
      <c r="J11" s="249"/>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490</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3" t="s">
        <v>4</v>
      </c>
      <c r="B14" s="234" t="str">
        <f>Overview!B4&amp; " has no Preserved HH Tariffs/Additional LLFC classes"</f>
        <v>Vattenfall Networks Limited - GSP D has no Preserved HH Tariffs/Additional LLFC classes</v>
      </c>
      <c r="C14" s="235"/>
      <c r="D14" s="235"/>
      <c r="E14" s="235"/>
      <c r="F14" s="235"/>
      <c r="G14" s="235"/>
      <c r="H14" s="235"/>
      <c r="I14" s="235"/>
      <c r="J14" s="246"/>
    </row>
    <row r="15" spans="1:12" ht="12.75" customHeight="1" x14ac:dyDescent="0.2">
      <c r="A15" s="244"/>
      <c r="B15" s="237"/>
      <c r="C15" s="238"/>
      <c r="D15" s="238"/>
      <c r="E15" s="238"/>
      <c r="F15" s="238"/>
      <c r="G15" s="238"/>
      <c r="H15" s="238"/>
      <c r="I15" s="238"/>
      <c r="J15" s="247"/>
    </row>
    <row r="16" spans="1:12" ht="12.75" customHeight="1" x14ac:dyDescent="0.2">
      <c r="A16" s="245"/>
      <c r="B16" s="240"/>
      <c r="C16" s="241"/>
      <c r="D16" s="241"/>
      <c r="E16" s="241"/>
      <c r="F16" s="241"/>
      <c r="G16" s="241"/>
      <c r="H16" s="241"/>
      <c r="I16" s="241"/>
      <c r="J16" s="24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0"/>
  <sheetViews>
    <sheetView topLeftCell="A10" zoomScale="70" zoomScaleNormal="70" zoomScaleSheetLayoutView="85" workbookViewId="0">
      <selection activeCell="N19" sqref="N19"/>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50" t="s">
        <v>499</v>
      </c>
      <c r="C1" s="251"/>
      <c r="D1" s="251"/>
      <c r="F1" s="252" t="s">
        <v>500</v>
      </c>
      <c r="G1" s="253"/>
      <c r="H1" s="254"/>
      <c r="I1" s="3"/>
      <c r="J1" s="1"/>
      <c r="K1" s="1"/>
    </row>
    <row r="2" spans="1:13" ht="31.5" customHeight="1" x14ac:dyDescent="0.2">
      <c r="A2" s="256" t="str">
        <f>Overview!B4&amp; " - Effective from "&amp;Overview!D4&amp;" - "&amp;Overview!E4&amp;" LDNO tariffs"</f>
        <v>Vattenfall Networks Limited - GSP D - Effective from 1 April 2019 - Final LDNO tariffs</v>
      </c>
      <c r="B2" s="256"/>
      <c r="C2" s="256"/>
      <c r="D2" s="256"/>
      <c r="E2" s="256"/>
      <c r="F2" s="256"/>
      <c r="G2" s="256"/>
      <c r="H2" s="256"/>
      <c r="I2" s="256"/>
      <c r="J2" s="256"/>
    </row>
    <row r="3" spans="1:13" ht="8.25" customHeight="1" x14ac:dyDescent="0.2">
      <c r="A3" s="65"/>
      <c r="B3" s="65"/>
      <c r="C3" s="65"/>
      <c r="D3" s="65"/>
      <c r="E3" s="65"/>
      <c r="F3" s="65"/>
      <c r="G3" s="65"/>
      <c r="H3" s="65"/>
      <c r="I3" s="65"/>
      <c r="J3" s="65"/>
    </row>
    <row r="4" spans="1:13" ht="27" customHeight="1" x14ac:dyDescent="0.2">
      <c r="A4" s="208" t="s">
        <v>316</v>
      </c>
      <c r="B4" s="208"/>
      <c r="C4" s="208"/>
      <c r="D4" s="208"/>
      <c r="E4" s="68"/>
      <c r="F4" s="208" t="s">
        <v>315</v>
      </c>
      <c r="G4" s="208"/>
      <c r="H4" s="208"/>
      <c r="I4" s="208"/>
      <c r="J4" s="208"/>
      <c r="L4" s="3"/>
    </row>
    <row r="5" spans="1:13" ht="32.25" customHeight="1" x14ac:dyDescent="0.2">
      <c r="A5" s="12" t="s">
        <v>14</v>
      </c>
      <c r="B5" s="150" t="s">
        <v>307</v>
      </c>
      <c r="C5" s="125" t="s">
        <v>308</v>
      </c>
      <c r="D5" s="56" t="s">
        <v>309</v>
      </c>
      <c r="E5" s="61"/>
      <c r="F5" s="212"/>
      <c r="G5" s="213"/>
      <c r="H5" s="58" t="s">
        <v>313</v>
      </c>
      <c r="I5" s="59" t="s">
        <v>314</v>
      </c>
      <c r="J5" s="56" t="s">
        <v>309</v>
      </c>
      <c r="K5" s="61"/>
      <c r="L5" s="3"/>
      <c r="M5" s="3"/>
    </row>
    <row r="6" spans="1:13" ht="56.25" customHeight="1" x14ac:dyDescent="0.2">
      <c r="A6" s="176" t="s">
        <v>310</v>
      </c>
      <c r="B6" s="17" t="s">
        <v>524</v>
      </c>
      <c r="C6" s="188" t="s">
        <v>525</v>
      </c>
      <c r="D6" s="124" t="s">
        <v>526</v>
      </c>
      <c r="E6" s="126"/>
      <c r="F6" s="255" t="s">
        <v>529</v>
      </c>
      <c r="G6" s="255"/>
      <c r="H6" s="175"/>
      <c r="I6" s="60" t="s">
        <v>530</v>
      </c>
      <c r="J6" s="124" t="s">
        <v>526</v>
      </c>
      <c r="K6" s="61"/>
      <c r="L6" s="3"/>
      <c r="M6" s="3"/>
    </row>
    <row r="7" spans="1:13" ht="56.25" customHeight="1" x14ac:dyDescent="0.2">
      <c r="A7" s="176" t="s">
        <v>16</v>
      </c>
      <c r="B7" s="175"/>
      <c r="C7" s="189" t="s">
        <v>527</v>
      </c>
      <c r="D7" s="60" t="s">
        <v>528</v>
      </c>
      <c r="E7" s="126"/>
      <c r="F7" s="255" t="s">
        <v>311</v>
      </c>
      <c r="G7" s="255"/>
      <c r="H7" s="17" t="s">
        <v>524</v>
      </c>
      <c r="I7" s="60" t="s">
        <v>525</v>
      </c>
      <c r="J7" s="124" t="s">
        <v>526</v>
      </c>
      <c r="K7" s="61"/>
      <c r="L7" s="3"/>
      <c r="M7" s="3"/>
    </row>
    <row r="8" spans="1:13" ht="55.5" customHeight="1" x14ac:dyDescent="0.2">
      <c r="A8" s="149" t="s">
        <v>15</v>
      </c>
      <c r="B8" s="214" t="s">
        <v>486</v>
      </c>
      <c r="C8" s="215"/>
      <c r="D8" s="216"/>
      <c r="E8" s="127"/>
      <c r="F8" s="255" t="s">
        <v>565</v>
      </c>
      <c r="G8" s="255"/>
      <c r="H8" s="175"/>
      <c r="I8" s="60" t="s">
        <v>530</v>
      </c>
      <c r="J8" s="124" t="s">
        <v>526</v>
      </c>
      <c r="K8" s="61"/>
      <c r="L8" s="3"/>
      <c r="M8" s="3"/>
    </row>
    <row r="9" spans="1:13" s="55" customFormat="1" ht="55.5" customHeight="1" x14ac:dyDescent="0.2">
      <c r="E9" s="63"/>
      <c r="F9" s="207" t="s">
        <v>532</v>
      </c>
      <c r="G9" s="207"/>
      <c r="H9" s="175"/>
      <c r="I9" s="124" t="s">
        <v>527</v>
      </c>
      <c r="J9" s="124" t="s">
        <v>533</v>
      </c>
      <c r="K9" s="61"/>
      <c r="L9" s="31"/>
      <c r="M9" s="31"/>
    </row>
    <row r="10" spans="1:13" s="55" customFormat="1" ht="55.5" customHeight="1" x14ac:dyDescent="0.2">
      <c r="E10" s="63"/>
      <c r="F10" s="214" t="s">
        <v>15</v>
      </c>
      <c r="G10" s="216"/>
      <c r="H10" s="214" t="s">
        <v>486</v>
      </c>
      <c r="I10" s="215"/>
      <c r="J10" s="216"/>
      <c r="K10" s="61"/>
      <c r="L10" s="31"/>
      <c r="M10" s="31"/>
    </row>
    <row r="11" spans="1:13" s="63" customFormat="1" ht="12" customHeight="1" x14ac:dyDescent="0.2">
      <c r="A11" s="61"/>
      <c r="B11" s="61"/>
      <c r="C11" s="61"/>
      <c r="D11" s="61"/>
      <c r="E11" s="61"/>
      <c r="F11" s="66"/>
      <c r="G11" s="66"/>
      <c r="H11" s="67"/>
      <c r="I11" s="67"/>
      <c r="J11" s="67"/>
      <c r="K11" s="62"/>
      <c r="L11" s="62"/>
    </row>
    <row r="12" spans="1:13" ht="66" customHeight="1" x14ac:dyDescent="0.2">
      <c r="A12" s="25" t="s">
        <v>485</v>
      </c>
      <c r="B12" s="25" t="s">
        <v>34</v>
      </c>
      <c r="C12" s="152" t="s">
        <v>26</v>
      </c>
      <c r="D12" s="151" t="s">
        <v>430</v>
      </c>
      <c r="E12" s="151" t="s">
        <v>431</v>
      </c>
      <c r="F12" s="151" t="s">
        <v>432</v>
      </c>
      <c r="G12" s="152" t="s">
        <v>27</v>
      </c>
      <c r="H12" s="152" t="s">
        <v>28</v>
      </c>
      <c r="I12" s="152" t="s">
        <v>490</v>
      </c>
      <c r="J12" s="152" t="s">
        <v>273</v>
      </c>
      <c r="K12" s="1"/>
    </row>
    <row r="13" spans="1:13" ht="27" customHeight="1" x14ac:dyDescent="0.2">
      <c r="A13" s="190" t="s">
        <v>1</v>
      </c>
      <c r="B13" s="157" t="s">
        <v>762</v>
      </c>
      <c r="C13" s="160">
        <v>1</v>
      </c>
      <c r="D13" s="158">
        <v>2.09</v>
      </c>
      <c r="E13" s="159"/>
      <c r="F13" s="159"/>
      <c r="G13" s="191">
        <v>2.2400000000000002</v>
      </c>
      <c r="H13" s="192"/>
      <c r="I13" s="193"/>
      <c r="J13" s="159"/>
      <c r="K13" s="1"/>
    </row>
    <row r="14" spans="1:13" ht="27.75" customHeight="1" x14ac:dyDescent="0.2">
      <c r="A14" s="190" t="s">
        <v>566</v>
      </c>
      <c r="B14" s="157" t="s">
        <v>763</v>
      </c>
      <c r="C14" s="160">
        <v>2</v>
      </c>
      <c r="D14" s="158">
        <v>2.2959999999999998</v>
      </c>
      <c r="E14" s="158">
        <v>0.96199999999999997</v>
      </c>
      <c r="F14" s="159"/>
      <c r="G14" s="191">
        <v>2.2400000000000002</v>
      </c>
      <c r="H14" s="192"/>
      <c r="I14" s="193"/>
      <c r="J14" s="159"/>
    </row>
    <row r="15" spans="1:13" ht="27.75" customHeight="1" x14ac:dyDescent="0.2">
      <c r="A15" s="190" t="s">
        <v>567</v>
      </c>
      <c r="B15" s="157" t="s">
        <v>764</v>
      </c>
      <c r="C15" s="160">
        <v>2</v>
      </c>
      <c r="D15" s="158">
        <v>0.96899999999999997</v>
      </c>
      <c r="E15" s="159"/>
      <c r="F15" s="159"/>
      <c r="G15" s="192"/>
      <c r="H15" s="192"/>
      <c r="I15" s="193"/>
      <c r="J15" s="159"/>
    </row>
    <row r="16" spans="1:13" ht="27.75" customHeight="1" x14ac:dyDescent="0.2">
      <c r="A16" s="190" t="s">
        <v>568</v>
      </c>
      <c r="B16" s="157" t="s">
        <v>765</v>
      </c>
      <c r="C16" s="160">
        <v>3</v>
      </c>
      <c r="D16" s="158">
        <v>2.097</v>
      </c>
      <c r="E16" s="159"/>
      <c r="F16" s="159"/>
      <c r="G16" s="191">
        <v>2.88</v>
      </c>
      <c r="H16" s="192"/>
      <c r="I16" s="193"/>
      <c r="J16" s="159"/>
    </row>
    <row r="17" spans="1:10" ht="27.75" customHeight="1" x14ac:dyDescent="0.2">
      <c r="A17" s="190" t="s">
        <v>569</v>
      </c>
      <c r="B17" s="157" t="s">
        <v>766</v>
      </c>
      <c r="C17" s="160">
        <v>4</v>
      </c>
      <c r="D17" s="158">
        <v>2.19</v>
      </c>
      <c r="E17" s="158">
        <v>0.91300000000000003</v>
      </c>
      <c r="F17" s="159"/>
      <c r="G17" s="191">
        <v>2.88</v>
      </c>
      <c r="H17" s="192"/>
      <c r="I17" s="193"/>
      <c r="J17" s="159"/>
    </row>
    <row r="18" spans="1:10" ht="27.75" customHeight="1" x14ac:dyDescent="0.2">
      <c r="A18" s="190" t="s">
        <v>570</v>
      </c>
      <c r="B18" s="157" t="s">
        <v>767</v>
      </c>
      <c r="C18" s="160">
        <v>4</v>
      </c>
      <c r="D18" s="158">
        <v>0.93300000000000005</v>
      </c>
      <c r="E18" s="159"/>
      <c r="F18" s="159"/>
      <c r="G18" s="192"/>
      <c r="H18" s="192"/>
      <c r="I18" s="193"/>
      <c r="J18" s="159"/>
    </row>
    <row r="19" spans="1:10" ht="27.75" customHeight="1" x14ac:dyDescent="0.2">
      <c r="A19" s="190" t="s">
        <v>571</v>
      </c>
      <c r="B19" s="157"/>
      <c r="C19" s="160" t="s">
        <v>615</v>
      </c>
      <c r="D19" s="158">
        <v>2.15</v>
      </c>
      <c r="E19" s="158">
        <v>0.89300000000000002</v>
      </c>
      <c r="F19" s="159"/>
      <c r="G19" s="191">
        <v>12.82</v>
      </c>
      <c r="H19" s="192"/>
      <c r="I19" s="193"/>
      <c r="J19" s="159"/>
    </row>
    <row r="20" spans="1:10" ht="27.75" customHeight="1" x14ac:dyDescent="0.2">
      <c r="A20" s="190" t="s">
        <v>572</v>
      </c>
      <c r="B20" s="157" t="s">
        <v>768</v>
      </c>
      <c r="C20" s="160">
        <v>0</v>
      </c>
      <c r="D20" s="181">
        <v>7.641</v>
      </c>
      <c r="E20" s="182">
        <v>1.633</v>
      </c>
      <c r="F20" s="183">
        <v>0.90500000000000003</v>
      </c>
      <c r="G20" s="191">
        <v>2.2400000000000002</v>
      </c>
      <c r="H20" s="192"/>
      <c r="I20" s="193"/>
      <c r="J20" s="159"/>
    </row>
    <row r="21" spans="1:10" ht="27.75" customHeight="1" x14ac:dyDescent="0.2">
      <c r="A21" s="190" t="s">
        <v>573</v>
      </c>
      <c r="B21" s="157" t="s">
        <v>769</v>
      </c>
      <c r="C21" s="160">
        <v>0</v>
      </c>
      <c r="D21" s="181">
        <v>7.8289999999999997</v>
      </c>
      <c r="E21" s="182">
        <v>1.6559999999999999</v>
      </c>
      <c r="F21" s="183">
        <v>0.90800000000000003</v>
      </c>
      <c r="G21" s="191">
        <v>2.88</v>
      </c>
      <c r="H21" s="192"/>
      <c r="I21" s="193"/>
      <c r="J21" s="159"/>
    </row>
    <row r="22" spans="1:10" ht="27.75" customHeight="1" x14ac:dyDescent="0.2">
      <c r="A22" s="190" t="s">
        <v>574</v>
      </c>
      <c r="B22" s="157" t="s">
        <v>770</v>
      </c>
      <c r="C22" s="160">
        <v>0</v>
      </c>
      <c r="D22" s="181">
        <v>6.5289999999999999</v>
      </c>
      <c r="E22" s="182">
        <v>1.4359999999999999</v>
      </c>
      <c r="F22" s="183">
        <v>0.88600000000000001</v>
      </c>
      <c r="G22" s="191">
        <v>11.65</v>
      </c>
      <c r="H22" s="191">
        <v>1.56</v>
      </c>
      <c r="I22" s="194">
        <v>2.78</v>
      </c>
      <c r="J22" s="158">
        <v>0.22900000000000001</v>
      </c>
    </row>
    <row r="23" spans="1:10" ht="27.75" customHeight="1" x14ac:dyDescent="0.2">
      <c r="A23" s="190" t="s">
        <v>575</v>
      </c>
      <c r="B23" s="157" t="s">
        <v>771</v>
      </c>
      <c r="C23" s="160">
        <v>8</v>
      </c>
      <c r="D23" s="158">
        <v>1.6859999999999999</v>
      </c>
      <c r="E23" s="159"/>
      <c r="F23" s="159"/>
      <c r="G23" s="192"/>
      <c r="H23" s="192"/>
      <c r="I23" s="193"/>
      <c r="J23" s="159"/>
    </row>
    <row r="24" spans="1:10" ht="27.75" customHeight="1" x14ac:dyDescent="0.2">
      <c r="A24" s="190" t="s">
        <v>576</v>
      </c>
      <c r="B24" s="157" t="s">
        <v>772</v>
      </c>
      <c r="C24" s="160">
        <v>1</v>
      </c>
      <c r="D24" s="158">
        <v>1.853</v>
      </c>
      <c r="E24" s="159"/>
      <c r="F24" s="159"/>
      <c r="G24" s="192"/>
      <c r="H24" s="192"/>
      <c r="I24" s="193"/>
      <c r="J24" s="159"/>
    </row>
    <row r="25" spans="1:10" ht="27.75" customHeight="1" x14ac:dyDescent="0.2">
      <c r="A25" s="190" t="s">
        <v>577</v>
      </c>
      <c r="B25" s="157" t="s">
        <v>773</v>
      </c>
      <c r="C25" s="160">
        <v>1</v>
      </c>
      <c r="D25" s="158">
        <v>2.5590000000000002</v>
      </c>
      <c r="E25" s="159"/>
      <c r="F25" s="159"/>
      <c r="G25" s="192"/>
      <c r="H25" s="192"/>
      <c r="I25" s="193"/>
      <c r="J25" s="159"/>
    </row>
    <row r="26" spans="1:10" ht="27.75" customHeight="1" x14ac:dyDescent="0.2">
      <c r="A26" s="190" t="s">
        <v>578</v>
      </c>
      <c r="B26" s="157" t="s">
        <v>774</v>
      </c>
      <c r="C26" s="160">
        <v>1</v>
      </c>
      <c r="D26" s="158">
        <v>1.57</v>
      </c>
      <c r="E26" s="159"/>
      <c r="F26" s="159"/>
      <c r="G26" s="192"/>
      <c r="H26" s="192"/>
      <c r="I26" s="193"/>
      <c r="J26" s="159"/>
    </row>
    <row r="27" spans="1:10" ht="27.75" customHeight="1" x14ac:dyDescent="0.2">
      <c r="A27" s="190" t="s">
        <v>579</v>
      </c>
      <c r="B27" s="157" t="s">
        <v>775</v>
      </c>
      <c r="C27" s="195">
        <v>0</v>
      </c>
      <c r="D27" s="185">
        <v>13.026</v>
      </c>
      <c r="E27" s="186">
        <v>1.6479999999999999</v>
      </c>
      <c r="F27" s="183">
        <v>1.0780000000000001</v>
      </c>
      <c r="G27" s="192"/>
      <c r="H27" s="192"/>
      <c r="I27" s="193"/>
      <c r="J27" s="159"/>
    </row>
    <row r="28" spans="1:10" ht="27.75" customHeight="1" x14ac:dyDescent="0.2">
      <c r="A28" s="190" t="s">
        <v>580</v>
      </c>
      <c r="B28" s="157"/>
      <c r="C28" s="195" t="s">
        <v>550</v>
      </c>
      <c r="D28" s="158">
        <v>-1.228</v>
      </c>
      <c r="E28" s="159"/>
      <c r="F28" s="159"/>
      <c r="G28" s="191">
        <v>0</v>
      </c>
      <c r="H28" s="192"/>
      <c r="I28" s="193"/>
      <c r="J28" s="159"/>
    </row>
    <row r="29" spans="1:10" ht="27.75" customHeight="1" x14ac:dyDescent="0.2">
      <c r="A29" s="190" t="s">
        <v>581</v>
      </c>
      <c r="B29" s="157"/>
      <c r="C29" s="195">
        <v>0</v>
      </c>
      <c r="D29" s="158">
        <v>-1.228</v>
      </c>
      <c r="E29" s="159"/>
      <c r="F29" s="159"/>
      <c r="G29" s="191">
        <v>0</v>
      </c>
      <c r="H29" s="192"/>
      <c r="I29" s="193"/>
      <c r="J29" s="158">
        <v>0.30199999999999999</v>
      </c>
    </row>
    <row r="30" spans="1:10" ht="27.75" customHeight="1" x14ac:dyDescent="0.2">
      <c r="A30" s="190" t="s">
        <v>582</v>
      </c>
      <c r="B30" s="157"/>
      <c r="C30" s="195">
        <v>0</v>
      </c>
      <c r="D30" s="181">
        <v>-8.2870000000000008</v>
      </c>
      <c r="E30" s="182">
        <v>-1.036</v>
      </c>
      <c r="F30" s="183">
        <v>-0.158</v>
      </c>
      <c r="G30" s="191">
        <v>0</v>
      </c>
      <c r="H30" s="192"/>
      <c r="I30" s="193"/>
      <c r="J30" s="158">
        <v>0.30199999999999999</v>
      </c>
    </row>
    <row r="31" spans="1:10" ht="27.75" customHeight="1" x14ac:dyDescent="0.2">
      <c r="A31" s="190" t="s">
        <v>583</v>
      </c>
      <c r="B31" s="157" t="s">
        <v>776</v>
      </c>
      <c r="C31" s="195">
        <v>1</v>
      </c>
      <c r="D31" s="158">
        <v>1.353</v>
      </c>
      <c r="E31" s="159"/>
      <c r="F31" s="159"/>
      <c r="G31" s="191">
        <v>1.45</v>
      </c>
      <c r="H31" s="192"/>
      <c r="I31" s="193"/>
      <c r="J31" s="159"/>
    </row>
    <row r="32" spans="1:10" ht="27.75" customHeight="1" x14ac:dyDescent="0.2">
      <c r="A32" s="190" t="s">
        <v>584</v>
      </c>
      <c r="B32" s="157" t="s">
        <v>777</v>
      </c>
      <c r="C32" s="195">
        <v>2</v>
      </c>
      <c r="D32" s="158">
        <v>1.486</v>
      </c>
      <c r="E32" s="158">
        <v>0.623</v>
      </c>
      <c r="F32" s="159"/>
      <c r="G32" s="191">
        <v>1.45</v>
      </c>
      <c r="H32" s="192"/>
      <c r="I32" s="193"/>
      <c r="J32" s="159"/>
    </row>
    <row r="33" spans="1:10" ht="27.75" customHeight="1" x14ac:dyDescent="0.2">
      <c r="A33" s="190" t="s">
        <v>585</v>
      </c>
      <c r="B33" s="157" t="s">
        <v>778</v>
      </c>
      <c r="C33" s="195">
        <v>2</v>
      </c>
      <c r="D33" s="158">
        <v>0.627</v>
      </c>
      <c r="E33" s="159"/>
      <c r="F33" s="159"/>
      <c r="G33" s="192"/>
      <c r="H33" s="192"/>
      <c r="I33" s="193"/>
      <c r="J33" s="159"/>
    </row>
    <row r="34" spans="1:10" ht="27.75" customHeight="1" x14ac:dyDescent="0.2">
      <c r="A34" s="190" t="s">
        <v>586</v>
      </c>
      <c r="B34" s="157" t="s">
        <v>779</v>
      </c>
      <c r="C34" s="195">
        <v>3</v>
      </c>
      <c r="D34" s="158">
        <v>1.3580000000000001</v>
      </c>
      <c r="E34" s="159"/>
      <c r="F34" s="159"/>
      <c r="G34" s="191">
        <v>1.87</v>
      </c>
      <c r="H34" s="192"/>
      <c r="I34" s="193"/>
      <c r="J34" s="159"/>
    </row>
    <row r="35" spans="1:10" ht="27.75" customHeight="1" x14ac:dyDescent="0.2">
      <c r="A35" s="190" t="s">
        <v>587</v>
      </c>
      <c r="B35" s="157" t="s">
        <v>780</v>
      </c>
      <c r="C35" s="195">
        <v>4</v>
      </c>
      <c r="D35" s="158">
        <v>1.417</v>
      </c>
      <c r="E35" s="158">
        <v>0.59099999999999997</v>
      </c>
      <c r="F35" s="159"/>
      <c r="G35" s="191">
        <v>1.87</v>
      </c>
      <c r="H35" s="192"/>
      <c r="I35" s="193"/>
      <c r="J35" s="159"/>
    </row>
    <row r="36" spans="1:10" ht="27.75" customHeight="1" x14ac:dyDescent="0.2">
      <c r="A36" s="190" t="s">
        <v>588</v>
      </c>
      <c r="B36" s="157" t="s">
        <v>781</v>
      </c>
      <c r="C36" s="195">
        <v>4</v>
      </c>
      <c r="D36" s="158">
        <v>0.60399999999999998</v>
      </c>
      <c r="E36" s="159"/>
      <c r="F36" s="159"/>
      <c r="G36" s="192"/>
      <c r="H36" s="192"/>
      <c r="I36" s="193"/>
      <c r="J36" s="159"/>
    </row>
    <row r="37" spans="1:10" ht="27.75" customHeight="1" x14ac:dyDescent="0.2">
      <c r="A37" s="190" t="s">
        <v>589</v>
      </c>
      <c r="B37" s="157"/>
      <c r="C37" s="195" t="s">
        <v>615</v>
      </c>
      <c r="D37" s="158">
        <v>1.3919999999999999</v>
      </c>
      <c r="E37" s="158">
        <v>0.57799999999999996</v>
      </c>
      <c r="F37" s="159"/>
      <c r="G37" s="191">
        <v>8.3000000000000007</v>
      </c>
      <c r="H37" s="192"/>
      <c r="I37" s="193"/>
      <c r="J37" s="159"/>
    </row>
    <row r="38" spans="1:10" ht="27.75" customHeight="1" x14ac:dyDescent="0.2">
      <c r="A38" s="190" t="s">
        <v>590</v>
      </c>
      <c r="B38" s="157" t="s">
        <v>782</v>
      </c>
      <c r="C38" s="195">
        <v>0</v>
      </c>
      <c r="D38" s="181">
        <v>4.9459999999999997</v>
      </c>
      <c r="E38" s="182">
        <v>1.0569999999999999</v>
      </c>
      <c r="F38" s="183">
        <v>0.58599999999999997</v>
      </c>
      <c r="G38" s="191">
        <v>1.45</v>
      </c>
      <c r="H38" s="192"/>
      <c r="I38" s="193"/>
      <c r="J38" s="159"/>
    </row>
    <row r="39" spans="1:10" ht="27.75" customHeight="1" x14ac:dyDescent="0.2">
      <c r="A39" s="190" t="s">
        <v>591</v>
      </c>
      <c r="B39" s="157" t="s">
        <v>783</v>
      </c>
      <c r="C39" s="195">
        <v>0</v>
      </c>
      <c r="D39" s="181">
        <v>5.0679999999999996</v>
      </c>
      <c r="E39" s="182">
        <v>1.0720000000000001</v>
      </c>
      <c r="F39" s="183">
        <v>0.58799999999999997</v>
      </c>
      <c r="G39" s="191">
        <v>1.87</v>
      </c>
      <c r="H39" s="192"/>
      <c r="I39" s="193"/>
      <c r="J39" s="159"/>
    </row>
    <row r="40" spans="1:10" ht="27.75" customHeight="1" x14ac:dyDescent="0.2">
      <c r="A40" s="190" t="s">
        <v>592</v>
      </c>
      <c r="B40" s="157" t="s">
        <v>784</v>
      </c>
      <c r="C40" s="195">
        <v>0</v>
      </c>
      <c r="D40" s="181">
        <v>4.226</v>
      </c>
      <c r="E40" s="182">
        <v>0.92900000000000005</v>
      </c>
      <c r="F40" s="183">
        <v>0.57399999999999995</v>
      </c>
      <c r="G40" s="191">
        <v>7.54</v>
      </c>
      <c r="H40" s="191">
        <v>1.01</v>
      </c>
      <c r="I40" s="194">
        <v>1.8</v>
      </c>
      <c r="J40" s="158">
        <v>0.14799999999999999</v>
      </c>
    </row>
    <row r="41" spans="1:10" ht="27.75" customHeight="1" x14ac:dyDescent="0.2">
      <c r="A41" s="190" t="s">
        <v>593</v>
      </c>
      <c r="B41" s="157" t="s">
        <v>785</v>
      </c>
      <c r="C41" s="195">
        <v>0</v>
      </c>
      <c r="D41" s="181">
        <v>5.2320000000000002</v>
      </c>
      <c r="E41" s="182">
        <v>1.212</v>
      </c>
      <c r="F41" s="183">
        <v>0.89700000000000002</v>
      </c>
      <c r="G41" s="191">
        <v>4.28</v>
      </c>
      <c r="H41" s="191">
        <v>3.34</v>
      </c>
      <c r="I41" s="194">
        <v>4.62</v>
      </c>
      <c r="J41" s="158">
        <v>0.15</v>
      </c>
    </row>
    <row r="42" spans="1:10" ht="27.75" customHeight="1" x14ac:dyDescent="0.2">
      <c r="A42" s="190" t="s">
        <v>594</v>
      </c>
      <c r="B42" s="157" t="s">
        <v>786</v>
      </c>
      <c r="C42" s="195">
        <v>0</v>
      </c>
      <c r="D42" s="181">
        <v>4.7960000000000003</v>
      </c>
      <c r="E42" s="182">
        <v>1.212</v>
      </c>
      <c r="F42" s="183">
        <v>0.99199999999999999</v>
      </c>
      <c r="G42" s="191">
        <v>73.319999999999993</v>
      </c>
      <c r="H42" s="191">
        <v>2.97</v>
      </c>
      <c r="I42" s="194">
        <v>4.8600000000000003</v>
      </c>
      <c r="J42" s="158">
        <v>0.11799999999999999</v>
      </c>
    </row>
    <row r="43" spans="1:10" ht="27.75" customHeight="1" x14ac:dyDescent="0.2">
      <c r="A43" s="190" t="s">
        <v>595</v>
      </c>
      <c r="B43" s="157" t="s">
        <v>787</v>
      </c>
      <c r="C43" s="195">
        <v>8</v>
      </c>
      <c r="D43" s="158">
        <v>1.0920000000000001</v>
      </c>
      <c r="E43" s="159"/>
      <c r="F43" s="159"/>
      <c r="G43" s="192"/>
      <c r="H43" s="192"/>
      <c r="I43" s="193"/>
      <c r="J43" s="159"/>
    </row>
    <row r="44" spans="1:10" ht="27.75" customHeight="1" x14ac:dyDescent="0.2">
      <c r="A44" s="190" t="s">
        <v>596</v>
      </c>
      <c r="B44" s="157" t="s">
        <v>788</v>
      </c>
      <c r="C44" s="195">
        <v>1</v>
      </c>
      <c r="D44" s="158">
        <v>1.1990000000000001</v>
      </c>
      <c r="E44" s="159"/>
      <c r="F44" s="159"/>
      <c r="G44" s="192"/>
      <c r="H44" s="192"/>
      <c r="I44" s="193"/>
      <c r="J44" s="159"/>
    </row>
    <row r="45" spans="1:10" ht="27.75" customHeight="1" x14ac:dyDescent="0.2">
      <c r="A45" s="190" t="s">
        <v>597</v>
      </c>
      <c r="B45" s="157" t="s">
        <v>789</v>
      </c>
      <c r="C45" s="195">
        <v>1</v>
      </c>
      <c r="D45" s="158">
        <v>1.657</v>
      </c>
      <c r="E45" s="159"/>
      <c r="F45" s="159"/>
      <c r="G45" s="192"/>
      <c r="H45" s="192"/>
      <c r="I45" s="193"/>
      <c r="J45" s="159"/>
    </row>
    <row r="46" spans="1:10" ht="27.75" customHeight="1" x14ac:dyDescent="0.2">
      <c r="A46" s="190" t="s">
        <v>598</v>
      </c>
      <c r="B46" s="157" t="s">
        <v>790</v>
      </c>
      <c r="C46" s="195">
        <v>1</v>
      </c>
      <c r="D46" s="158">
        <v>1.0169999999999999</v>
      </c>
      <c r="E46" s="159"/>
      <c r="F46" s="159"/>
      <c r="G46" s="192"/>
      <c r="H46" s="192"/>
      <c r="I46" s="193"/>
      <c r="J46" s="159"/>
    </row>
    <row r="47" spans="1:10" ht="27.75" customHeight="1" x14ac:dyDescent="0.2">
      <c r="A47" s="190" t="s">
        <v>599</v>
      </c>
      <c r="B47" s="157" t="s">
        <v>791</v>
      </c>
      <c r="C47" s="195">
        <v>0</v>
      </c>
      <c r="D47" s="185">
        <v>8.4329999999999998</v>
      </c>
      <c r="E47" s="186">
        <v>1.0669999999999999</v>
      </c>
      <c r="F47" s="183">
        <v>0.69799999999999995</v>
      </c>
      <c r="G47" s="192"/>
      <c r="H47" s="192"/>
      <c r="I47" s="193"/>
      <c r="J47" s="159"/>
    </row>
    <row r="48" spans="1:10" ht="27.75" customHeight="1" x14ac:dyDescent="0.2">
      <c r="A48" s="190" t="s">
        <v>600</v>
      </c>
      <c r="B48" s="157"/>
      <c r="C48" s="195" t="s">
        <v>550</v>
      </c>
      <c r="D48" s="158">
        <v>-1.228</v>
      </c>
      <c r="E48" s="159"/>
      <c r="F48" s="159"/>
      <c r="G48" s="191">
        <v>0</v>
      </c>
      <c r="H48" s="192"/>
      <c r="I48" s="193"/>
      <c r="J48" s="159"/>
    </row>
    <row r="49" spans="1:10" ht="27.75" customHeight="1" x14ac:dyDescent="0.2">
      <c r="A49" s="190" t="s">
        <v>601</v>
      </c>
      <c r="B49" s="157"/>
      <c r="C49" s="195">
        <v>8</v>
      </c>
      <c r="D49" s="158">
        <v>-1.0980000000000001</v>
      </c>
      <c r="E49" s="159"/>
      <c r="F49" s="159"/>
      <c r="G49" s="191">
        <v>0</v>
      </c>
      <c r="H49" s="192"/>
      <c r="I49" s="193"/>
      <c r="J49" s="159"/>
    </row>
    <row r="50" spans="1:10" ht="27.75" customHeight="1" x14ac:dyDescent="0.2">
      <c r="A50" s="190" t="s">
        <v>602</v>
      </c>
      <c r="B50" s="157"/>
      <c r="C50" s="195">
        <v>0</v>
      </c>
      <c r="D50" s="158">
        <v>-1.228</v>
      </c>
      <c r="E50" s="159"/>
      <c r="F50" s="159"/>
      <c r="G50" s="191">
        <v>0</v>
      </c>
      <c r="H50" s="192"/>
      <c r="I50" s="193"/>
      <c r="J50" s="158">
        <v>0.30199999999999999</v>
      </c>
    </row>
    <row r="51" spans="1:10" ht="27.75" customHeight="1" x14ac:dyDescent="0.2">
      <c r="A51" s="190" t="s">
        <v>603</v>
      </c>
      <c r="B51" s="157"/>
      <c r="C51" s="195">
        <v>0</v>
      </c>
      <c r="D51" s="181">
        <v>-8.2870000000000008</v>
      </c>
      <c r="E51" s="182">
        <v>-1.036</v>
      </c>
      <c r="F51" s="183">
        <v>-0.158</v>
      </c>
      <c r="G51" s="191">
        <v>0</v>
      </c>
      <c r="H51" s="192"/>
      <c r="I51" s="193"/>
      <c r="J51" s="158">
        <v>0.30199999999999999</v>
      </c>
    </row>
    <row r="52" spans="1:10" ht="27.75" customHeight="1" x14ac:dyDescent="0.2">
      <c r="A52" s="190" t="s">
        <v>604</v>
      </c>
      <c r="B52" s="157"/>
      <c r="C52" s="195">
        <v>0</v>
      </c>
      <c r="D52" s="158">
        <v>-1.0980000000000001</v>
      </c>
      <c r="E52" s="159"/>
      <c r="F52" s="159"/>
      <c r="G52" s="191">
        <v>0</v>
      </c>
      <c r="H52" s="192"/>
      <c r="I52" s="193"/>
      <c r="J52" s="158">
        <v>0.28000000000000003</v>
      </c>
    </row>
    <row r="53" spans="1:10" ht="27.75" customHeight="1" x14ac:dyDescent="0.2">
      <c r="A53" s="190" t="s">
        <v>605</v>
      </c>
      <c r="B53" s="157"/>
      <c r="C53" s="195">
        <v>0</v>
      </c>
      <c r="D53" s="181">
        <v>-7.5140000000000002</v>
      </c>
      <c r="E53" s="182">
        <v>-0.89800000000000002</v>
      </c>
      <c r="F53" s="183">
        <v>-0.14499999999999999</v>
      </c>
      <c r="G53" s="191">
        <v>0</v>
      </c>
      <c r="H53" s="192"/>
      <c r="I53" s="193"/>
      <c r="J53" s="158">
        <v>0.28000000000000003</v>
      </c>
    </row>
    <row r="54" spans="1:10" ht="27.75" customHeight="1" x14ac:dyDescent="0.2">
      <c r="A54" s="190" t="s">
        <v>606</v>
      </c>
      <c r="B54" s="157"/>
      <c r="C54" s="195">
        <v>0</v>
      </c>
      <c r="D54" s="158">
        <v>-0.72299999999999998</v>
      </c>
      <c r="E54" s="159"/>
      <c r="F54" s="159"/>
      <c r="G54" s="191">
        <v>0</v>
      </c>
      <c r="H54" s="192"/>
      <c r="I54" s="193"/>
      <c r="J54" s="158">
        <v>0.214</v>
      </c>
    </row>
    <row r="55" spans="1:10" ht="27.75" customHeight="1" x14ac:dyDescent="0.2">
      <c r="A55" s="190" t="s">
        <v>607</v>
      </c>
      <c r="B55" s="157"/>
      <c r="C55" s="195">
        <v>0</v>
      </c>
      <c r="D55" s="181">
        <v>-5.3849999999999998</v>
      </c>
      <c r="E55" s="182">
        <v>-0.47099999999999997</v>
      </c>
      <c r="F55" s="183">
        <v>-0.11</v>
      </c>
      <c r="G55" s="191">
        <v>0</v>
      </c>
      <c r="H55" s="192"/>
      <c r="I55" s="193"/>
      <c r="J55" s="158">
        <v>0.214</v>
      </c>
    </row>
    <row r="56" spans="1:10" ht="27.75" customHeight="1" x14ac:dyDescent="0.2">
      <c r="A56" s="190" t="s">
        <v>608</v>
      </c>
      <c r="B56" s="157"/>
      <c r="C56" s="195">
        <v>1</v>
      </c>
      <c r="D56" s="158">
        <v>1.0449999999999999</v>
      </c>
      <c r="E56" s="159"/>
      <c r="F56" s="159"/>
      <c r="G56" s="191">
        <v>1.1200000000000001</v>
      </c>
      <c r="H56" s="192"/>
      <c r="I56" s="193"/>
      <c r="J56" s="159"/>
    </row>
    <row r="57" spans="1:10" ht="27.75" customHeight="1" x14ac:dyDescent="0.2">
      <c r="A57" s="190" t="s">
        <v>609</v>
      </c>
      <c r="B57" s="157"/>
      <c r="C57" s="195">
        <v>2</v>
      </c>
      <c r="D57" s="158">
        <v>1.1479999999999999</v>
      </c>
      <c r="E57" s="158">
        <v>0.48099999999999998</v>
      </c>
      <c r="F57" s="159"/>
      <c r="G57" s="191">
        <v>1.1200000000000001</v>
      </c>
      <c r="H57" s="192"/>
      <c r="I57" s="193"/>
      <c r="J57" s="159"/>
    </row>
    <row r="58" spans="1:10" ht="27.75" customHeight="1" x14ac:dyDescent="0.2">
      <c r="A58" s="190" t="s">
        <v>610</v>
      </c>
      <c r="B58" s="157"/>
      <c r="C58" s="195">
        <v>2</v>
      </c>
      <c r="D58" s="158">
        <v>0.48499999999999999</v>
      </c>
      <c r="E58" s="159"/>
      <c r="F58" s="159"/>
      <c r="G58" s="192"/>
      <c r="H58" s="192"/>
      <c r="I58" s="193"/>
      <c r="J58" s="159"/>
    </row>
    <row r="59" spans="1:10" ht="27.75" customHeight="1" x14ac:dyDescent="0.2">
      <c r="A59" s="190" t="s">
        <v>611</v>
      </c>
      <c r="B59" s="157"/>
      <c r="C59" s="195">
        <v>3</v>
      </c>
      <c r="D59" s="158">
        <v>1.0489999999999999</v>
      </c>
      <c r="E59" s="159"/>
      <c r="F59" s="159"/>
      <c r="G59" s="191">
        <v>1.44</v>
      </c>
      <c r="H59" s="192"/>
      <c r="I59" s="193"/>
      <c r="J59" s="159"/>
    </row>
    <row r="60" spans="1:10" ht="27.75" customHeight="1" x14ac:dyDescent="0.2">
      <c r="A60" s="190" t="s">
        <v>612</v>
      </c>
      <c r="B60" s="157"/>
      <c r="C60" s="195">
        <v>4</v>
      </c>
      <c r="D60" s="158">
        <v>1.095</v>
      </c>
      <c r="E60" s="158">
        <v>0.45700000000000002</v>
      </c>
      <c r="F60" s="159"/>
      <c r="G60" s="191">
        <v>1.44</v>
      </c>
      <c r="H60" s="192"/>
      <c r="I60" s="193"/>
      <c r="J60" s="159"/>
    </row>
    <row r="61" spans="1:10" ht="27.75" customHeight="1" x14ac:dyDescent="0.2">
      <c r="A61" s="190" t="s">
        <v>613</v>
      </c>
      <c r="B61" s="157"/>
      <c r="C61" s="195">
        <v>4</v>
      </c>
      <c r="D61" s="158">
        <v>0.46700000000000003</v>
      </c>
      <c r="E61" s="159"/>
      <c r="F61" s="159"/>
      <c r="G61" s="192"/>
      <c r="H61" s="192"/>
      <c r="I61" s="193"/>
      <c r="J61" s="159"/>
    </row>
    <row r="62" spans="1:10" ht="27.75" customHeight="1" x14ac:dyDescent="0.2">
      <c r="A62" s="190" t="s">
        <v>614</v>
      </c>
      <c r="B62" s="157"/>
      <c r="C62" s="195" t="s">
        <v>615</v>
      </c>
      <c r="D62" s="158">
        <v>1.075</v>
      </c>
      <c r="E62" s="158">
        <v>0.44700000000000001</v>
      </c>
      <c r="F62" s="159"/>
      <c r="G62" s="191">
        <v>6.41</v>
      </c>
      <c r="H62" s="192"/>
      <c r="I62" s="193"/>
      <c r="J62" s="159"/>
    </row>
    <row r="63" spans="1:10" ht="27.75" customHeight="1" x14ac:dyDescent="0.2">
      <c r="A63" s="190" t="s">
        <v>616</v>
      </c>
      <c r="B63" s="157"/>
      <c r="C63" s="195" t="s">
        <v>615</v>
      </c>
      <c r="D63" s="158">
        <v>1.669</v>
      </c>
      <c r="E63" s="158">
        <v>0.69599999999999995</v>
      </c>
      <c r="F63" s="159"/>
      <c r="G63" s="191">
        <v>12.07</v>
      </c>
      <c r="H63" s="192"/>
      <c r="I63" s="193"/>
      <c r="J63" s="159"/>
    </row>
    <row r="64" spans="1:10" ht="27.75" customHeight="1" x14ac:dyDescent="0.2">
      <c r="A64" s="190" t="s">
        <v>617</v>
      </c>
      <c r="B64" s="157"/>
      <c r="C64" s="195" t="s">
        <v>615</v>
      </c>
      <c r="D64" s="158">
        <v>1.3759999999999999</v>
      </c>
      <c r="E64" s="158">
        <v>0.748</v>
      </c>
      <c r="F64" s="159"/>
      <c r="G64" s="191">
        <v>103.23</v>
      </c>
      <c r="H64" s="192"/>
      <c r="I64" s="193"/>
      <c r="J64" s="159"/>
    </row>
    <row r="65" spans="1:10" ht="27.75" customHeight="1" x14ac:dyDescent="0.2">
      <c r="A65" s="190" t="s">
        <v>618</v>
      </c>
      <c r="B65" s="157"/>
      <c r="C65" s="195" t="s">
        <v>619</v>
      </c>
      <c r="D65" s="181">
        <v>3.82</v>
      </c>
      <c r="E65" s="182">
        <v>0.81599999999999995</v>
      </c>
      <c r="F65" s="183">
        <v>0.45300000000000001</v>
      </c>
      <c r="G65" s="191">
        <v>1.1200000000000001</v>
      </c>
      <c r="H65" s="192"/>
      <c r="I65" s="193"/>
      <c r="J65" s="159"/>
    </row>
    <row r="66" spans="1:10" ht="27.75" customHeight="1" x14ac:dyDescent="0.2">
      <c r="A66" s="190" t="s">
        <v>620</v>
      </c>
      <c r="B66" s="157"/>
      <c r="C66" s="195" t="s">
        <v>619</v>
      </c>
      <c r="D66" s="181">
        <v>3.9140000000000001</v>
      </c>
      <c r="E66" s="182">
        <v>0.82799999999999996</v>
      </c>
      <c r="F66" s="183">
        <v>0.45400000000000001</v>
      </c>
      <c r="G66" s="191">
        <v>1.44</v>
      </c>
      <c r="H66" s="192"/>
      <c r="I66" s="193"/>
      <c r="J66" s="159"/>
    </row>
    <row r="67" spans="1:10" ht="27.75" customHeight="1" x14ac:dyDescent="0.2">
      <c r="A67" s="190" t="s">
        <v>621</v>
      </c>
      <c r="B67" s="157"/>
      <c r="C67" s="195">
        <v>0</v>
      </c>
      <c r="D67" s="181">
        <v>3.2639999999999998</v>
      </c>
      <c r="E67" s="182">
        <v>0.71799999999999997</v>
      </c>
      <c r="F67" s="183">
        <v>0.443</v>
      </c>
      <c r="G67" s="191">
        <v>5.83</v>
      </c>
      <c r="H67" s="191">
        <v>0.78</v>
      </c>
      <c r="I67" s="194">
        <v>1.39</v>
      </c>
      <c r="J67" s="158">
        <v>0.114</v>
      </c>
    </row>
    <row r="68" spans="1:10" ht="27.75" customHeight="1" x14ac:dyDescent="0.2">
      <c r="A68" s="190" t="s">
        <v>622</v>
      </c>
      <c r="B68" s="157"/>
      <c r="C68" s="195">
        <v>0</v>
      </c>
      <c r="D68" s="181">
        <v>3.9140000000000001</v>
      </c>
      <c r="E68" s="182">
        <v>0.90700000000000003</v>
      </c>
      <c r="F68" s="183">
        <v>0.67100000000000004</v>
      </c>
      <c r="G68" s="191">
        <v>3.2</v>
      </c>
      <c r="H68" s="191">
        <v>2.5</v>
      </c>
      <c r="I68" s="194">
        <v>3.46</v>
      </c>
      <c r="J68" s="158">
        <v>0.113</v>
      </c>
    </row>
    <row r="69" spans="1:10" ht="27.75" customHeight="1" x14ac:dyDescent="0.2">
      <c r="A69" s="190" t="s">
        <v>623</v>
      </c>
      <c r="B69" s="157"/>
      <c r="C69" s="195">
        <v>0</v>
      </c>
      <c r="D69" s="181">
        <v>3.552</v>
      </c>
      <c r="E69" s="182">
        <v>0.89800000000000002</v>
      </c>
      <c r="F69" s="183">
        <v>0.73399999999999999</v>
      </c>
      <c r="G69" s="191">
        <v>54.29</v>
      </c>
      <c r="H69" s="191">
        <v>2.2000000000000002</v>
      </c>
      <c r="I69" s="194">
        <v>3.6</v>
      </c>
      <c r="J69" s="158">
        <v>8.6999999999999994E-2</v>
      </c>
    </row>
    <row r="70" spans="1:10" ht="27.75" customHeight="1" x14ac:dyDescent="0.2">
      <c r="A70" s="190" t="s">
        <v>624</v>
      </c>
      <c r="B70" s="157"/>
      <c r="C70" s="195">
        <v>8</v>
      </c>
      <c r="D70" s="158">
        <v>0.84299999999999997</v>
      </c>
      <c r="E70" s="159"/>
      <c r="F70" s="159"/>
      <c r="G70" s="192"/>
      <c r="H70" s="192"/>
      <c r="I70" s="196"/>
      <c r="J70" s="159"/>
    </row>
    <row r="71" spans="1:10" ht="27.75" customHeight="1" x14ac:dyDescent="0.2">
      <c r="A71" s="190" t="s">
        <v>625</v>
      </c>
      <c r="B71" s="157"/>
      <c r="C71" s="195">
        <v>1</v>
      </c>
      <c r="D71" s="158">
        <v>0.92600000000000005</v>
      </c>
      <c r="E71" s="159"/>
      <c r="F71" s="159"/>
      <c r="G71" s="192"/>
      <c r="H71" s="192"/>
      <c r="I71" s="196"/>
      <c r="J71" s="159"/>
    </row>
    <row r="72" spans="1:10" ht="27.75" customHeight="1" x14ac:dyDescent="0.2">
      <c r="A72" s="190" t="s">
        <v>626</v>
      </c>
      <c r="B72" s="157"/>
      <c r="C72" s="195">
        <v>1</v>
      </c>
      <c r="D72" s="158">
        <v>1.2789999999999999</v>
      </c>
      <c r="E72" s="159"/>
      <c r="F72" s="159"/>
      <c r="G72" s="192"/>
      <c r="H72" s="192"/>
      <c r="I72" s="196"/>
      <c r="J72" s="159"/>
    </row>
    <row r="73" spans="1:10" ht="27.75" customHeight="1" x14ac:dyDescent="0.2">
      <c r="A73" s="190" t="s">
        <v>627</v>
      </c>
      <c r="B73" s="157"/>
      <c r="C73" s="195">
        <v>1</v>
      </c>
      <c r="D73" s="158">
        <v>0.78500000000000003</v>
      </c>
      <c r="E73" s="159"/>
      <c r="F73" s="159"/>
      <c r="G73" s="192"/>
      <c r="H73" s="192"/>
      <c r="I73" s="196"/>
      <c r="J73" s="159"/>
    </row>
    <row r="74" spans="1:10" ht="27.75" customHeight="1" x14ac:dyDescent="0.2">
      <c r="A74" s="190" t="s">
        <v>628</v>
      </c>
      <c r="B74" s="157"/>
      <c r="C74" s="195">
        <v>0</v>
      </c>
      <c r="D74" s="185">
        <v>6.5129999999999999</v>
      </c>
      <c r="E74" s="186">
        <v>0.82399999999999995</v>
      </c>
      <c r="F74" s="183">
        <v>0.53900000000000003</v>
      </c>
      <c r="G74" s="192"/>
      <c r="H74" s="192"/>
      <c r="I74" s="193"/>
      <c r="J74" s="159"/>
    </row>
    <row r="75" spans="1:10" ht="27.75" customHeight="1" x14ac:dyDescent="0.2">
      <c r="A75" s="190" t="s">
        <v>629</v>
      </c>
      <c r="B75" s="157"/>
      <c r="C75" s="195">
        <v>8</v>
      </c>
      <c r="D75" s="158">
        <v>-0.59599999999999997</v>
      </c>
      <c r="E75" s="159"/>
      <c r="F75" s="159"/>
      <c r="G75" s="191">
        <v>0</v>
      </c>
      <c r="H75" s="192"/>
      <c r="I75" s="193"/>
      <c r="J75" s="159"/>
    </row>
    <row r="76" spans="1:10" ht="27.75" customHeight="1" x14ac:dyDescent="0.2">
      <c r="A76" s="190" t="s">
        <v>630</v>
      </c>
      <c r="B76" s="157"/>
      <c r="C76" s="195">
        <v>8</v>
      </c>
      <c r="D76" s="158">
        <v>-0.59599999999999997</v>
      </c>
      <c r="E76" s="159"/>
      <c r="F76" s="159"/>
      <c r="G76" s="191">
        <v>0</v>
      </c>
      <c r="H76" s="192"/>
      <c r="I76" s="193"/>
      <c r="J76" s="159"/>
    </row>
    <row r="77" spans="1:10" ht="27.75" customHeight="1" x14ac:dyDescent="0.2">
      <c r="A77" s="190" t="s">
        <v>631</v>
      </c>
      <c r="B77" s="157"/>
      <c r="C77" s="195">
        <v>0</v>
      </c>
      <c r="D77" s="158">
        <v>-0.59599999999999997</v>
      </c>
      <c r="E77" s="159"/>
      <c r="F77" s="159"/>
      <c r="G77" s="191">
        <v>0</v>
      </c>
      <c r="H77" s="192"/>
      <c r="I77" s="193"/>
      <c r="J77" s="158">
        <v>0.14699999999999999</v>
      </c>
    </row>
    <row r="78" spans="1:10" ht="27.75" customHeight="1" x14ac:dyDescent="0.2">
      <c r="A78" s="190" t="s">
        <v>632</v>
      </c>
      <c r="B78" s="157"/>
      <c r="C78" s="195">
        <v>0</v>
      </c>
      <c r="D78" s="181">
        <v>-4.0209999999999999</v>
      </c>
      <c r="E78" s="182">
        <v>-0.503</v>
      </c>
      <c r="F78" s="183">
        <v>-7.6999999999999999E-2</v>
      </c>
      <c r="G78" s="191">
        <v>0</v>
      </c>
      <c r="H78" s="192"/>
      <c r="I78" s="193"/>
      <c r="J78" s="158">
        <v>0.14699999999999999</v>
      </c>
    </row>
    <row r="79" spans="1:10" ht="27.75" customHeight="1" x14ac:dyDescent="0.2">
      <c r="A79" s="190" t="s">
        <v>633</v>
      </c>
      <c r="B79" s="157"/>
      <c r="C79" s="195">
        <v>0</v>
      </c>
      <c r="D79" s="158">
        <v>-0.59599999999999997</v>
      </c>
      <c r="E79" s="159"/>
      <c r="F79" s="159"/>
      <c r="G79" s="191">
        <v>0</v>
      </c>
      <c r="H79" s="192"/>
      <c r="I79" s="193"/>
      <c r="J79" s="158">
        <v>0.152</v>
      </c>
    </row>
    <row r="80" spans="1:10" ht="27.75" customHeight="1" x14ac:dyDescent="0.2">
      <c r="A80" s="190" t="s">
        <v>634</v>
      </c>
      <c r="B80" s="157"/>
      <c r="C80" s="195">
        <v>0</v>
      </c>
      <c r="D80" s="181">
        <v>-4.0810000000000004</v>
      </c>
      <c r="E80" s="182">
        <v>-0.48799999999999999</v>
      </c>
      <c r="F80" s="183">
        <v>-7.9000000000000001E-2</v>
      </c>
      <c r="G80" s="191">
        <v>0</v>
      </c>
      <c r="H80" s="192"/>
      <c r="I80" s="193"/>
      <c r="J80" s="158">
        <v>0.152</v>
      </c>
    </row>
    <row r="81" spans="1:10" ht="27.75" customHeight="1" x14ac:dyDescent="0.2">
      <c r="A81" s="190" t="s">
        <v>635</v>
      </c>
      <c r="B81" s="157"/>
      <c r="C81" s="195">
        <v>0</v>
      </c>
      <c r="D81" s="158">
        <v>-0.72299999999999998</v>
      </c>
      <c r="E81" s="159"/>
      <c r="F81" s="159"/>
      <c r="G81" s="191">
        <v>73</v>
      </c>
      <c r="H81" s="192"/>
      <c r="I81" s="193"/>
      <c r="J81" s="158">
        <v>0.214</v>
      </c>
    </row>
    <row r="82" spans="1:10" ht="27.75" customHeight="1" x14ac:dyDescent="0.2">
      <c r="A82" s="190" t="s">
        <v>636</v>
      </c>
      <c r="B82" s="157"/>
      <c r="C82" s="195">
        <v>0</v>
      </c>
      <c r="D82" s="181">
        <v>-5.3849999999999998</v>
      </c>
      <c r="E82" s="182">
        <v>-0.47099999999999997</v>
      </c>
      <c r="F82" s="183">
        <v>-0.11</v>
      </c>
      <c r="G82" s="191">
        <v>73</v>
      </c>
      <c r="H82" s="192"/>
      <c r="I82" s="193"/>
      <c r="J82" s="158">
        <v>0.214</v>
      </c>
    </row>
    <row r="83" spans="1:10" ht="27.75" customHeight="1" x14ac:dyDescent="0.2">
      <c r="A83" s="190" t="s">
        <v>637</v>
      </c>
      <c r="B83" s="157" t="s">
        <v>792</v>
      </c>
      <c r="C83" s="195">
        <v>1</v>
      </c>
      <c r="D83" s="158">
        <v>0.746</v>
      </c>
      <c r="E83" s="159"/>
      <c r="F83" s="159"/>
      <c r="G83" s="191">
        <v>0.8</v>
      </c>
      <c r="H83" s="192"/>
      <c r="I83" s="193"/>
      <c r="J83" s="159"/>
    </row>
    <row r="84" spans="1:10" ht="27.75" customHeight="1" x14ac:dyDescent="0.2">
      <c r="A84" s="190" t="s">
        <v>638</v>
      </c>
      <c r="B84" s="157" t="s">
        <v>793</v>
      </c>
      <c r="C84" s="195">
        <v>2</v>
      </c>
      <c r="D84" s="158">
        <v>0.81899999999999995</v>
      </c>
      <c r="E84" s="158">
        <v>0.34300000000000003</v>
      </c>
      <c r="F84" s="159"/>
      <c r="G84" s="191">
        <v>0.8</v>
      </c>
      <c r="H84" s="192"/>
      <c r="I84" s="193"/>
      <c r="J84" s="159"/>
    </row>
    <row r="85" spans="1:10" ht="27.75" customHeight="1" x14ac:dyDescent="0.2">
      <c r="A85" s="190" t="s">
        <v>639</v>
      </c>
      <c r="B85" s="157" t="s">
        <v>794</v>
      </c>
      <c r="C85" s="195">
        <v>2</v>
      </c>
      <c r="D85" s="158">
        <v>0.34599999999999997</v>
      </c>
      <c r="E85" s="159"/>
      <c r="F85" s="159"/>
      <c r="G85" s="192"/>
      <c r="H85" s="192"/>
      <c r="I85" s="193"/>
      <c r="J85" s="159"/>
    </row>
    <row r="86" spans="1:10" ht="27.75" customHeight="1" x14ac:dyDescent="0.2">
      <c r="A86" s="190" t="s">
        <v>640</v>
      </c>
      <c r="B86" s="157" t="s">
        <v>795</v>
      </c>
      <c r="C86" s="195">
        <v>3</v>
      </c>
      <c r="D86" s="158">
        <v>0.748</v>
      </c>
      <c r="E86" s="159"/>
      <c r="F86" s="159"/>
      <c r="G86" s="191">
        <v>1.03</v>
      </c>
      <c r="H86" s="192"/>
      <c r="I86" s="193"/>
      <c r="J86" s="159"/>
    </row>
    <row r="87" spans="1:10" ht="27.75" customHeight="1" x14ac:dyDescent="0.2">
      <c r="A87" s="190" t="s">
        <v>641</v>
      </c>
      <c r="B87" s="157" t="s">
        <v>796</v>
      </c>
      <c r="C87" s="195">
        <v>4</v>
      </c>
      <c r="D87" s="158">
        <v>0.78100000000000003</v>
      </c>
      <c r="E87" s="158">
        <v>0.32600000000000001</v>
      </c>
      <c r="F87" s="159"/>
      <c r="G87" s="191">
        <v>1.03</v>
      </c>
      <c r="H87" s="192"/>
      <c r="I87" s="193"/>
      <c r="J87" s="159"/>
    </row>
    <row r="88" spans="1:10" ht="27.75" customHeight="1" x14ac:dyDescent="0.2">
      <c r="A88" s="190" t="s">
        <v>642</v>
      </c>
      <c r="B88" s="157" t="s">
        <v>797</v>
      </c>
      <c r="C88" s="195">
        <v>4</v>
      </c>
      <c r="D88" s="158">
        <v>0.33300000000000002</v>
      </c>
      <c r="E88" s="159"/>
      <c r="F88" s="159"/>
      <c r="G88" s="192"/>
      <c r="H88" s="192"/>
      <c r="I88" s="193"/>
      <c r="J88" s="159"/>
    </row>
    <row r="89" spans="1:10" ht="27.75" customHeight="1" x14ac:dyDescent="0.2">
      <c r="A89" s="190" t="s">
        <v>643</v>
      </c>
      <c r="B89" s="157"/>
      <c r="C89" s="195" t="s">
        <v>615</v>
      </c>
      <c r="D89" s="158">
        <v>0.76700000000000002</v>
      </c>
      <c r="E89" s="158">
        <v>0.31900000000000001</v>
      </c>
      <c r="F89" s="159"/>
      <c r="G89" s="191">
        <v>4.57</v>
      </c>
      <c r="H89" s="192"/>
      <c r="I89" s="193"/>
      <c r="J89" s="159"/>
    </row>
    <row r="90" spans="1:10" ht="27.75" customHeight="1" x14ac:dyDescent="0.2">
      <c r="A90" s="190" t="s">
        <v>644</v>
      </c>
      <c r="B90" s="157"/>
      <c r="C90" s="195" t="s">
        <v>615</v>
      </c>
      <c r="D90" s="158">
        <v>1.1910000000000001</v>
      </c>
      <c r="E90" s="158">
        <v>0.497</v>
      </c>
      <c r="F90" s="159"/>
      <c r="G90" s="191">
        <v>8.61</v>
      </c>
      <c r="H90" s="192"/>
      <c r="I90" s="193"/>
      <c r="J90" s="159"/>
    </row>
    <row r="91" spans="1:10" ht="27.75" customHeight="1" x14ac:dyDescent="0.2">
      <c r="A91" s="190" t="s">
        <v>645</v>
      </c>
      <c r="B91" s="157"/>
      <c r="C91" s="195" t="s">
        <v>615</v>
      </c>
      <c r="D91" s="158">
        <v>0.98199999999999998</v>
      </c>
      <c r="E91" s="158">
        <v>0.53400000000000003</v>
      </c>
      <c r="F91" s="159"/>
      <c r="G91" s="191">
        <v>73.67</v>
      </c>
      <c r="H91" s="192"/>
      <c r="I91" s="193"/>
      <c r="J91" s="159"/>
    </row>
    <row r="92" spans="1:10" ht="27.75" customHeight="1" x14ac:dyDescent="0.2">
      <c r="A92" s="190" t="s">
        <v>646</v>
      </c>
      <c r="B92" s="157" t="s">
        <v>798</v>
      </c>
      <c r="C92" s="195" t="s">
        <v>619</v>
      </c>
      <c r="D92" s="181">
        <v>2.726</v>
      </c>
      <c r="E92" s="182">
        <v>0.58299999999999996</v>
      </c>
      <c r="F92" s="183">
        <v>0.32300000000000001</v>
      </c>
      <c r="G92" s="191">
        <v>0.8</v>
      </c>
      <c r="H92" s="192"/>
      <c r="I92" s="193"/>
      <c r="J92" s="159"/>
    </row>
    <row r="93" spans="1:10" ht="27.75" customHeight="1" x14ac:dyDescent="0.2">
      <c r="A93" s="190" t="s">
        <v>647</v>
      </c>
      <c r="B93" s="157" t="s">
        <v>799</v>
      </c>
      <c r="C93" s="195" t="s">
        <v>619</v>
      </c>
      <c r="D93" s="181">
        <v>2.794</v>
      </c>
      <c r="E93" s="182">
        <v>0.59099999999999997</v>
      </c>
      <c r="F93" s="183">
        <v>0.32400000000000001</v>
      </c>
      <c r="G93" s="191">
        <v>1.03</v>
      </c>
      <c r="H93" s="192"/>
      <c r="I93" s="193"/>
      <c r="J93" s="159"/>
    </row>
    <row r="94" spans="1:10" ht="27.75" customHeight="1" x14ac:dyDescent="0.2">
      <c r="A94" s="190" t="s">
        <v>648</v>
      </c>
      <c r="B94" s="157" t="s">
        <v>800</v>
      </c>
      <c r="C94" s="195">
        <v>0</v>
      </c>
      <c r="D94" s="181">
        <v>2.33</v>
      </c>
      <c r="E94" s="182">
        <v>0.51200000000000001</v>
      </c>
      <c r="F94" s="183">
        <v>0.316</v>
      </c>
      <c r="G94" s="191">
        <v>4.16</v>
      </c>
      <c r="H94" s="191">
        <v>0.56000000000000005</v>
      </c>
      <c r="I94" s="194">
        <v>0.99</v>
      </c>
      <c r="J94" s="158">
        <v>8.2000000000000003E-2</v>
      </c>
    </row>
    <row r="95" spans="1:10" ht="27.75" customHeight="1" x14ac:dyDescent="0.2">
      <c r="A95" s="190" t="s">
        <v>649</v>
      </c>
      <c r="B95" s="157" t="s">
        <v>801</v>
      </c>
      <c r="C95" s="195">
        <v>0</v>
      </c>
      <c r="D95" s="181">
        <v>2.7930000000000001</v>
      </c>
      <c r="E95" s="182">
        <v>0.64700000000000002</v>
      </c>
      <c r="F95" s="183">
        <v>0.47899999999999998</v>
      </c>
      <c r="G95" s="191">
        <v>2.29</v>
      </c>
      <c r="H95" s="191">
        <v>1.78</v>
      </c>
      <c r="I95" s="194">
        <v>2.4700000000000002</v>
      </c>
      <c r="J95" s="158">
        <v>0.08</v>
      </c>
    </row>
    <row r="96" spans="1:10" ht="27.75" customHeight="1" x14ac:dyDescent="0.2">
      <c r="A96" s="190" t="s">
        <v>650</v>
      </c>
      <c r="B96" s="157" t="s">
        <v>802</v>
      </c>
      <c r="C96" s="195">
        <v>0</v>
      </c>
      <c r="D96" s="181">
        <v>2.5350000000000001</v>
      </c>
      <c r="E96" s="182">
        <v>0.64100000000000001</v>
      </c>
      <c r="F96" s="183">
        <v>0.52400000000000002</v>
      </c>
      <c r="G96" s="191">
        <v>38.75</v>
      </c>
      <c r="H96" s="191">
        <v>1.57</v>
      </c>
      <c r="I96" s="194">
        <v>2.57</v>
      </c>
      <c r="J96" s="158">
        <v>6.2E-2</v>
      </c>
    </row>
    <row r="97" spans="1:10" ht="27.75" customHeight="1" x14ac:dyDescent="0.2">
      <c r="A97" s="190" t="s">
        <v>651</v>
      </c>
      <c r="B97" s="157" t="s">
        <v>803</v>
      </c>
      <c r="C97" s="195">
        <v>8</v>
      </c>
      <c r="D97" s="158">
        <v>0.60199999999999998</v>
      </c>
      <c r="E97" s="159"/>
      <c r="F97" s="159"/>
      <c r="G97" s="192"/>
      <c r="H97" s="192"/>
      <c r="I97" s="196"/>
      <c r="J97" s="159"/>
    </row>
    <row r="98" spans="1:10" ht="27.75" customHeight="1" x14ac:dyDescent="0.2">
      <c r="A98" s="190" t="s">
        <v>652</v>
      </c>
      <c r="B98" s="157" t="s">
        <v>804</v>
      </c>
      <c r="C98" s="195">
        <v>1</v>
      </c>
      <c r="D98" s="158">
        <v>0.66100000000000003</v>
      </c>
      <c r="E98" s="159"/>
      <c r="F98" s="159"/>
      <c r="G98" s="192"/>
      <c r="H98" s="192"/>
      <c r="I98" s="196"/>
      <c r="J98" s="159"/>
    </row>
    <row r="99" spans="1:10" ht="27.75" customHeight="1" x14ac:dyDescent="0.2">
      <c r="A99" s="190" t="s">
        <v>653</v>
      </c>
      <c r="B99" s="157" t="s">
        <v>805</v>
      </c>
      <c r="C99" s="195">
        <v>1</v>
      </c>
      <c r="D99" s="158">
        <v>0.91300000000000003</v>
      </c>
      <c r="E99" s="159"/>
      <c r="F99" s="159"/>
      <c r="G99" s="192"/>
      <c r="H99" s="192"/>
      <c r="I99" s="196"/>
      <c r="J99" s="159"/>
    </row>
    <row r="100" spans="1:10" ht="27.75" customHeight="1" x14ac:dyDescent="0.2">
      <c r="A100" s="190" t="s">
        <v>654</v>
      </c>
      <c r="B100" s="157" t="s">
        <v>806</v>
      </c>
      <c r="C100" s="195">
        <v>1</v>
      </c>
      <c r="D100" s="158">
        <v>0.56000000000000005</v>
      </c>
      <c r="E100" s="159"/>
      <c r="F100" s="159"/>
      <c r="G100" s="192"/>
      <c r="H100" s="192"/>
      <c r="I100" s="196"/>
      <c r="J100" s="159"/>
    </row>
    <row r="101" spans="1:10" ht="27.75" customHeight="1" x14ac:dyDescent="0.2">
      <c r="A101" s="190" t="s">
        <v>655</v>
      </c>
      <c r="B101" s="157" t="s">
        <v>807</v>
      </c>
      <c r="C101" s="195">
        <v>0</v>
      </c>
      <c r="D101" s="185">
        <v>4.6479999999999997</v>
      </c>
      <c r="E101" s="186">
        <v>0.58799999999999997</v>
      </c>
      <c r="F101" s="183">
        <v>0.38500000000000001</v>
      </c>
      <c r="G101" s="192"/>
      <c r="H101" s="192"/>
      <c r="I101" s="193"/>
      <c r="J101" s="159"/>
    </row>
    <row r="102" spans="1:10" ht="27.75" customHeight="1" x14ac:dyDescent="0.2">
      <c r="A102" s="190" t="s">
        <v>656</v>
      </c>
      <c r="B102" s="157"/>
      <c r="C102" s="195">
        <v>8</v>
      </c>
      <c r="D102" s="158">
        <v>-0.42499999999999999</v>
      </c>
      <c r="E102" s="159"/>
      <c r="F102" s="159"/>
      <c r="G102" s="191">
        <v>0</v>
      </c>
      <c r="H102" s="192"/>
      <c r="I102" s="193"/>
      <c r="J102" s="159"/>
    </row>
    <row r="103" spans="1:10" ht="27.75" customHeight="1" x14ac:dyDescent="0.2">
      <c r="A103" s="190" t="s">
        <v>657</v>
      </c>
      <c r="B103" s="157"/>
      <c r="C103" s="195">
        <v>8</v>
      </c>
      <c r="D103" s="158">
        <v>-0.42599999999999999</v>
      </c>
      <c r="E103" s="159"/>
      <c r="F103" s="159"/>
      <c r="G103" s="191">
        <v>0</v>
      </c>
      <c r="H103" s="192"/>
      <c r="I103" s="193"/>
      <c r="J103" s="159"/>
    </row>
    <row r="104" spans="1:10" ht="27.75" customHeight="1" x14ac:dyDescent="0.2">
      <c r="A104" s="190" t="s">
        <v>658</v>
      </c>
      <c r="B104" s="157"/>
      <c r="C104" s="195">
        <v>0</v>
      </c>
      <c r="D104" s="158">
        <v>-0.42499999999999999</v>
      </c>
      <c r="E104" s="159"/>
      <c r="F104" s="159"/>
      <c r="G104" s="191">
        <v>0</v>
      </c>
      <c r="H104" s="192"/>
      <c r="I104" s="193"/>
      <c r="J104" s="158">
        <v>0.105</v>
      </c>
    </row>
    <row r="105" spans="1:10" ht="27.75" customHeight="1" x14ac:dyDescent="0.2">
      <c r="A105" s="190" t="s">
        <v>659</v>
      </c>
      <c r="B105" s="157"/>
      <c r="C105" s="195">
        <v>0</v>
      </c>
      <c r="D105" s="181">
        <v>-2.87</v>
      </c>
      <c r="E105" s="182">
        <v>-0.35899999999999999</v>
      </c>
      <c r="F105" s="183">
        <v>-5.5E-2</v>
      </c>
      <c r="G105" s="191">
        <v>0</v>
      </c>
      <c r="H105" s="192"/>
      <c r="I105" s="193"/>
      <c r="J105" s="158">
        <v>0.105</v>
      </c>
    </row>
    <row r="106" spans="1:10" ht="27.75" customHeight="1" x14ac:dyDescent="0.2">
      <c r="A106" s="190" t="s">
        <v>660</v>
      </c>
      <c r="B106" s="157"/>
      <c r="C106" s="195">
        <v>0</v>
      </c>
      <c r="D106" s="158">
        <v>-0.42599999999999999</v>
      </c>
      <c r="E106" s="159"/>
      <c r="F106" s="159"/>
      <c r="G106" s="191">
        <v>0</v>
      </c>
      <c r="H106" s="192"/>
      <c r="I106" s="193"/>
      <c r="J106" s="158">
        <v>0.109</v>
      </c>
    </row>
    <row r="107" spans="1:10" ht="27.75" customHeight="1" x14ac:dyDescent="0.2">
      <c r="A107" s="190" t="s">
        <v>661</v>
      </c>
      <c r="B107" s="157"/>
      <c r="C107" s="195">
        <v>0</v>
      </c>
      <c r="D107" s="181">
        <v>-2.9119999999999999</v>
      </c>
      <c r="E107" s="182">
        <v>-0.34799999999999998</v>
      </c>
      <c r="F107" s="183">
        <v>-5.6000000000000001E-2</v>
      </c>
      <c r="G107" s="191">
        <v>0</v>
      </c>
      <c r="H107" s="192"/>
      <c r="I107" s="193"/>
      <c r="J107" s="158">
        <v>0.109</v>
      </c>
    </row>
    <row r="108" spans="1:10" ht="27.75" customHeight="1" x14ac:dyDescent="0.2">
      <c r="A108" s="190" t="s">
        <v>662</v>
      </c>
      <c r="B108" s="157"/>
      <c r="C108" s="195">
        <v>0</v>
      </c>
      <c r="D108" s="158">
        <v>-0.51600000000000001</v>
      </c>
      <c r="E108" s="159"/>
      <c r="F108" s="159"/>
      <c r="G108" s="191">
        <v>52.1</v>
      </c>
      <c r="H108" s="192"/>
      <c r="I108" s="193"/>
      <c r="J108" s="158">
        <v>0.153</v>
      </c>
    </row>
    <row r="109" spans="1:10" ht="27.75" customHeight="1" x14ac:dyDescent="0.2">
      <c r="A109" s="190" t="s">
        <v>663</v>
      </c>
      <c r="B109" s="157"/>
      <c r="C109" s="195">
        <v>0</v>
      </c>
      <c r="D109" s="181">
        <v>-3.843</v>
      </c>
      <c r="E109" s="182">
        <v>-0.33600000000000002</v>
      </c>
      <c r="F109" s="183">
        <v>-7.9000000000000001E-2</v>
      </c>
      <c r="G109" s="191">
        <v>52.1</v>
      </c>
      <c r="H109" s="192"/>
      <c r="I109" s="193"/>
      <c r="J109" s="158">
        <v>0.153</v>
      </c>
    </row>
    <row r="110" spans="1:10" ht="27.75" customHeight="1" x14ac:dyDescent="0.2">
      <c r="A110" s="190" t="s">
        <v>664</v>
      </c>
      <c r="B110" s="157"/>
      <c r="C110" s="195">
        <v>1</v>
      </c>
      <c r="D110" s="158">
        <v>0.55600000000000005</v>
      </c>
      <c r="E110" s="159"/>
      <c r="F110" s="159"/>
      <c r="G110" s="191">
        <v>0.6</v>
      </c>
      <c r="H110" s="192"/>
      <c r="I110" s="193"/>
      <c r="J110" s="159"/>
    </row>
    <row r="111" spans="1:10" ht="27.75" customHeight="1" x14ac:dyDescent="0.2">
      <c r="A111" s="190" t="s">
        <v>665</v>
      </c>
      <c r="B111" s="157"/>
      <c r="C111" s="195">
        <v>2</v>
      </c>
      <c r="D111" s="158">
        <v>0.61099999999999999</v>
      </c>
      <c r="E111" s="158">
        <v>0.25600000000000001</v>
      </c>
      <c r="F111" s="159"/>
      <c r="G111" s="191">
        <v>0.6</v>
      </c>
      <c r="H111" s="192"/>
      <c r="I111" s="193"/>
      <c r="J111" s="159"/>
    </row>
    <row r="112" spans="1:10" ht="27.75" customHeight="1" x14ac:dyDescent="0.2">
      <c r="A112" s="190" t="s">
        <v>666</v>
      </c>
      <c r="B112" s="157"/>
      <c r="C112" s="195">
        <v>2</v>
      </c>
      <c r="D112" s="158">
        <v>0.25800000000000001</v>
      </c>
      <c r="E112" s="159"/>
      <c r="F112" s="159"/>
      <c r="G112" s="192"/>
      <c r="H112" s="192"/>
      <c r="I112" s="193"/>
      <c r="J112" s="159"/>
    </row>
    <row r="113" spans="1:10" ht="27.75" customHeight="1" x14ac:dyDescent="0.2">
      <c r="A113" s="190" t="s">
        <v>667</v>
      </c>
      <c r="B113" s="157"/>
      <c r="C113" s="195">
        <v>3</v>
      </c>
      <c r="D113" s="158">
        <v>0.55800000000000005</v>
      </c>
      <c r="E113" s="159"/>
      <c r="F113" s="159"/>
      <c r="G113" s="191">
        <v>0.77</v>
      </c>
      <c r="H113" s="192"/>
      <c r="I113" s="193"/>
      <c r="J113" s="159"/>
    </row>
    <row r="114" spans="1:10" ht="27.75" customHeight="1" x14ac:dyDescent="0.2">
      <c r="A114" s="190" t="s">
        <v>668</v>
      </c>
      <c r="B114" s="157"/>
      <c r="C114" s="195">
        <v>4</v>
      </c>
      <c r="D114" s="158">
        <v>0.58199999999999996</v>
      </c>
      <c r="E114" s="158">
        <v>0.24299999999999999</v>
      </c>
      <c r="F114" s="159"/>
      <c r="G114" s="191">
        <v>0.77</v>
      </c>
      <c r="H114" s="192"/>
      <c r="I114" s="193"/>
      <c r="J114" s="159"/>
    </row>
    <row r="115" spans="1:10" ht="27.75" customHeight="1" x14ac:dyDescent="0.2">
      <c r="A115" s="190" t="s">
        <v>669</v>
      </c>
      <c r="B115" s="157"/>
      <c r="C115" s="195">
        <v>4</v>
      </c>
      <c r="D115" s="158">
        <v>0.248</v>
      </c>
      <c r="E115" s="159"/>
      <c r="F115" s="159"/>
      <c r="G115" s="192"/>
      <c r="H115" s="192"/>
      <c r="I115" s="193"/>
      <c r="J115" s="159"/>
    </row>
    <row r="116" spans="1:10" ht="27.75" customHeight="1" x14ac:dyDescent="0.2">
      <c r="A116" s="190" t="s">
        <v>670</v>
      </c>
      <c r="B116" s="157"/>
      <c r="C116" s="195" t="s">
        <v>615</v>
      </c>
      <c r="D116" s="158">
        <v>0.57199999999999995</v>
      </c>
      <c r="E116" s="158">
        <v>0.23799999999999999</v>
      </c>
      <c r="F116" s="159"/>
      <c r="G116" s="191">
        <v>3.41</v>
      </c>
      <c r="H116" s="192"/>
      <c r="I116" s="193"/>
      <c r="J116" s="159"/>
    </row>
    <row r="117" spans="1:10" ht="27.75" customHeight="1" x14ac:dyDescent="0.2">
      <c r="A117" s="190" t="s">
        <v>671</v>
      </c>
      <c r="B117" s="157"/>
      <c r="C117" s="195" t="s">
        <v>615</v>
      </c>
      <c r="D117" s="158">
        <v>0.88800000000000001</v>
      </c>
      <c r="E117" s="158">
        <v>0.37</v>
      </c>
      <c r="F117" s="159"/>
      <c r="G117" s="191">
        <v>6.42</v>
      </c>
      <c r="H117" s="192"/>
      <c r="I117" s="193"/>
      <c r="J117" s="159"/>
    </row>
    <row r="118" spans="1:10" ht="27.75" customHeight="1" x14ac:dyDescent="0.2">
      <c r="A118" s="190" t="s">
        <v>672</v>
      </c>
      <c r="B118" s="157"/>
      <c r="C118" s="195" t="s">
        <v>615</v>
      </c>
      <c r="D118" s="158">
        <v>0.73199999999999998</v>
      </c>
      <c r="E118" s="158">
        <v>0.39800000000000002</v>
      </c>
      <c r="F118" s="159"/>
      <c r="G118" s="191">
        <v>54.91</v>
      </c>
      <c r="H118" s="192"/>
      <c r="I118" s="193"/>
      <c r="J118" s="159"/>
    </row>
    <row r="119" spans="1:10" ht="27.75" customHeight="1" x14ac:dyDescent="0.2">
      <c r="A119" s="190" t="s">
        <v>673</v>
      </c>
      <c r="B119" s="157"/>
      <c r="C119" s="195" t="s">
        <v>619</v>
      </c>
      <c r="D119" s="181">
        <v>2.032</v>
      </c>
      <c r="E119" s="182">
        <v>0.434</v>
      </c>
      <c r="F119" s="183">
        <v>0.24099999999999999</v>
      </c>
      <c r="G119" s="191">
        <v>0.6</v>
      </c>
      <c r="H119" s="192"/>
      <c r="I119" s="193"/>
      <c r="J119" s="159"/>
    </row>
    <row r="120" spans="1:10" ht="27.75" customHeight="1" x14ac:dyDescent="0.2">
      <c r="A120" s="190" t="s">
        <v>674</v>
      </c>
      <c r="B120" s="157"/>
      <c r="C120" s="195" t="s">
        <v>619</v>
      </c>
      <c r="D120" s="181">
        <v>2.0819999999999999</v>
      </c>
      <c r="E120" s="182">
        <v>0.441</v>
      </c>
      <c r="F120" s="183">
        <v>0.24199999999999999</v>
      </c>
      <c r="G120" s="191">
        <v>0.77</v>
      </c>
      <c r="H120" s="192"/>
      <c r="I120" s="193"/>
      <c r="J120" s="159"/>
    </row>
    <row r="121" spans="1:10" ht="27.75" customHeight="1" x14ac:dyDescent="0.2">
      <c r="A121" s="190" t="s">
        <v>675</v>
      </c>
      <c r="B121" s="157"/>
      <c r="C121" s="195">
        <v>0</v>
      </c>
      <c r="D121" s="181">
        <v>1.736</v>
      </c>
      <c r="E121" s="182">
        <v>0.38200000000000001</v>
      </c>
      <c r="F121" s="183">
        <v>0.23599999999999999</v>
      </c>
      <c r="G121" s="191">
        <v>3.1</v>
      </c>
      <c r="H121" s="191">
        <v>0.42</v>
      </c>
      <c r="I121" s="194">
        <v>0.74</v>
      </c>
      <c r="J121" s="158">
        <v>6.0999999999999999E-2</v>
      </c>
    </row>
    <row r="122" spans="1:10" ht="27.75" customHeight="1" x14ac:dyDescent="0.2">
      <c r="A122" s="190" t="s">
        <v>676</v>
      </c>
      <c r="B122" s="157"/>
      <c r="C122" s="195">
        <v>0</v>
      </c>
      <c r="D122" s="181">
        <v>2.0819999999999999</v>
      </c>
      <c r="E122" s="182">
        <v>0.48199999999999998</v>
      </c>
      <c r="F122" s="183">
        <v>0.35699999999999998</v>
      </c>
      <c r="G122" s="191">
        <v>1.7</v>
      </c>
      <c r="H122" s="191">
        <v>1.33</v>
      </c>
      <c r="I122" s="194">
        <v>1.84</v>
      </c>
      <c r="J122" s="158">
        <v>0.06</v>
      </c>
    </row>
    <row r="123" spans="1:10" ht="27.75" customHeight="1" x14ac:dyDescent="0.2">
      <c r="A123" s="190" t="s">
        <v>677</v>
      </c>
      <c r="B123" s="157"/>
      <c r="C123" s="195">
        <v>0</v>
      </c>
      <c r="D123" s="181">
        <v>1.889</v>
      </c>
      <c r="E123" s="182">
        <v>0.47799999999999998</v>
      </c>
      <c r="F123" s="183">
        <v>0.39100000000000001</v>
      </c>
      <c r="G123" s="191">
        <v>28.88</v>
      </c>
      <c r="H123" s="191">
        <v>1.17</v>
      </c>
      <c r="I123" s="194">
        <v>1.92</v>
      </c>
      <c r="J123" s="158">
        <v>4.7E-2</v>
      </c>
    </row>
    <row r="124" spans="1:10" ht="27.75" customHeight="1" x14ac:dyDescent="0.2">
      <c r="A124" s="190" t="s">
        <v>678</v>
      </c>
      <c r="B124" s="157"/>
      <c r="C124" s="195">
        <v>8</v>
      </c>
      <c r="D124" s="158">
        <v>0.44800000000000001</v>
      </c>
      <c r="E124" s="159"/>
      <c r="F124" s="159"/>
      <c r="G124" s="192"/>
      <c r="H124" s="192"/>
      <c r="I124" s="196"/>
      <c r="J124" s="159"/>
    </row>
    <row r="125" spans="1:10" ht="27.75" customHeight="1" x14ac:dyDescent="0.2">
      <c r="A125" s="190" t="s">
        <v>679</v>
      </c>
      <c r="B125" s="157"/>
      <c r="C125" s="195">
        <v>1</v>
      </c>
      <c r="D125" s="158">
        <v>0.49299999999999999</v>
      </c>
      <c r="E125" s="159"/>
      <c r="F125" s="159"/>
      <c r="G125" s="192"/>
      <c r="H125" s="192"/>
      <c r="I125" s="196"/>
      <c r="J125" s="159"/>
    </row>
    <row r="126" spans="1:10" ht="27.75" customHeight="1" x14ac:dyDescent="0.2">
      <c r="A126" s="190" t="s">
        <v>680</v>
      </c>
      <c r="B126" s="157"/>
      <c r="C126" s="195">
        <v>1</v>
      </c>
      <c r="D126" s="158">
        <v>0.68100000000000005</v>
      </c>
      <c r="E126" s="159"/>
      <c r="F126" s="159"/>
      <c r="G126" s="192"/>
      <c r="H126" s="192"/>
      <c r="I126" s="196"/>
      <c r="J126" s="159"/>
    </row>
    <row r="127" spans="1:10" ht="27.75" customHeight="1" x14ac:dyDescent="0.2">
      <c r="A127" s="190" t="s">
        <v>681</v>
      </c>
      <c r="B127" s="157"/>
      <c r="C127" s="195">
        <v>1</v>
      </c>
      <c r="D127" s="158">
        <v>0.41799999999999998</v>
      </c>
      <c r="E127" s="159"/>
      <c r="F127" s="159"/>
      <c r="G127" s="192"/>
      <c r="H127" s="192"/>
      <c r="I127" s="196"/>
      <c r="J127" s="159"/>
    </row>
    <row r="128" spans="1:10" ht="27.75" customHeight="1" x14ac:dyDescent="0.2">
      <c r="A128" s="190" t="s">
        <v>682</v>
      </c>
      <c r="B128" s="157"/>
      <c r="C128" s="195">
        <v>0</v>
      </c>
      <c r="D128" s="185">
        <v>3.4649999999999999</v>
      </c>
      <c r="E128" s="186">
        <v>0.438</v>
      </c>
      <c r="F128" s="183">
        <v>0.28699999999999998</v>
      </c>
      <c r="G128" s="192"/>
      <c r="H128" s="192"/>
      <c r="I128" s="193"/>
      <c r="J128" s="159"/>
    </row>
    <row r="129" spans="1:10" ht="27.75" customHeight="1" x14ac:dyDescent="0.2">
      <c r="A129" s="190" t="s">
        <v>683</v>
      </c>
      <c r="B129" s="157"/>
      <c r="C129" s="195">
        <v>8</v>
      </c>
      <c r="D129" s="158">
        <v>-0.317</v>
      </c>
      <c r="E129" s="159"/>
      <c r="F129" s="159"/>
      <c r="G129" s="191">
        <v>0</v>
      </c>
      <c r="H129" s="192"/>
      <c r="I129" s="193"/>
      <c r="J129" s="159"/>
    </row>
    <row r="130" spans="1:10" ht="27.75" customHeight="1" x14ac:dyDescent="0.2">
      <c r="A130" s="190" t="s">
        <v>684</v>
      </c>
      <c r="B130" s="157"/>
      <c r="C130" s="195">
        <v>8</v>
      </c>
      <c r="D130" s="158">
        <v>-0.317</v>
      </c>
      <c r="E130" s="159"/>
      <c r="F130" s="159"/>
      <c r="G130" s="191">
        <v>0</v>
      </c>
      <c r="H130" s="192"/>
      <c r="I130" s="193"/>
      <c r="J130" s="159"/>
    </row>
    <row r="131" spans="1:10" ht="27.75" customHeight="1" x14ac:dyDescent="0.2">
      <c r="A131" s="190" t="s">
        <v>685</v>
      </c>
      <c r="B131" s="157"/>
      <c r="C131" s="195">
        <v>0</v>
      </c>
      <c r="D131" s="158">
        <v>-0.317</v>
      </c>
      <c r="E131" s="159"/>
      <c r="F131" s="159"/>
      <c r="G131" s="191">
        <v>0</v>
      </c>
      <c r="H131" s="192"/>
      <c r="I131" s="193"/>
      <c r="J131" s="158">
        <v>7.8E-2</v>
      </c>
    </row>
    <row r="132" spans="1:10" ht="27.75" customHeight="1" x14ac:dyDescent="0.2">
      <c r="A132" s="190" t="s">
        <v>686</v>
      </c>
      <c r="B132" s="157"/>
      <c r="C132" s="195">
        <v>0</v>
      </c>
      <c r="D132" s="181">
        <v>-2.1389999999999998</v>
      </c>
      <c r="E132" s="182">
        <v>-0.26700000000000002</v>
      </c>
      <c r="F132" s="183">
        <v>-4.1000000000000002E-2</v>
      </c>
      <c r="G132" s="191">
        <v>0</v>
      </c>
      <c r="H132" s="192"/>
      <c r="I132" s="193"/>
      <c r="J132" s="158">
        <v>7.8E-2</v>
      </c>
    </row>
    <row r="133" spans="1:10" ht="27.75" customHeight="1" x14ac:dyDescent="0.2">
      <c r="A133" s="190" t="s">
        <v>687</v>
      </c>
      <c r="B133" s="157"/>
      <c r="C133" s="195">
        <v>0</v>
      </c>
      <c r="D133" s="158">
        <v>-0.317</v>
      </c>
      <c r="E133" s="159"/>
      <c r="F133" s="159"/>
      <c r="G133" s="191">
        <v>0</v>
      </c>
      <c r="H133" s="192"/>
      <c r="I133" s="193"/>
      <c r="J133" s="158">
        <v>8.1000000000000003E-2</v>
      </c>
    </row>
    <row r="134" spans="1:10" ht="27.75" customHeight="1" x14ac:dyDescent="0.2">
      <c r="A134" s="190" t="s">
        <v>688</v>
      </c>
      <c r="B134" s="157"/>
      <c r="C134" s="195">
        <v>0</v>
      </c>
      <c r="D134" s="181">
        <v>-2.1709999999999998</v>
      </c>
      <c r="E134" s="182">
        <v>-0.25900000000000001</v>
      </c>
      <c r="F134" s="183">
        <v>-4.2000000000000003E-2</v>
      </c>
      <c r="G134" s="191">
        <v>0</v>
      </c>
      <c r="H134" s="192"/>
      <c r="I134" s="193"/>
      <c r="J134" s="158">
        <v>8.1000000000000003E-2</v>
      </c>
    </row>
    <row r="135" spans="1:10" ht="27.75" customHeight="1" x14ac:dyDescent="0.2">
      <c r="A135" s="190" t="s">
        <v>689</v>
      </c>
      <c r="B135" s="157"/>
      <c r="C135" s="195">
        <v>0</v>
      </c>
      <c r="D135" s="158">
        <v>-0.38500000000000001</v>
      </c>
      <c r="E135" s="159"/>
      <c r="F135" s="159"/>
      <c r="G135" s="191">
        <v>38.83</v>
      </c>
      <c r="H135" s="192"/>
      <c r="I135" s="193"/>
      <c r="J135" s="158">
        <v>0.114</v>
      </c>
    </row>
    <row r="136" spans="1:10" ht="27.75" customHeight="1" x14ac:dyDescent="0.2">
      <c r="A136" s="190" t="s">
        <v>690</v>
      </c>
      <c r="B136" s="157"/>
      <c r="C136" s="195">
        <v>0</v>
      </c>
      <c r="D136" s="181">
        <v>-2.8650000000000002</v>
      </c>
      <c r="E136" s="182">
        <v>-0.251</v>
      </c>
      <c r="F136" s="183">
        <v>-5.8999999999999997E-2</v>
      </c>
      <c r="G136" s="191">
        <v>38.83</v>
      </c>
      <c r="H136" s="192"/>
      <c r="I136" s="193"/>
      <c r="J136" s="158">
        <v>0.114</v>
      </c>
    </row>
    <row r="137" spans="1:10" ht="27.75" customHeight="1" x14ac:dyDescent="0.2">
      <c r="A137" s="190" t="s">
        <v>691</v>
      </c>
      <c r="B137" s="157"/>
      <c r="C137" s="195">
        <v>1</v>
      </c>
      <c r="D137" s="158">
        <v>0.24199999999999999</v>
      </c>
      <c r="E137" s="159"/>
      <c r="F137" s="159"/>
      <c r="G137" s="191">
        <v>0.26</v>
      </c>
      <c r="H137" s="192"/>
      <c r="I137" s="193"/>
      <c r="J137" s="159"/>
    </row>
    <row r="138" spans="1:10" ht="27.75" customHeight="1" x14ac:dyDescent="0.2">
      <c r="A138" s="190" t="s">
        <v>692</v>
      </c>
      <c r="B138" s="157"/>
      <c r="C138" s="195">
        <v>2</v>
      </c>
      <c r="D138" s="158">
        <v>0.26600000000000001</v>
      </c>
      <c r="E138" s="158">
        <v>0.111</v>
      </c>
      <c r="F138" s="159"/>
      <c r="G138" s="191">
        <v>0.26</v>
      </c>
      <c r="H138" s="192"/>
      <c r="I138" s="193"/>
      <c r="J138" s="159"/>
    </row>
    <row r="139" spans="1:10" ht="27.75" customHeight="1" x14ac:dyDescent="0.2">
      <c r="A139" s="190" t="s">
        <v>693</v>
      </c>
      <c r="B139" s="157"/>
      <c r="C139" s="195">
        <v>2</v>
      </c>
      <c r="D139" s="158">
        <v>0.112</v>
      </c>
      <c r="E139" s="159"/>
      <c r="F139" s="159"/>
      <c r="G139" s="192"/>
      <c r="H139" s="192"/>
      <c r="I139" s="193"/>
      <c r="J139" s="159"/>
    </row>
    <row r="140" spans="1:10" ht="27.75" customHeight="1" x14ac:dyDescent="0.2">
      <c r="A140" s="190" t="s">
        <v>694</v>
      </c>
      <c r="B140" s="157"/>
      <c r="C140" s="195">
        <v>3</v>
      </c>
      <c r="D140" s="158">
        <v>0.24299999999999999</v>
      </c>
      <c r="E140" s="159"/>
      <c r="F140" s="159"/>
      <c r="G140" s="191">
        <v>0.33</v>
      </c>
      <c r="H140" s="192"/>
      <c r="I140" s="193"/>
      <c r="J140" s="159"/>
    </row>
    <row r="141" spans="1:10" ht="27.75" customHeight="1" x14ac:dyDescent="0.2">
      <c r="A141" s="190" t="s">
        <v>695</v>
      </c>
      <c r="B141" s="157"/>
      <c r="C141" s="195">
        <v>4</v>
      </c>
      <c r="D141" s="158">
        <v>0.253</v>
      </c>
      <c r="E141" s="158">
        <v>0.106</v>
      </c>
      <c r="F141" s="159"/>
      <c r="G141" s="191">
        <v>0.33</v>
      </c>
      <c r="H141" s="192"/>
      <c r="I141" s="193"/>
      <c r="J141" s="159"/>
    </row>
    <row r="142" spans="1:10" ht="27.75" customHeight="1" x14ac:dyDescent="0.2">
      <c r="A142" s="190" t="s">
        <v>696</v>
      </c>
      <c r="B142" s="157"/>
      <c r="C142" s="195">
        <v>4</v>
      </c>
      <c r="D142" s="158">
        <v>0.108</v>
      </c>
      <c r="E142" s="159"/>
      <c r="F142" s="159"/>
      <c r="G142" s="192"/>
      <c r="H142" s="192"/>
      <c r="I142" s="193"/>
      <c r="J142" s="159"/>
    </row>
    <row r="143" spans="1:10" ht="27.75" customHeight="1" x14ac:dyDescent="0.2">
      <c r="A143" s="190" t="s">
        <v>697</v>
      </c>
      <c r="B143" s="157"/>
      <c r="C143" s="195" t="s">
        <v>615</v>
      </c>
      <c r="D143" s="158">
        <v>0.249</v>
      </c>
      <c r="E143" s="158">
        <v>0.10299999999999999</v>
      </c>
      <c r="F143" s="159"/>
      <c r="G143" s="191">
        <v>1.48</v>
      </c>
      <c r="H143" s="192"/>
      <c r="I143" s="193"/>
      <c r="J143" s="159"/>
    </row>
    <row r="144" spans="1:10" ht="27.75" customHeight="1" x14ac:dyDescent="0.2">
      <c r="A144" s="190" t="s">
        <v>698</v>
      </c>
      <c r="B144" s="157"/>
      <c r="C144" s="195" t="s">
        <v>615</v>
      </c>
      <c r="D144" s="158">
        <v>0.38600000000000001</v>
      </c>
      <c r="E144" s="158">
        <v>0.161</v>
      </c>
      <c r="F144" s="159"/>
      <c r="G144" s="191">
        <v>2.79</v>
      </c>
      <c r="H144" s="192"/>
      <c r="I144" s="193"/>
      <c r="J144" s="159"/>
    </row>
    <row r="145" spans="1:10" ht="27.75" customHeight="1" x14ac:dyDescent="0.2">
      <c r="A145" s="190" t="s">
        <v>699</v>
      </c>
      <c r="B145" s="157"/>
      <c r="C145" s="195" t="s">
        <v>615</v>
      </c>
      <c r="D145" s="158">
        <v>0.318</v>
      </c>
      <c r="E145" s="158">
        <v>0.17299999999999999</v>
      </c>
      <c r="F145" s="159"/>
      <c r="G145" s="191">
        <v>23.9</v>
      </c>
      <c r="H145" s="192"/>
      <c r="I145" s="193"/>
      <c r="J145" s="159"/>
    </row>
    <row r="146" spans="1:10" ht="27.75" customHeight="1" x14ac:dyDescent="0.2">
      <c r="A146" s="190" t="s">
        <v>700</v>
      </c>
      <c r="B146" s="157"/>
      <c r="C146" s="195" t="s">
        <v>619</v>
      </c>
      <c r="D146" s="181">
        <v>0.88400000000000001</v>
      </c>
      <c r="E146" s="182">
        <v>0.189</v>
      </c>
      <c r="F146" s="183">
        <v>0.105</v>
      </c>
      <c r="G146" s="191">
        <v>0.26</v>
      </c>
      <c r="H146" s="192"/>
      <c r="I146" s="193"/>
      <c r="J146" s="159"/>
    </row>
    <row r="147" spans="1:10" ht="27.75" customHeight="1" x14ac:dyDescent="0.2">
      <c r="A147" s="190" t="s">
        <v>701</v>
      </c>
      <c r="B147" s="157"/>
      <c r="C147" s="195" t="s">
        <v>619</v>
      </c>
      <c r="D147" s="181">
        <v>0.90600000000000003</v>
      </c>
      <c r="E147" s="182">
        <v>0.192</v>
      </c>
      <c r="F147" s="183">
        <v>0.105</v>
      </c>
      <c r="G147" s="191">
        <v>0.33</v>
      </c>
      <c r="H147" s="192"/>
      <c r="I147" s="193"/>
      <c r="J147" s="159"/>
    </row>
    <row r="148" spans="1:10" ht="27.75" customHeight="1" x14ac:dyDescent="0.2">
      <c r="A148" s="190" t="s">
        <v>702</v>
      </c>
      <c r="B148" s="157"/>
      <c r="C148" s="195">
        <v>0</v>
      </c>
      <c r="D148" s="181">
        <v>0.75600000000000001</v>
      </c>
      <c r="E148" s="182">
        <v>0.16600000000000001</v>
      </c>
      <c r="F148" s="183">
        <v>0.10299999999999999</v>
      </c>
      <c r="G148" s="191">
        <v>1.35</v>
      </c>
      <c r="H148" s="191">
        <v>0.18</v>
      </c>
      <c r="I148" s="194">
        <v>0.32</v>
      </c>
      <c r="J148" s="158">
        <v>2.5999999999999999E-2</v>
      </c>
    </row>
    <row r="149" spans="1:10" ht="27.75" customHeight="1" x14ac:dyDescent="0.2">
      <c r="A149" s="190" t="s">
        <v>703</v>
      </c>
      <c r="B149" s="157"/>
      <c r="C149" s="195">
        <v>0</v>
      </c>
      <c r="D149" s="181">
        <v>0.90600000000000003</v>
      </c>
      <c r="E149" s="182">
        <v>0.21</v>
      </c>
      <c r="F149" s="183">
        <v>0.155</v>
      </c>
      <c r="G149" s="191">
        <v>0.74</v>
      </c>
      <c r="H149" s="191">
        <v>0.57999999999999996</v>
      </c>
      <c r="I149" s="194">
        <v>0.8</v>
      </c>
      <c r="J149" s="158">
        <v>2.5999999999999999E-2</v>
      </c>
    </row>
    <row r="150" spans="1:10" ht="27.75" customHeight="1" x14ac:dyDescent="0.2">
      <c r="A150" s="190" t="s">
        <v>704</v>
      </c>
      <c r="B150" s="157"/>
      <c r="C150" s="195">
        <v>0</v>
      </c>
      <c r="D150" s="181">
        <v>0.82199999999999995</v>
      </c>
      <c r="E150" s="182">
        <v>0.20799999999999999</v>
      </c>
      <c r="F150" s="183">
        <v>0.17</v>
      </c>
      <c r="G150" s="191">
        <v>12.57</v>
      </c>
      <c r="H150" s="191">
        <v>0.51</v>
      </c>
      <c r="I150" s="194">
        <v>0.83</v>
      </c>
      <c r="J150" s="158">
        <v>0.02</v>
      </c>
    </row>
    <row r="151" spans="1:10" ht="27.75" customHeight="1" x14ac:dyDescent="0.2">
      <c r="A151" s="190" t="s">
        <v>705</v>
      </c>
      <c r="B151" s="157"/>
      <c r="C151" s="195">
        <v>8</v>
      </c>
      <c r="D151" s="158">
        <v>0.19500000000000001</v>
      </c>
      <c r="E151" s="159"/>
      <c r="F151" s="159"/>
      <c r="G151" s="192"/>
      <c r="H151" s="192"/>
      <c r="I151" s="196"/>
      <c r="J151" s="159"/>
    </row>
    <row r="152" spans="1:10" ht="27.75" customHeight="1" x14ac:dyDescent="0.2">
      <c r="A152" s="190" t="s">
        <v>706</v>
      </c>
      <c r="B152" s="157"/>
      <c r="C152" s="195">
        <v>1</v>
      </c>
      <c r="D152" s="158">
        <v>0.214</v>
      </c>
      <c r="E152" s="159"/>
      <c r="F152" s="159"/>
      <c r="G152" s="192"/>
      <c r="H152" s="192"/>
      <c r="I152" s="196"/>
      <c r="J152" s="159"/>
    </row>
    <row r="153" spans="1:10" ht="27.75" customHeight="1" x14ac:dyDescent="0.2">
      <c r="A153" s="190" t="s">
        <v>707</v>
      </c>
      <c r="B153" s="157"/>
      <c r="C153" s="195">
        <v>1</v>
      </c>
      <c r="D153" s="158">
        <v>0.29599999999999999</v>
      </c>
      <c r="E153" s="159"/>
      <c r="F153" s="159"/>
      <c r="G153" s="192"/>
      <c r="H153" s="192"/>
      <c r="I153" s="193"/>
      <c r="J153" s="159"/>
    </row>
    <row r="154" spans="1:10" ht="27.75" customHeight="1" x14ac:dyDescent="0.2">
      <c r="A154" s="190" t="s">
        <v>708</v>
      </c>
      <c r="B154" s="157"/>
      <c r="C154" s="195">
        <v>1</v>
      </c>
      <c r="D154" s="158">
        <v>0.182</v>
      </c>
      <c r="E154" s="159"/>
      <c r="F154" s="159"/>
      <c r="G154" s="192"/>
      <c r="H154" s="192"/>
      <c r="I154" s="193"/>
      <c r="J154" s="159"/>
    </row>
    <row r="155" spans="1:10" ht="27.75" customHeight="1" x14ac:dyDescent="0.2">
      <c r="A155" s="190" t="s">
        <v>709</v>
      </c>
      <c r="B155" s="157"/>
      <c r="C155" s="195">
        <v>0</v>
      </c>
      <c r="D155" s="185">
        <v>1.508</v>
      </c>
      <c r="E155" s="186">
        <v>0.191</v>
      </c>
      <c r="F155" s="183">
        <v>0.125</v>
      </c>
      <c r="G155" s="192"/>
      <c r="H155" s="192"/>
      <c r="I155" s="193"/>
      <c r="J155" s="159"/>
    </row>
    <row r="156" spans="1:10" ht="27.75" customHeight="1" x14ac:dyDescent="0.2">
      <c r="A156" s="190" t="s">
        <v>710</v>
      </c>
      <c r="B156" s="157"/>
      <c r="C156" s="195">
        <v>8</v>
      </c>
      <c r="D156" s="158">
        <v>-0.13800000000000001</v>
      </c>
      <c r="E156" s="159"/>
      <c r="F156" s="159"/>
      <c r="G156" s="191">
        <v>0</v>
      </c>
      <c r="H156" s="192"/>
      <c r="I156" s="193"/>
      <c r="J156" s="159"/>
    </row>
    <row r="157" spans="1:10" ht="27.75" customHeight="1" x14ac:dyDescent="0.2">
      <c r="A157" s="190" t="s">
        <v>711</v>
      </c>
      <c r="B157" s="157"/>
      <c r="C157" s="195">
        <v>8</v>
      </c>
      <c r="D157" s="158">
        <v>-0.13800000000000001</v>
      </c>
      <c r="E157" s="159"/>
      <c r="F157" s="159"/>
      <c r="G157" s="191">
        <v>0</v>
      </c>
      <c r="H157" s="192"/>
      <c r="I157" s="193"/>
      <c r="J157" s="159"/>
    </row>
    <row r="158" spans="1:10" ht="27.75" customHeight="1" x14ac:dyDescent="0.2">
      <c r="A158" s="190" t="s">
        <v>712</v>
      </c>
      <c r="B158" s="157"/>
      <c r="C158" s="195">
        <v>0</v>
      </c>
      <c r="D158" s="158">
        <v>-0.13800000000000001</v>
      </c>
      <c r="E158" s="159"/>
      <c r="F158" s="159"/>
      <c r="G158" s="191">
        <v>0</v>
      </c>
      <c r="H158" s="192"/>
      <c r="I158" s="193"/>
      <c r="J158" s="158">
        <v>3.4000000000000002E-2</v>
      </c>
    </row>
    <row r="159" spans="1:10" ht="27.75" customHeight="1" x14ac:dyDescent="0.2">
      <c r="A159" s="190" t="s">
        <v>713</v>
      </c>
      <c r="B159" s="157"/>
      <c r="C159" s="195">
        <v>0</v>
      </c>
      <c r="D159" s="181">
        <v>-0.93100000000000005</v>
      </c>
      <c r="E159" s="182">
        <v>-0.11600000000000001</v>
      </c>
      <c r="F159" s="183">
        <v>-1.7999999999999999E-2</v>
      </c>
      <c r="G159" s="191">
        <v>0</v>
      </c>
      <c r="H159" s="192"/>
      <c r="I159" s="193"/>
      <c r="J159" s="158">
        <v>3.4000000000000002E-2</v>
      </c>
    </row>
    <row r="160" spans="1:10" ht="27.75" customHeight="1" x14ac:dyDescent="0.2">
      <c r="A160" s="190" t="s">
        <v>714</v>
      </c>
      <c r="B160" s="157"/>
      <c r="C160" s="195">
        <v>0</v>
      </c>
      <c r="D160" s="158">
        <v>-0.13800000000000001</v>
      </c>
      <c r="E160" s="159"/>
      <c r="F160" s="159"/>
      <c r="G160" s="191">
        <v>0</v>
      </c>
      <c r="H160" s="192"/>
      <c r="I160" s="193"/>
      <c r="J160" s="158">
        <v>3.5000000000000003E-2</v>
      </c>
    </row>
    <row r="161" spans="1:10" ht="27.75" customHeight="1" x14ac:dyDescent="0.2">
      <c r="A161" s="190" t="s">
        <v>715</v>
      </c>
      <c r="B161" s="157"/>
      <c r="C161" s="195">
        <v>0</v>
      </c>
      <c r="D161" s="181">
        <v>-0.94499999999999995</v>
      </c>
      <c r="E161" s="182">
        <v>-0.113</v>
      </c>
      <c r="F161" s="183">
        <v>-1.7999999999999999E-2</v>
      </c>
      <c r="G161" s="191">
        <v>0</v>
      </c>
      <c r="H161" s="192"/>
      <c r="I161" s="193"/>
      <c r="J161" s="158">
        <v>3.5000000000000003E-2</v>
      </c>
    </row>
    <row r="162" spans="1:10" ht="27.75" customHeight="1" x14ac:dyDescent="0.2">
      <c r="A162" s="190" t="s">
        <v>716</v>
      </c>
      <c r="B162" s="157"/>
      <c r="C162" s="195">
        <v>0</v>
      </c>
      <c r="D162" s="158">
        <v>-0.16700000000000001</v>
      </c>
      <c r="E162" s="159"/>
      <c r="F162" s="159"/>
      <c r="G162" s="191">
        <v>16.899999999999999</v>
      </c>
      <c r="H162" s="192"/>
      <c r="I162" s="193"/>
      <c r="J162" s="158">
        <v>0.05</v>
      </c>
    </row>
    <row r="163" spans="1:10" ht="27.75" customHeight="1" x14ac:dyDescent="0.2">
      <c r="A163" s="190" t="s">
        <v>717</v>
      </c>
      <c r="B163" s="157"/>
      <c r="C163" s="195">
        <v>0</v>
      </c>
      <c r="D163" s="181">
        <v>-1.2470000000000001</v>
      </c>
      <c r="E163" s="182">
        <v>-0.109</v>
      </c>
      <c r="F163" s="183">
        <v>-2.5000000000000001E-2</v>
      </c>
      <c r="G163" s="191">
        <v>16.899999999999999</v>
      </c>
      <c r="H163" s="192"/>
      <c r="I163" s="193"/>
      <c r="J163" s="158">
        <v>0.05</v>
      </c>
    </row>
    <row r="164" spans="1:10" ht="27.75" customHeight="1" x14ac:dyDescent="0.2">
      <c r="A164" s="190" t="s">
        <v>718</v>
      </c>
      <c r="B164" s="157"/>
      <c r="C164" s="195">
        <v>1</v>
      </c>
      <c r="D164" s="158">
        <v>0</v>
      </c>
      <c r="E164" s="159"/>
      <c r="F164" s="159"/>
      <c r="G164" s="191">
        <v>0</v>
      </c>
      <c r="H164" s="192"/>
      <c r="I164" s="193"/>
      <c r="J164" s="159"/>
    </row>
    <row r="165" spans="1:10" ht="27.75" customHeight="1" x14ac:dyDescent="0.2">
      <c r="A165" s="190" t="s">
        <v>719</v>
      </c>
      <c r="B165" s="157"/>
      <c r="C165" s="195">
        <v>2</v>
      </c>
      <c r="D165" s="158">
        <v>0</v>
      </c>
      <c r="E165" s="158">
        <v>0</v>
      </c>
      <c r="F165" s="159"/>
      <c r="G165" s="191">
        <v>0</v>
      </c>
      <c r="H165" s="192"/>
      <c r="I165" s="193"/>
      <c r="J165" s="159"/>
    </row>
    <row r="166" spans="1:10" ht="27.75" customHeight="1" x14ac:dyDescent="0.2">
      <c r="A166" s="190" t="s">
        <v>720</v>
      </c>
      <c r="B166" s="157"/>
      <c r="C166" s="195">
        <v>2</v>
      </c>
      <c r="D166" s="158">
        <v>0</v>
      </c>
      <c r="E166" s="159"/>
      <c r="F166" s="159"/>
      <c r="G166" s="192"/>
      <c r="H166" s="192"/>
      <c r="I166" s="193"/>
      <c r="J166" s="159"/>
    </row>
    <row r="167" spans="1:10" ht="27.75" customHeight="1" x14ac:dyDescent="0.2">
      <c r="A167" s="190" t="s">
        <v>721</v>
      </c>
      <c r="B167" s="157"/>
      <c r="C167" s="195">
        <v>3</v>
      </c>
      <c r="D167" s="158">
        <v>0</v>
      </c>
      <c r="E167" s="159"/>
      <c r="F167" s="159"/>
      <c r="G167" s="191">
        <v>0</v>
      </c>
      <c r="H167" s="192"/>
      <c r="I167" s="193"/>
      <c r="J167" s="159"/>
    </row>
    <row r="168" spans="1:10" ht="27.75" customHeight="1" x14ac:dyDescent="0.2">
      <c r="A168" s="190" t="s">
        <v>722</v>
      </c>
      <c r="B168" s="157"/>
      <c r="C168" s="195">
        <v>4</v>
      </c>
      <c r="D168" s="158">
        <v>0</v>
      </c>
      <c r="E168" s="158">
        <v>0</v>
      </c>
      <c r="F168" s="159"/>
      <c r="G168" s="191">
        <v>0</v>
      </c>
      <c r="H168" s="192"/>
      <c r="I168" s="193"/>
      <c r="J168" s="159"/>
    </row>
    <row r="169" spans="1:10" ht="27.75" customHeight="1" x14ac:dyDescent="0.2">
      <c r="A169" s="190" t="s">
        <v>723</v>
      </c>
      <c r="B169" s="157"/>
      <c r="C169" s="195">
        <v>4</v>
      </c>
      <c r="D169" s="158">
        <v>0</v>
      </c>
      <c r="E169" s="159"/>
      <c r="F169" s="159"/>
      <c r="G169" s="192"/>
      <c r="H169" s="192"/>
      <c r="I169" s="193"/>
      <c r="J169" s="159"/>
    </row>
    <row r="170" spans="1:10" ht="27.75" customHeight="1" x14ac:dyDescent="0.2">
      <c r="A170" s="190" t="s">
        <v>724</v>
      </c>
      <c r="B170" s="157"/>
      <c r="C170" s="195" t="s">
        <v>615</v>
      </c>
      <c r="D170" s="158">
        <v>0</v>
      </c>
      <c r="E170" s="158">
        <v>0</v>
      </c>
      <c r="F170" s="159"/>
      <c r="G170" s="191">
        <v>0</v>
      </c>
      <c r="H170" s="192"/>
      <c r="I170" s="193"/>
      <c r="J170" s="159"/>
    </row>
    <row r="171" spans="1:10" ht="27.75" customHeight="1" x14ac:dyDescent="0.2">
      <c r="A171" s="190" t="s">
        <v>725</v>
      </c>
      <c r="B171" s="157"/>
      <c r="C171" s="195" t="s">
        <v>615</v>
      </c>
      <c r="D171" s="158">
        <v>0</v>
      </c>
      <c r="E171" s="158">
        <v>0</v>
      </c>
      <c r="F171" s="159"/>
      <c r="G171" s="191">
        <v>0</v>
      </c>
      <c r="H171" s="192"/>
      <c r="I171" s="193"/>
      <c r="J171" s="159"/>
    </row>
    <row r="172" spans="1:10" ht="27.75" customHeight="1" x14ac:dyDescent="0.2">
      <c r="A172" s="190" t="s">
        <v>726</v>
      </c>
      <c r="B172" s="157"/>
      <c r="C172" s="195" t="s">
        <v>615</v>
      </c>
      <c r="D172" s="158">
        <v>0</v>
      </c>
      <c r="E172" s="158">
        <v>0</v>
      </c>
      <c r="F172" s="159"/>
      <c r="G172" s="191">
        <v>0</v>
      </c>
      <c r="H172" s="192"/>
      <c r="I172" s="193"/>
      <c r="J172" s="159"/>
    </row>
    <row r="173" spans="1:10" ht="27.75" customHeight="1" x14ac:dyDescent="0.2">
      <c r="A173" s="190" t="s">
        <v>727</v>
      </c>
      <c r="B173" s="157"/>
      <c r="C173" s="195" t="s">
        <v>619</v>
      </c>
      <c r="D173" s="181">
        <v>0</v>
      </c>
      <c r="E173" s="182">
        <v>0</v>
      </c>
      <c r="F173" s="183">
        <v>0</v>
      </c>
      <c r="G173" s="191">
        <v>0</v>
      </c>
      <c r="H173" s="192"/>
      <c r="I173" s="193"/>
      <c r="J173" s="159"/>
    </row>
    <row r="174" spans="1:10" ht="27.75" customHeight="1" x14ac:dyDescent="0.2">
      <c r="A174" s="190" t="s">
        <v>728</v>
      </c>
      <c r="B174" s="157"/>
      <c r="C174" s="195" t="s">
        <v>619</v>
      </c>
      <c r="D174" s="181">
        <v>0</v>
      </c>
      <c r="E174" s="182">
        <v>0</v>
      </c>
      <c r="F174" s="183">
        <v>0</v>
      </c>
      <c r="G174" s="191">
        <v>0</v>
      </c>
      <c r="H174" s="192"/>
      <c r="I174" s="193"/>
      <c r="J174" s="159"/>
    </row>
    <row r="175" spans="1:10" ht="27.75" customHeight="1" x14ac:dyDescent="0.2">
      <c r="A175" s="190" t="s">
        <v>729</v>
      </c>
      <c r="B175" s="157"/>
      <c r="C175" s="195">
        <v>0</v>
      </c>
      <c r="D175" s="181">
        <v>0</v>
      </c>
      <c r="E175" s="182">
        <v>0</v>
      </c>
      <c r="F175" s="183">
        <v>0</v>
      </c>
      <c r="G175" s="191">
        <v>0</v>
      </c>
      <c r="H175" s="191">
        <v>0</v>
      </c>
      <c r="I175" s="194">
        <v>0</v>
      </c>
      <c r="J175" s="158">
        <v>0</v>
      </c>
    </row>
    <row r="176" spans="1:10" ht="27.75" customHeight="1" x14ac:dyDescent="0.2">
      <c r="A176" s="190" t="s">
        <v>730</v>
      </c>
      <c r="B176" s="157"/>
      <c r="C176" s="195">
        <v>0</v>
      </c>
      <c r="D176" s="181">
        <v>0</v>
      </c>
      <c r="E176" s="182">
        <v>0</v>
      </c>
      <c r="F176" s="183">
        <v>0</v>
      </c>
      <c r="G176" s="191">
        <v>0</v>
      </c>
      <c r="H176" s="191">
        <v>0</v>
      </c>
      <c r="I176" s="194">
        <v>0</v>
      </c>
      <c r="J176" s="158">
        <v>0</v>
      </c>
    </row>
    <row r="177" spans="1:10" ht="27.75" customHeight="1" x14ac:dyDescent="0.2">
      <c r="A177" s="190" t="s">
        <v>731</v>
      </c>
      <c r="B177" s="157"/>
      <c r="C177" s="195">
        <v>0</v>
      </c>
      <c r="D177" s="181">
        <v>0</v>
      </c>
      <c r="E177" s="182">
        <v>0</v>
      </c>
      <c r="F177" s="183">
        <v>0</v>
      </c>
      <c r="G177" s="191">
        <v>0</v>
      </c>
      <c r="H177" s="191">
        <v>0</v>
      </c>
      <c r="I177" s="194">
        <v>0</v>
      </c>
      <c r="J177" s="158">
        <v>0</v>
      </c>
    </row>
    <row r="178" spans="1:10" ht="27.75" customHeight="1" x14ac:dyDescent="0.2">
      <c r="A178" s="190" t="s">
        <v>732</v>
      </c>
      <c r="B178" s="157"/>
      <c r="C178" s="195">
        <v>8</v>
      </c>
      <c r="D178" s="158">
        <v>0</v>
      </c>
      <c r="E178" s="159"/>
      <c r="F178" s="159"/>
      <c r="G178" s="192"/>
      <c r="H178" s="192"/>
      <c r="I178" s="196"/>
      <c r="J178" s="159"/>
    </row>
    <row r="179" spans="1:10" ht="27.75" customHeight="1" x14ac:dyDescent="0.2">
      <c r="A179" s="190" t="s">
        <v>733</v>
      </c>
      <c r="B179" s="157"/>
      <c r="C179" s="195">
        <v>1</v>
      </c>
      <c r="D179" s="158">
        <v>0</v>
      </c>
      <c r="E179" s="159"/>
      <c r="F179" s="159"/>
      <c r="G179" s="192"/>
      <c r="H179" s="192"/>
      <c r="I179" s="196"/>
      <c r="J179" s="159"/>
    </row>
    <row r="180" spans="1:10" ht="27.75" customHeight="1" x14ac:dyDescent="0.2">
      <c r="A180" s="190" t="s">
        <v>734</v>
      </c>
      <c r="B180" s="157"/>
      <c r="C180" s="195">
        <v>1</v>
      </c>
      <c r="D180" s="158">
        <v>0</v>
      </c>
      <c r="E180" s="159"/>
      <c r="F180" s="159"/>
      <c r="G180" s="192"/>
      <c r="H180" s="192"/>
      <c r="I180" s="193"/>
      <c r="J180" s="159"/>
    </row>
    <row r="181" spans="1:10" ht="27.75" customHeight="1" x14ac:dyDescent="0.2">
      <c r="A181" s="190" t="s">
        <v>735</v>
      </c>
      <c r="B181" s="157"/>
      <c r="C181" s="195">
        <v>1</v>
      </c>
      <c r="D181" s="158">
        <v>0</v>
      </c>
      <c r="E181" s="159"/>
      <c r="F181" s="159"/>
      <c r="G181" s="192"/>
      <c r="H181" s="192"/>
      <c r="I181" s="193"/>
      <c r="J181" s="159"/>
    </row>
    <row r="182" spans="1:10" ht="27.75" customHeight="1" x14ac:dyDescent="0.2">
      <c r="A182" s="190" t="s">
        <v>736</v>
      </c>
      <c r="B182" s="157"/>
      <c r="C182" s="195">
        <v>0</v>
      </c>
      <c r="D182" s="185">
        <v>0</v>
      </c>
      <c r="E182" s="186">
        <v>0</v>
      </c>
      <c r="F182" s="183">
        <v>0</v>
      </c>
      <c r="G182" s="192"/>
      <c r="H182" s="192"/>
      <c r="I182" s="193"/>
      <c r="J182" s="159"/>
    </row>
    <row r="183" spans="1:10" ht="27.75" customHeight="1" x14ac:dyDescent="0.2">
      <c r="A183" s="190" t="s">
        <v>737</v>
      </c>
      <c r="B183" s="157"/>
      <c r="C183" s="195">
        <v>8</v>
      </c>
      <c r="D183" s="158">
        <v>0</v>
      </c>
      <c r="E183" s="159"/>
      <c r="F183" s="159"/>
      <c r="G183" s="191">
        <v>0</v>
      </c>
      <c r="H183" s="192"/>
      <c r="I183" s="193"/>
      <c r="J183" s="159"/>
    </row>
    <row r="184" spans="1:10" ht="27.75" customHeight="1" x14ac:dyDescent="0.2">
      <c r="A184" s="190" t="s">
        <v>738</v>
      </c>
      <c r="B184" s="157"/>
      <c r="C184" s="195">
        <v>8</v>
      </c>
      <c r="D184" s="158">
        <v>0</v>
      </c>
      <c r="E184" s="159"/>
      <c r="F184" s="159"/>
      <c r="G184" s="191">
        <v>0</v>
      </c>
      <c r="H184" s="192"/>
      <c r="I184" s="193"/>
      <c r="J184" s="159"/>
    </row>
    <row r="185" spans="1:10" ht="27.75" customHeight="1" x14ac:dyDescent="0.2">
      <c r="A185" s="190" t="s">
        <v>739</v>
      </c>
      <c r="B185" s="157"/>
      <c r="C185" s="195">
        <v>0</v>
      </c>
      <c r="D185" s="158">
        <v>0</v>
      </c>
      <c r="E185" s="159"/>
      <c r="F185" s="159"/>
      <c r="G185" s="191">
        <v>0</v>
      </c>
      <c r="H185" s="192"/>
      <c r="I185" s="193"/>
      <c r="J185" s="158">
        <v>0</v>
      </c>
    </row>
    <row r="186" spans="1:10" ht="27.75" customHeight="1" x14ac:dyDescent="0.2">
      <c r="A186" s="190" t="s">
        <v>740</v>
      </c>
      <c r="B186" s="157"/>
      <c r="C186" s="195">
        <v>0</v>
      </c>
      <c r="D186" s="181">
        <v>0</v>
      </c>
      <c r="E186" s="182">
        <v>0</v>
      </c>
      <c r="F186" s="183">
        <v>0</v>
      </c>
      <c r="G186" s="191">
        <v>0</v>
      </c>
      <c r="H186" s="192"/>
      <c r="I186" s="193"/>
      <c r="J186" s="158">
        <v>0</v>
      </c>
    </row>
    <row r="187" spans="1:10" ht="27.75" customHeight="1" x14ac:dyDescent="0.2">
      <c r="A187" s="190" t="s">
        <v>741</v>
      </c>
      <c r="B187" s="157"/>
      <c r="C187" s="195">
        <v>0</v>
      </c>
      <c r="D187" s="158">
        <v>0</v>
      </c>
      <c r="E187" s="159"/>
      <c r="F187" s="159"/>
      <c r="G187" s="191">
        <v>0</v>
      </c>
      <c r="H187" s="192"/>
      <c r="I187" s="193"/>
      <c r="J187" s="158">
        <v>0</v>
      </c>
    </row>
    <row r="188" spans="1:10" ht="27.75" customHeight="1" x14ac:dyDescent="0.2">
      <c r="A188" s="190" t="s">
        <v>742</v>
      </c>
      <c r="B188" s="157"/>
      <c r="C188" s="195">
        <v>0</v>
      </c>
      <c r="D188" s="181">
        <v>0</v>
      </c>
      <c r="E188" s="182">
        <v>0</v>
      </c>
      <c r="F188" s="183">
        <v>0</v>
      </c>
      <c r="G188" s="191">
        <v>0</v>
      </c>
      <c r="H188" s="192"/>
      <c r="I188" s="193"/>
      <c r="J188" s="158">
        <v>0</v>
      </c>
    </row>
    <row r="189" spans="1:10" ht="27.75" customHeight="1" x14ac:dyDescent="0.2">
      <c r="A189" s="190" t="s">
        <v>743</v>
      </c>
      <c r="B189" s="157"/>
      <c r="C189" s="195">
        <v>0</v>
      </c>
      <c r="D189" s="158">
        <v>0</v>
      </c>
      <c r="E189" s="159"/>
      <c r="F189" s="159"/>
      <c r="G189" s="191">
        <v>0</v>
      </c>
      <c r="H189" s="192"/>
      <c r="I189" s="193"/>
      <c r="J189" s="158">
        <v>0</v>
      </c>
    </row>
    <row r="190" spans="1:10" ht="27.75" customHeight="1" x14ac:dyDescent="0.2">
      <c r="A190" s="190" t="s">
        <v>744</v>
      </c>
      <c r="B190" s="157"/>
      <c r="C190" s="195">
        <v>0</v>
      </c>
      <c r="D190" s="181">
        <v>0</v>
      </c>
      <c r="E190" s="182">
        <v>0</v>
      </c>
      <c r="F190" s="183">
        <v>0</v>
      </c>
      <c r="G190" s="191">
        <v>0</v>
      </c>
      <c r="H190" s="192"/>
      <c r="I190" s="193"/>
      <c r="J190" s="158">
        <v>0</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H10:J10"/>
    <mergeCell ref="F6:G6"/>
    <mergeCell ref="F7:G7"/>
    <mergeCell ref="F8:G8"/>
    <mergeCell ref="F10:G10"/>
    <mergeCell ref="A2:J2"/>
    <mergeCell ref="F4:J4"/>
    <mergeCell ref="F5:G5"/>
    <mergeCell ref="B8:D8"/>
    <mergeCell ref="A4:D4"/>
    <mergeCell ref="F9:G9"/>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8"/>
  <sheetViews>
    <sheetView tabSelected="1" topLeftCell="A7" zoomScale="80" zoomScaleNormal="80" zoomScaleSheetLayoutView="100" workbookViewId="0">
      <selection activeCell="H15" sqref="H15"/>
    </sheetView>
  </sheetViews>
  <sheetFormatPr defaultRowHeight="12.75" x14ac:dyDescent="0.2"/>
  <cols>
    <col min="1" max="5" width="43.140625" customWidth="1"/>
    <col min="6" max="8" width="23.85546875" customWidth="1"/>
  </cols>
  <sheetData>
    <row r="1" spans="1:16384" s="55" customFormat="1" ht="27.75" customHeight="1" x14ac:dyDescent="0.2">
      <c r="A1" s="128"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57" t="s">
        <v>745</v>
      </c>
      <c r="B2" s="257"/>
      <c r="C2" s="257"/>
      <c r="D2" s="257"/>
      <c r="E2" s="257"/>
      <c r="F2" s="257"/>
      <c r="G2" s="257"/>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28" t="str">
        <f>Overview!B4&amp; " - Illustrative LLFs for year beginning "&amp;Overview!D4</f>
        <v>Vattenfall Networks Limited - GSP D - Illustrative LLFs for year beginning 1 April 2019</v>
      </c>
      <c r="B3" s="229"/>
      <c r="C3" s="229"/>
      <c r="D3" s="229"/>
      <c r="E3" s="230"/>
      <c r="F3"/>
      <c r="G3"/>
    </row>
    <row r="4" spans="1:16384" s="31" customFormat="1" ht="30" customHeight="1" x14ac:dyDescent="0.2">
      <c r="A4" s="54" t="s">
        <v>14</v>
      </c>
      <c r="B4" s="164" t="s">
        <v>6</v>
      </c>
      <c r="C4" s="164" t="s">
        <v>7</v>
      </c>
      <c r="D4" s="164" t="s">
        <v>8</v>
      </c>
      <c r="E4" s="164" t="s">
        <v>9</v>
      </c>
      <c r="F4"/>
      <c r="G4"/>
      <c r="H4"/>
    </row>
    <row r="5" spans="1:16384" s="31" customFormat="1" ht="30" customHeight="1" x14ac:dyDescent="0.2">
      <c r="A5" s="165" t="s">
        <v>505</v>
      </c>
      <c r="B5" s="166">
        <v>0</v>
      </c>
      <c r="C5" s="166">
        <v>0</v>
      </c>
      <c r="D5" s="167" t="s">
        <v>506</v>
      </c>
      <c r="E5" s="167" t="s">
        <v>507</v>
      </c>
      <c r="F5"/>
      <c r="G5"/>
      <c r="H5"/>
    </row>
    <row r="6" spans="1:16384" s="31" customFormat="1" ht="48" customHeight="1" x14ac:dyDescent="0.2">
      <c r="A6" s="165" t="s">
        <v>508</v>
      </c>
      <c r="B6" s="167" t="s">
        <v>509</v>
      </c>
      <c r="C6" s="167" t="s">
        <v>510</v>
      </c>
      <c r="D6" s="167" t="s">
        <v>506</v>
      </c>
      <c r="E6" s="167" t="s">
        <v>511</v>
      </c>
      <c r="F6"/>
      <c r="G6"/>
      <c r="H6"/>
    </row>
    <row r="7" spans="1:16384" s="31" customFormat="1" ht="48" customHeight="1" x14ac:dyDescent="0.2">
      <c r="A7" s="165" t="s">
        <v>512</v>
      </c>
      <c r="B7" s="166">
        <v>0</v>
      </c>
      <c r="C7" s="166">
        <v>0</v>
      </c>
      <c r="D7" s="167" t="s">
        <v>506</v>
      </c>
      <c r="E7" s="167" t="s">
        <v>507</v>
      </c>
      <c r="F7"/>
      <c r="G7"/>
      <c r="H7"/>
    </row>
    <row r="8" spans="1:16384" s="31" customFormat="1" ht="48" customHeight="1" x14ac:dyDescent="0.2">
      <c r="A8" s="165" t="s">
        <v>513</v>
      </c>
      <c r="B8" s="166">
        <v>0</v>
      </c>
      <c r="C8" s="166">
        <v>0</v>
      </c>
      <c r="D8" s="167" t="s">
        <v>506</v>
      </c>
      <c r="E8" s="167" t="s">
        <v>507</v>
      </c>
      <c r="F8"/>
      <c r="G8"/>
      <c r="H8"/>
    </row>
    <row r="9" spans="1:16384" s="31" customFormat="1" ht="48" customHeight="1" x14ac:dyDescent="0.2">
      <c r="A9" s="168" t="s">
        <v>15</v>
      </c>
      <c r="B9" s="260" t="s">
        <v>514</v>
      </c>
      <c r="C9" s="260"/>
      <c r="D9" s="260"/>
      <c r="E9" s="260"/>
      <c r="F9"/>
      <c r="G9"/>
      <c r="H9"/>
    </row>
    <row r="10" spans="1:16384" s="31" customFormat="1" ht="30" customHeight="1" x14ac:dyDescent="0.2">
      <c r="A10"/>
      <c r="B10"/>
      <c r="C10"/>
      <c r="D10"/>
      <c r="E10"/>
      <c r="F10"/>
      <c r="G10"/>
      <c r="H10"/>
    </row>
    <row r="11" spans="1:16384" s="31" customFormat="1" x14ac:dyDescent="0.2">
      <c r="A11" s="212" t="s">
        <v>298</v>
      </c>
      <c r="B11" s="261"/>
      <c r="C11" s="261"/>
      <c r="D11" s="261"/>
      <c r="E11" s="261"/>
      <c r="F11" s="213"/>
      <c r="G11"/>
      <c r="H11"/>
    </row>
    <row r="12" spans="1:16384" s="31" customFormat="1" ht="30.75" customHeight="1" x14ac:dyDescent="0.2">
      <c r="A12" s="212" t="s">
        <v>5</v>
      </c>
      <c r="B12" s="261"/>
      <c r="C12" s="261"/>
      <c r="D12" s="261"/>
      <c r="E12" s="261"/>
      <c r="F12" s="213"/>
      <c r="G12"/>
      <c r="H12"/>
    </row>
    <row r="13" spans="1:16384" s="31" customFormat="1" ht="30.75" customHeight="1" x14ac:dyDescent="0.2">
      <c r="A13" s="164" t="s">
        <v>299</v>
      </c>
      <c r="B13" s="164" t="s">
        <v>6</v>
      </c>
      <c r="C13" s="164" t="s">
        <v>7</v>
      </c>
      <c r="D13" s="164" t="s">
        <v>8</v>
      </c>
      <c r="E13" s="164" t="s">
        <v>9</v>
      </c>
      <c r="F13" s="164" t="s">
        <v>10</v>
      </c>
      <c r="G13"/>
      <c r="H13"/>
    </row>
    <row r="14" spans="1:16384" s="31" customFormat="1" ht="96.75" customHeight="1" x14ac:dyDescent="0.2">
      <c r="A14" s="169" t="s">
        <v>515</v>
      </c>
      <c r="B14" s="161">
        <v>1.087</v>
      </c>
      <c r="C14" s="161">
        <v>1.105</v>
      </c>
      <c r="D14" s="161">
        <v>1.1180000000000001</v>
      </c>
      <c r="E14" s="161">
        <v>1.1379999999999999</v>
      </c>
      <c r="F14" s="170" t="s">
        <v>808</v>
      </c>
      <c r="G14"/>
      <c r="H14"/>
    </row>
    <row r="15" spans="1:16384" s="31" customFormat="1" ht="125.25" customHeight="1" x14ac:dyDescent="0.2">
      <c r="A15" s="169" t="s">
        <v>516</v>
      </c>
      <c r="B15" s="161">
        <v>1.0569999999999999</v>
      </c>
      <c r="C15" s="161">
        <v>1.06</v>
      </c>
      <c r="D15" s="161">
        <v>1.0649999999999999</v>
      </c>
      <c r="E15" s="161">
        <v>1.069</v>
      </c>
      <c r="F15" s="170" t="s">
        <v>809</v>
      </c>
      <c r="G15"/>
      <c r="H15"/>
    </row>
    <row r="16" spans="1:16384" s="31" customFormat="1" ht="27" customHeight="1" x14ac:dyDescent="0.2">
      <c r="A16" s="169" t="s">
        <v>517</v>
      </c>
      <c r="B16" s="161">
        <v>1.032</v>
      </c>
      <c r="C16" s="161">
        <v>1.038</v>
      </c>
      <c r="D16" s="161">
        <v>1.0429999999999999</v>
      </c>
      <c r="E16" s="161">
        <v>1.0469999999999999</v>
      </c>
      <c r="F16" s="170" t="s">
        <v>810</v>
      </c>
      <c r="G16"/>
      <c r="H16"/>
    </row>
    <row r="17" spans="1:8" s="31" customFormat="1" ht="27" customHeight="1" x14ac:dyDescent="0.2">
      <c r="A17" s="169" t="s">
        <v>518</v>
      </c>
      <c r="B17" s="161"/>
      <c r="C17" s="161"/>
      <c r="D17" s="161"/>
      <c r="E17" s="161"/>
      <c r="F17" s="170"/>
      <c r="G17"/>
      <c r="H17"/>
    </row>
    <row r="18" spans="1:8" s="31" customFormat="1" ht="27" customHeight="1" x14ac:dyDescent="0.2">
      <c r="A18" s="169" t="s">
        <v>519</v>
      </c>
      <c r="B18" s="161"/>
      <c r="C18" s="161"/>
      <c r="D18" s="161"/>
      <c r="E18" s="161"/>
      <c r="F18" s="170"/>
      <c r="G18"/>
      <c r="H18"/>
    </row>
    <row r="19" spans="1:8" s="31" customFormat="1" ht="27" customHeight="1" x14ac:dyDescent="0.2">
      <c r="A19" s="169" t="s">
        <v>520</v>
      </c>
      <c r="B19" s="161"/>
      <c r="C19" s="161"/>
      <c r="D19" s="161"/>
      <c r="E19" s="161"/>
      <c r="F19" s="170"/>
      <c r="G19"/>
      <c r="H19"/>
    </row>
    <row r="20" spans="1:8" s="31" customFormat="1" ht="27" customHeight="1" x14ac:dyDescent="0.2">
      <c r="A20" s="171"/>
      <c r="B20" s="172"/>
      <c r="C20" s="172"/>
      <c r="D20" s="172"/>
      <c r="E20" s="172"/>
      <c r="F20" s="173"/>
      <c r="G20"/>
      <c r="H20"/>
    </row>
    <row r="21" spans="1:8" s="31" customFormat="1" ht="27" customHeight="1" x14ac:dyDescent="0.2">
      <c r="A21" s="212" t="s">
        <v>300</v>
      </c>
      <c r="B21" s="261"/>
      <c r="C21" s="261"/>
      <c r="D21" s="261"/>
      <c r="E21" s="261"/>
      <c r="F21" s="213"/>
      <c r="G21"/>
      <c r="H21"/>
    </row>
    <row r="22" spans="1:8" s="31" customFormat="1" ht="27" customHeight="1" x14ac:dyDescent="0.2">
      <c r="A22" s="212" t="s">
        <v>12</v>
      </c>
      <c r="B22" s="261"/>
      <c r="C22" s="261"/>
      <c r="D22" s="261"/>
      <c r="E22" s="261"/>
      <c r="F22" s="213"/>
      <c r="G22"/>
      <c r="H22"/>
    </row>
    <row r="23" spans="1:8" s="31" customFormat="1" ht="27" customHeight="1" x14ac:dyDescent="0.2">
      <c r="A23" s="164" t="s">
        <v>11</v>
      </c>
      <c r="B23" s="164" t="s">
        <v>6</v>
      </c>
      <c r="C23" s="164" t="s">
        <v>7</v>
      </c>
      <c r="D23" s="164" t="s">
        <v>8</v>
      </c>
      <c r="E23" s="164" t="s">
        <v>9</v>
      </c>
      <c r="F23" s="164" t="s">
        <v>10</v>
      </c>
      <c r="G23"/>
      <c r="H23"/>
    </row>
    <row r="24" spans="1:8" s="31" customFormat="1" ht="27" customHeight="1" x14ac:dyDescent="0.2">
      <c r="A24" s="258" t="s">
        <v>504</v>
      </c>
      <c r="B24" s="259"/>
      <c r="C24" s="259"/>
      <c r="D24" s="259"/>
      <c r="E24" s="259"/>
      <c r="F24" s="259"/>
      <c r="G24" s="174"/>
      <c r="H24"/>
    </row>
    <row r="25" spans="1:8" s="31" customFormat="1" ht="27" customHeight="1" x14ac:dyDescent="0.2">
      <c r="A25"/>
      <c r="B25"/>
      <c r="C25"/>
      <c r="D25"/>
      <c r="E25"/>
      <c r="F25"/>
      <c r="G25"/>
      <c r="H25"/>
    </row>
    <row r="26" spans="1:8" ht="27" customHeight="1" x14ac:dyDescent="0.2">
      <c r="A26" s="212" t="s">
        <v>300</v>
      </c>
      <c r="B26" s="261"/>
      <c r="C26" s="261"/>
      <c r="D26" s="261"/>
      <c r="E26" s="261"/>
      <c r="F26" s="213"/>
    </row>
    <row r="27" spans="1:8" ht="27" customHeight="1" x14ac:dyDescent="0.2">
      <c r="A27" s="212" t="s">
        <v>13</v>
      </c>
      <c r="B27" s="261"/>
      <c r="C27" s="261"/>
      <c r="D27" s="261"/>
      <c r="E27" s="261"/>
      <c r="F27" s="213"/>
    </row>
    <row r="28" spans="1:8" ht="27" customHeight="1" x14ac:dyDescent="0.2">
      <c r="A28" s="164" t="s">
        <v>11</v>
      </c>
      <c r="B28" s="164" t="s">
        <v>6</v>
      </c>
      <c r="C28" s="164" t="s">
        <v>7</v>
      </c>
      <c r="D28" s="164" t="s">
        <v>8</v>
      </c>
      <c r="E28" s="164" t="s">
        <v>9</v>
      </c>
      <c r="F28" s="164" t="s">
        <v>10</v>
      </c>
    </row>
    <row r="29" spans="1:8" ht="27" customHeight="1" x14ac:dyDescent="0.2">
      <c r="A29" s="258" t="s">
        <v>504</v>
      </c>
      <c r="B29" s="259"/>
      <c r="C29" s="259"/>
      <c r="D29" s="259"/>
      <c r="E29" s="259"/>
      <c r="F29" s="259"/>
    </row>
    <row r="30" spans="1:8" s="31" customFormat="1" ht="27" customHeight="1" x14ac:dyDescent="0.2"/>
    <row r="31" spans="1:8" ht="27" customHeight="1" x14ac:dyDescent="0.2"/>
    <row r="32" spans="1:8" ht="27" customHeight="1" x14ac:dyDescent="0.2"/>
    <row r="33" ht="27" customHeight="1" x14ac:dyDescent="0.2"/>
    <row r="34" ht="27" customHeight="1" x14ac:dyDescent="0.2"/>
    <row r="35" ht="27" customHeight="1" x14ac:dyDescent="0.2"/>
    <row r="36" ht="27" customHeight="1" x14ac:dyDescent="0.2"/>
    <row r="37" ht="27" customHeight="1" x14ac:dyDescent="0.2"/>
    <row r="40" s="31" customForma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x14ac:dyDescent="0.2">
      <c r="A56" s="31"/>
      <c r="B56" s="31"/>
      <c r="C56" s="31"/>
      <c r="D56" s="31"/>
      <c r="E56" s="31"/>
      <c r="F56" s="31"/>
      <c r="G56" s="31"/>
      <c r="H56" s="31"/>
    </row>
    <row r="58"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29:F29"/>
    <mergeCell ref="B9:E9"/>
    <mergeCell ref="A24:F24"/>
    <mergeCell ref="A26:F26"/>
    <mergeCell ref="A27:F27"/>
    <mergeCell ref="A3:E3"/>
    <mergeCell ref="A11:F11"/>
    <mergeCell ref="A12:F12"/>
    <mergeCell ref="A21:F21"/>
    <mergeCell ref="A22:F22"/>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67" t="s">
        <v>302</v>
      </c>
      <c r="H1" s="267"/>
    </row>
    <row r="2" spans="1:17" ht="27.75" customHeight="1" x14ac:dyDescent="0.2">
      <c r="A2" s="263" t="s">
        <v>301</v>
      </c>
      <c r="B2" s="264"/>
      <c r="C2" s="264"/>
      <c r="D2" s="265"/>
      <c r="E2" s="265"/>
      <c r="F2" s="265"/>
      <c r="G2" s="265"/>
      <c r="H2" s="265"/>
      <c r="I2" s="265"/>
      <c r="J2" s="265"/>
      <c r="K2" s="265"/>
      <c r="L2" s="265"/>
      <c r="M2" s="265"/>
      <c r="N2" s="265"/>
      <c r="O2" s="266"/>
    </row>
    <row r="3" spans="1:17" ht="17.25" customHeight="1" x14ac:dyDescent="0.2">
      <c r="A3" s="9"/>
      <c r="B3" s="9"/>
      <c r="C3" s="9"/>
      <c r="F3" s="18"/>
    </row>
    <row r="4" spans="1:17" s="8" customFormat="1" ht="25.5" customHeight="1" x14ac:dyDescent="0.2">
      <c r="A4" s="228" t="str">
        <f>Overview!B4&amp; " - Effective from "&amp;Overview!D4&amp;" - "&amp;Overview!E4&amp;" new designated EHV charges"</f>
        <v>Vattenfall Networks Limited - GSP D - Effective from 1 April 2019 - Final new designated EHV charges</v>
      </c>
      <c r="B4" s="229"/>
      <c r="C4" s="229"/>
      <c r="D4" s="229"/>
      <c r="E4" s="229"/>
      <c r="F4" s="229"/>
      <c r="G4" s="229"/>
      <c r="H4" s="229"/>
      <c r="I4" s="229"/>
      <c r="J4" s="229"/>
      <c r="K4" s="229"/>
      <c r="L4" s="229"/>
      <c r="M4" s="229"/>
      <c r="N4" s="229"/>
      <c r="O4" s="230"/>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62" t="s">
        <v>498</v>
      </c>
      <c r="B6" s="219"/>
      <c r="C6" s="219"/>
      <c r="D6" s="219"/>
      <c r="E6" s="219"/>
      <c r="F6" s="219"/>
      <c r="G6" s="219"/>
      <c r="H6" s="219"/>
      <c r="I6" s="219"/>
      <c r="J6" s="219"/>
      <c r="K6" s="219"/>
      <c r="L6" s="219"/>
      <c r="M6" s="219"/>
      <c r="N6" s="219"/>
      <c r="O6" s="220"/>
    </row>
    <row r="8" spans="1:17" ht="27.75" customHeight="1" x14ac:dyDescent="0.2">
      <c r="A8" s="228" t="str">
        <f>Overview!B4&amp; " - Effective from "&amp;Overview!D4&amp;" - "&amp;Overview!E4&amp;" new designated EHV line loss factors"</f>
        <v>Vattenfall Networks Limited - GSP D - Effective from 1 April 2019 - Final new designated EHV line loss factors</v>
      </c>
      <c r="B8" s="229"/>
      <c r="C8" s="229"/>
      <c r="D8" s="229"/>
      <c r="E8" s="229"/>
      <c r="F8" s="229"/>
      <c r="G8" s="229"/>
      <c r="H8" s="229"/>
      <c r="I8" s="229"/>
      <c r="J8" s="229"/>
      <c r="K8" s="229"/>
      <c r="L8" s="229"/>
      <c r="M8" s="229"/>
      <c r="N8" s="229"/>
      <c r="O8" s="229"/>
      <c r="P8" s="229"/>
      <c r="Q8" s="230"/>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62" t="s">
        <v>498</v>
      </c>
      <c r="B10" s="219"/>
      <c r="C10" s="219"/>
      <c r="D10" s="219"/>
      <c r="E10" s="219"/>
      <c r="F10" s="219"/>
      <c r="G10" s="219"/>
      <c r="H10" s="219"/>
      <c r="I10" s="219"/>
      <c r="J10" s="219"/>
      <c r="K10" s="219"/>
      <c r="L10" s="219"/>
      <c r="M10" s="219"/>
      <c r="N10" s="219"/>
      <c r="O10" s="22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PJ2F3F4CZDAH-1317181403-3472</_dlc_DocId>
    <_dlc_DocIdUrl xmlns="e4f802a2-7df3-4f29-91a4-87f241ace78f">
      <Url>https://vattenfall.sharepoint.com/sites/DNUVNL/_layouts/15/DocIdRedir.aspx?ID=PJ2F3F4CZDAH-1317181403-3472</Url>
      <Description>PJ2F3F4CZDAH-1317181403-3472</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83C5ACF-2B7E-4C29-9B3A-7EE12C68CEE5}">
  <ds:schemaRefs>
    <ds:schemaRef ds:uri="http://schemas.microsoft.com/sharepoint/v3/contenttype/forms"/>
  </ds:schemaRefs>
</ds:datastoreItem>
</file>

<file path=customXml/itemProps2.xml><?xml version="1.0" encoding="utf-8"?>
<ds:datastoreItem xmlns:ds="http://schemas.openxmlformats.org/officeDocument/2006/customXml" ds:itemID="{FE7A6ADD-44D9-4F3A-A827-0CD9C0A27F3C}">
  <ds:schemaRefs>
    <ds:schemaRef ds:uri="94af55c4-dc31-4416-a1d1-57b398e80a0e"/>
    <ds:schemaRef ds:uri="http://www.w3.org/XML/1998/namespace"/>
    <ds:schemaRef ds:uri="http://schemas.microsoft.com/office/2006/documentManagement/types"/>
    <ds:schemaRef ds:uri="http://purl.org/dc/elements/1.1/"/>
    <ds:schemaRef ds:uri="http://purl.org/dc/terms/"/>
    <ds:schemaRef ds:uri="http://schemas.microsoft.com/office/infopath/2007/PartnerControls"/>
    <ds:schemaRef ds:uri="http://purl.org/dc/dcmitype/"/>
    <ds:schemaRef ds:uri="http://schemas.openxmlformats.org/package/2006/metadata/core-properties"/>
    <ds:schemaRef ds:uri="e4f802a2-7df3-4f29-91a4-87f241ace78f"/>
    <ds:schemaRef ds:uri="http://schemas.microsoft.com/office/2006/metadata/properties"/>
  </ds:schemaRefs>
</ds:datastoreItem>
</file>

<file path=customXml/itemProps3.xml><?xml version="1.0" encoding="utf-8"?>
<ds:datastoreItem xmlns:ds="http://schemas.openxmlformats.org/officeDocument/2006/customXml" ds:itemID="{C7B9DC20-8FE2-4C04-ABBA-5DCC651633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748AE74-66E1-427D-B9D5-307C03391B29}">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2018-10-18T15:43:29.0000000Z</dcterms:created>
  <dcterms:modified xsi:type="dcterms:W3CDTF">2019-07-12T14:12:35.0000000Z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18af0cbb-b836-4796-9c28-8baf1c8fdec1</vt:lpwstr>
  </property>
  <property fmtid="{D5CDD505-2E9C-101B-9397-08002B2CF9AE}" pid="4" name="AuthorIds_UIVersion_2560">
    <vt:lpwstr>12</vt:lpwstr>
  </property>
</Properties>
</file>